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 CGG\Solfinef\Simuladores Financieros\"/>
    </mc:Choice>
  </mc:AlternateContent>
  <bookViews>
    <workbookView xWindow="0" yWindow="0" windowWidth="20490" windowHeight="9045" tabRatio="661" activeTab="2"/>
  </bookViews>
  <sheets>
    <sheet name="Indice" sheetId="7" r:id="rId1"/>
    <sheet name="Presupuesto (Captura de Datos)" sheetId="1" r:id="rId2"/>
    <sheet name="Ejecución (Actualización Mens.)" sheetId="6" r:id="rId3"/>
    <sheet name="Totales Xra Gráficas" sheetId="5" state="veryHidden" r:id="rId4"/>
    <sheet name="Gráficas -Análisis" sheetId="2" r:id="rId5"/>
  </sheets>
  <externalReferences>
    <externalReference r:id="rId6"/>
  </externalReferences>
  <definedNames>
    <definedName name="_xlnm.Print_Area" localSheetId="4">'Gráficas -Análisis'!$A$1:$O$173</definedName>
    <definedName name="categories">OFFSET([1]Categories!$A$1,0,0,MATCH(REPT("z",255),[1]Categories!$A$1:$A$65536),1)</definedName>
    <definedName name="_xlnm.Print_Titles" localSheetId="4">'Gráficas -Análisis'!$1:$2</definedName>
  </definedNames>
  <calcPr calcId="152511"/>
</workbook>
</file>

<file path=xl/calcChain.xml><?xml version="1.0" encoding="utf-8"?>
<calcChain xmlns="http://schemas.openxmlformats.org/spreadsheetml/2006/main">
  <c r="AY235" i="6" l="1"/>
  <c r="AY234" i="6"/>
  <c r="AY233" i="6"/>
  <c r="AY232" i="6"/>
  <c r="AY231" i="6"/>
  <c r="N51" i="1" l="1"/>
  <c r="O51" i="1" s="1"/>
  <c r="N50" i="1"/>
  <c r="O50" i="1" s="1"/>
  <c r="N234" i="1"/>
  <c r="O234" i="1" s="1"/>
  <c r="N233" i="1"/>
  <c r="O233" i="1" s="1"/>
  <c r="N232" i="1"/>
  <c r="O232" i="1" s="1"/>
  <c r="N231" i="1"/>
  <c r="O231" i="1" s="1"/>
  <c r="N230" i="1"/>
  <c r="O230" i="1" s="1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15" i="6"/>
  <c r="A214" i="6" l="1"/>
  <c r="A192" i="6"/>
  <c r="A168" i="6"/>
  <c r="A153" i="6"/>
  <c r="A129" i="6"/>
  <c r="A113" i="6"/>
  <c r="A95" i="6"/>
  <c r="A84" i="6"/>
  <c r="A69" i="6"/>
  <c r="A55" i="6"/>
  <c r="A44" i="6"/>
  <c r="A25" i="6"/>
  <c r="A10" i="6"/>
  <c r="AY228" i="6"/>
  <c r="AY227" i="6"/>
  <c r="AY226" i="6"/>
  <c r="AY225" i="6"/>
  <c r="AY224" i="6"/>
  <c r="N228" i="1"/>
  <c r="O228" i="1" s="1"/>
  <c r="N227" i="1"/>
  <c r="O227" i="1" s="1"/>
  <c r="N226" i="1"/>
  <c r="O226" i="1" s="1"/>
  <c r="N225" i="1"/>
  <c r="O225" i="1" s="1"/>
  <c r="N224" i="1"/>
  <c r="O224" i="1" s="1"/>
  <c r="N229" i="1"/>
  <c r="O229" i="1" s="1"/>
  <c r="N235" i="1"/>
  <c r="O235" i="1"/>
  <c r="N236" i="1"/>
  <c r="O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A56" i="6"/>
  <c r="A57" i="6"/>
  <c r="A58" i="6"/>
  <c r="A59" i="6"/>
  <c r="A60" i="6"/>
  <c r="A61" i="6"/>
  <c r="A62" i="6"/>
  <c r="A63" i="6"/>
  <c r="A64" i="6"/>
  <c r="AY51" i="6"/>
  <c r="A51" i="6"/>
  <c r="AL51" i="6" s="1"/>
  <c r="AY50" i="6"/>
  <c r="A50" i="6"/>
  <c r="AL50" i="6" s="1"/>
  <c r="N237" i="1" l="1"/>
  <c r="O237" i="1" s="1"/>
  <c r="B50" i="6"/>
  <c r="N50" i="6"/>
  <c r="Q50" i="6" s="1"/>
  <c r="Z50" i="6"/>
  <c r="AC50" i="6" s="1"/>
  <c r="AD51" i="6"/>
  <c r="AG51" i="6" s="1"/>
  <c r="R50" i="6"/>
  <c r="AD50" i="6"/>
  <c r="AF50" i="6" s="1"/>
  <c r="AP50" i="6"/>
  <c r="AS50" i="6" s="1"/>
  <c r="B51" i="6"/>
  <c r="D51" i="6" s="1"/>
  <c r="AH51" i="6"/>
  <c r="AK51" i="6" s="1"/>
  <c r="AH50" i="6"/>
  <c r="AT50" i="6"/>
  <c r="AV50" i="6" s="1"/>
  <c r="N51" i="6"/>
  <c r="Q51" i="6" s="1"/>
  <c r="AT51" i="6"/>
  <c r="AW51" i="6" s="1"/>
  <c r="J50" i="6"/>
  <c r="M50" i="6" s="1"/>
  <c r="R51" i="6"/>
  <c r="U51" i="6" s="1"/>
  <c r="AN51" i="6"/>
  <c r="AO51" i="6"/>
  <c r="AN50" i="6"/>
  <c r="AO50" i="6"/>
  <c r="F50" i="6"/>
  <c r="V50" i="6"/>
  <c r="J51" i="6"/>
  <c r="Z51" i="6"/>
  <c r="AP51" i="6"/>
  <c r="F51" i="6"/>
  <c r="V51" i="6"/>
  <c r="AV51" i="6" l="1"/>
  <c r="AJ51" i="6"/>
  <c r="P50" i="6"/>
  <c r="L50" i="6"/>
  <c r="AG50" i="6"/>
  <c r="P51" i="6"/>
  <c r="AR50" i="6"/>
  <c r="AF51" i="6"/>
  <c r="E51" i="6"/>
  <c r="AB50" i="6"/>
  <c r="AJ50" i="6"/>
  <c r="AK50" i="6"/>
  <c r="AW50" i="6"/>
  <c r="T51" i="6"/>
  <c r="U50" i="6"/>
  <c r="T50" i="6"/>
  <c r="E50" i="6"/>
  <c r="D50" i="6"/>
  <c r="Y51" i="6"/>
  <c r="X51" i="6"/>
  <c r="L51" i="6"/>
  <c r="M51" i="6"/>
  <c r="H50" i="6"/>
  <c r="I50" i="6"/>
  <c r="AX50" i="6"/>
  <c r="AR51" i="6"/>
  <c r="AS51" i="6"/>
  <c r="H51" i="6"/>
  <c r="I51" i="6"/>
  <c r="AX51" i="6"/>
  <c r="AB51" i="6"/>
  <c r="AC51" i="6"/>
  <c r="X50" i="6"/>
  <c r="Y50" i="6"/>
  <c r="AZ51" i="6" l="1"/>
  <c r="BA51" i="6"/>
  <c r="AZ50" i="6"/>
  <c r="BA50" i="6"/>
  <c r="N29" i="1" l="1"/>
  <c r="O29" i="1" s="1"/>
  <c r="N30" i="1"/>
  <c r="O30" i="1" s="1"/>
  <c r="AT2" i="6" l="1"/>
  <c r="AP2" i="6"/>
  <c r="AL2" i="6"/>
  <c r="AH2" i="6"/>
  <c r="AD2" i="6"/>
  <c r="Z2" i="6"/>
  <c r="V2" i="6"/>
  <c r="R2" i="6"/>
  <c r="N2" i="6"/>
  <c r="J2" i="6"/>
  <c r="F2" i="6"/>
  <c r="B2" i="6"/>
  <c r="A150" i="2" l="1"/>
  <c r="E70" i="5"/>
  <c r="F70" i="5"/>
  <c r="G70" i="5"/>
  <c r="H70" i="5"/>
  <c r="I70" i="5" s="1"/>
  <c r="J70" i="5" s="1"/>
  <c r="K70" i="5" s="1"/>
  <c r="L70" i="5" s="1"/>
  <c r="M70" i="5" s="1"/>
  <c r="N70" i="5" s="1"/>
  <c r="D70" i="5"/>
  <c r="D72" i="5"/>
  <c r="R72" i="5" s="1"/>
  <c r="E72" i="5"/>
  <c r="S72" i="5" s="1"/>
  <c r="F72" i="5"/>
  <c r="T72" i="5" s="1"/>
  <c r="G72" i="5"/>
  <c r="U72" i="5" s="1"/>
  <c r="H72" i="5"/>
  <c r="V72" i="5" s="1"/>
  <c r="I72" i="5"/>
  <c r="W72" i="5" s="1"/>
  <c r="J72" i="5"/>
  <c r="X72" i="5" s="1"/>
  <c r="K72" i="5"/>
  <c r="Y72" i="5" s="1"/>
  <c r="L72" i="5"/>
  <c r="Z72" i="5" s="1"/>
  <c r="M72" i="5"/>
  <c r="AA72" i="5" s="1"/>
  <c r="N72" i="5"/>
  <c r="AB72" i="5" s="1"/>
  <c r="C72" i="5"/>
  <c r="Q72" i="5" s="1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73" i="5"/>
  <c r="F67" i="5"/>
  <c r="B53" i="5"/>
  <c r="B54" i="5"/>
  <c r="F54" i="5" s="1"/>
  <c r="B55" i="5"/>
  <c r="G55" i="5" s="1"/>
  <c r="B56" i="5"/>
  <c r="D56" i="5" s="1"/>
  <c r="B57" i="5"/>
  <c r="E57" i="5" s="1"/>
  <c r="B58" i="5"/>
  <c r="F58" i="5" s="1"/>
  <c r="B59" i="5"/>
  <c r="G59" i="5" s="1"/>
  <c r="B60" i="5"/>
  <c r="D60" i="5" s="1"/>
  <c r="B61" i="5"/>
  <c r="E61" i="5" s="1"/>
  <c r="B62" i="5"/>
  <c r="F62" i="5" s="1"/>
  <c r="B63" i="5"/>
  <c r="G63" i="5" s="1"/>
  <c r="B64" i="5"/>
  <c r="D64" i="5" s="1"/>
  <c r="B65" i="5"/>
  <c r="E65" i="5" s="1"/>
  <c r="B66" i="5"/>
  <c r="F66" i="5" s="1"/>
  <c r="B67" i="5"/>
  <c r="G67" i="5" s="1"/>
  <c r="B68" i="5"/>
  <c r="B52" i="5"/>
  <c r="D52" i="5" s="1"/>
  <c r="D51" i="5"/>
  <c r="E51" i="5"/>
  <c r="F51" i="5"/>
  <c r="G51" i="5"/>
  <c r="H51" i="5"/>
  <c r="I51" i="5"/>
  <c r="J51" i="5"/>
  <c r="K51" i="5"/>
  <c r="L51" i="5"/>
  <c r="M51" i="5"/>
  <c r="N51" i="5"/>
  <c r="C51" i="5"/>
  <c r="C67" i="5" l="1"/>
  <c r="J67" i="5"/>
  <c r="E58" i="5"/>
  <c r="C55" i="5"/>
  <c r="I54" i="5"/>
  <c r="N67" i="5"/>
  <c r="I66" i="5"/>
  <c r="E66" i="5"/>
  <c r="M66" i="5"/>
  <c r="D65" i="5"/>
  <c r="C63" i="5"/>
  <c r="J63" i="5"/>
  <c r="C65" i="5"/>
  <c r="L65" i="5"/>
  <c r="H65" i="5"/>
  <c r="F63" i="5"/>
  <c r="N63" i="5"/>
  <c r="L61" i="5"/>
  <c r="J59" i="5"/>
  <c r="N55" i="5"/>
  <c r="C52" i="5"/>
  <c r="C61" i="5"/>
  <c r="M62" i="5"/>
  <c r="H61" i="5"/>
  <c r="F59" i="5"/>
  <c r="L57" i="5"/>
  <c r="J55" i="5"/>
  <c r="E54" i="5"/>
  <c r="I62" i="5"/>
  <c r="D61" i="5"/>
  <c r="M58" i="5"/>
  <c r="H57" i="5"/>
  <c r="F55" i="5"/>
  <c r="K52" i="5"/>
  <c r="C59" i="5"/>
  <c r="C57" i="5"/>
  <c r="E62" i="5"/>
  <c r="N59" i="5"/>
  <c r="I58" i="5"/>
  <c r="D57" i="5"/>
  <c r="M54" i="5"/>
  <c r="G52" i="5"/>
  <c r="E53" i="5"/>
  <c r="L53" i="5"/>
  <c r="D53" i="5"/>
  <c r="C53" i="5"/>
  <c r="H53" i="5"/>
  <c r="K64" i="5"/>
  <c r="C64" i="5"/>
  <c r="C60" i="5"/>
  <c r="C56" i="5"/>
  <c r="M67" i="5"/>
  <c r="I67" i="5"/>
  <c r="E67" i="5"/>
  <c r="L66" i="5"/>
  <c r="H66" i="5"/>
  <c r="D66" i="5"/>
  <c r="K65" i="5"/>
  <c r="G65" i="5"/>
  <c r="N64" i="5"/>
  <c r="J64" i="5"/>
  <c r="F64" i="5"/>
  <c r="M63" i="5"/>
  <c r="I63" i="5"/>
  <c r="E63" i="5"/>
  <c r="L62" i="5"/>
  <c r="H62" i="5"/>
  <c r="D62" i="5"/>
  <c r="K61" i="5"/>
  <c r="G61" i="5"/>
  <c r="N60" i="5"/>
  <c r="J60" i="5"/>
  <c r="F60" i="5"/>
  <c r="M59" i="5"/>
  <c r="I59" i="5"/>
  <c r="E59" i="5"/>
  <c r="L58" i="5"/>
  <c r="H58" i="5"/>
  <c r="D58" i="5"/>
  <c r="K57" i="5"/>
  <c r="G57" i="5"/>
  <c r="N56" i="5"/>
  <c r="J56" i="5"/>
  <c r="F56" i="5"/>
  <c r="M55" i="5"/>
  <c r="I55" i="5"/>
  <c r="E55" i="5"/>
  <c r="L54" i="5"/>
  <c r="H54" i="5"/>
  <c r="D54" i="5"/>
  <c r="K53" i="5"/>
  <c r="G53" i="5"/>
  <c r="N52" i="5"/>
  <c r="J52" i="5"/>
  <c r="F52" i="5"/>
  <c r="G64" i="5"/>
  <c r="L67" i="5"/>
  <c r="H67" i="5"/>
  <c r="D67" i="5"/>
  <c r="K66" i="5"/>
  <c r="G66" i="5"/>
  <c r="N65" i="5"/>
  <c r="J65" i="5"/>
  <c r="F65" i="5"/>
  <c r="M64" i="5"/>
  <c r="I64" i="5"/>
  <c r="E64" i="5"/>
  <c r="L63" i="5"/>
  <c r="H63" i="5"/>
  <c r="D63" i="5"/>
  <c r="K62" i="5"/>
  <c r="G62" i="5"/>
  <c r="N61" i="5"/>
  <c r="J61" i="5"/>
  <c r="F61" i="5"/>
  <c r="M60" i="5"/>
  <c r="I60" i="5"/>
  <c r="E60" i="5"/>
  <c r="L59" i="5"/>
  <c r="H59" i="5"/>
  <c r="D59" i="5"/>
  <c r="K58" i="5"/>
  <c r="G58" i="5"/>
  <c r="N57" i="5"/>
  <c r="J57" i="5"/>
  <c r="F57" i="5"/>
  <c r="M56" i="5"/>
  <c r="I56" i="5"/>
  <c r="E56" i="5"/>
  <c r="L55" i="5"/>
  <c r="H55" i="5"/>
  <c r="D55" i="5"/>
  <c r="K54" i="5"/>
  <c r="G54" i="5"/>
  <c r="N53" i="5"/>
  <c r="J53" i="5"/>
  <c r="F53" i="5"/>
  <c r="M52" i="5"/>
  <c r="I52" i="5"/>
  <c r="E52" i="5"/>
  <c r="K60" i="5"/>
  <c r="G60" i="5"/>
  <c r="K56" i="5"/>
  <c r="G56" i="5"/>
  <c r="C66" i="5"/>
  <c r="C62" i="5"/>
  <c r="C58" i="5"/>
  <c r="C54" i="5"/>
  <c r="K67" i="5"/>
  <c r="N66" i="5"/>
  <c r="J66" i="5"/>
  <c r="M65" i="5"/>
  <c r="I65" i="5"/>
  <c r="L64" i="5"/>
  <c r="H64" i="5"/>
  <c r="K63" i="5"/>
  <c r="N62" i="5"/>
  <c r="J62" i="5"/>
  <c r="M61" i="5"/>
  <c r="I61" i="5"/>
  <c r="L60" i="5"/>
  <c r="H60" i="5"/>
  <c r="K59" i="5"/>
  <c r="N58" i="5"/>
  <c r="J58" i="5"/>
  <c r="M57" i="5"/>
  <c r="I57" i="5"/>
  <c r="L56" i="5"/>
  <c r="H56" i="5"/>
  <c r="K55" i="5"/>
  <c r="N54" i="5"/>
  <c r="J54" i="5"/>
  <c r="M53" i="5"/>
  <c r="I53" i="5"/>
  <c r="L52" i="5"/>
  <c r="H52" i="5"/>
  <c r="O52" i="5" l="1"/>
  <c r="O65" i="5"/>
  <c r="O61" i="5"/>
  <c r="O55" i="5"/>
  <c r="O57" i="5"/>
  <c r="O53" i="5"/>
  <c r="O59" i="5"/>
  <c r="O63" i="5"/>
  <c r="O67" i="5"/>
  <c r="O54" i="5"/>
  <c r="O56" i="5"/>
  <c r="O58" i="5"/>
  <c r="O60" i="5"/>
  <c r="O66" i="5"/>
  <c r="O62" i="5"/>
  <c r="O64" i="5"/>
  <c r="A135" i="2"/>
  <c r="A136" i="2"/>
  <c r="A137" i="2"/>
  <c r="C137" i="2" s="1"/>
  <c r="A138" i="2"/>
  <c r="A139" i="2"/>
  <c r="A140" i="2"/>
  <c r="A141" i="2"/>
  <c r="A142" i="2"/>
  <c r="A143" i="2"/>
  <c r="A144" i="2"/>
  <c r="A145" i="2"/>
  <c r="A146" i="2"/>
  <c r="A147" i="2"/>
  <c r="A148" i="2"/>
  <c r="A149" i="2"/>
  <c r="A134" i="2"/>
  <c r="B32" i="5"/>
  <c r="B33" i="5"/>
  <c r="B34" i="5"/>
  <c r="C34" i="5" s="1"/>
  <c r="B35" i="5"/>
  <c r="B36" i="5"/>
  <c r="B37" i="5"/>
  <c r="B38" i="5"/>
  <c r="B39" i="5"/>
  <c r="B40" i="5"/>
  <c r="B41" i="5"/>
  <c r="B42" i="5"/>
  <c r="B43" i="5"/>
  <c r="B44" i="5"/>
  <c r="B45" i="5"/>
  <c r="B46" i="5"/>
  <c r="B31" i="5"/>
  <c r="E34" i="5" l="1"/>
  <c r="G137" i="2"/>
  <c r="A102" i="2"/>
  <c r="A101" i="2"/>
  <c r="A100" i="2"/>
  <c r="A99" i="2"/>
  <c r="A98" i="2"/>
  <c r="A97" i="2"/>
  <c r="A96" i="2"/>
  <c r="A95" i="2"/>
  <c r="A94" i="2"/>
  <c r="A93" i="2"/>
  <c r="A92" i="2"/>
  <c r="A91" i="2"/>
  <c r="N46" i="2"/>
  <c r="D46" i="2"/>
  <c r="E46" i="2"/>
  <c r="F46" i="2"/>
  <c r="G46" i="2"/>
  <c r="H46" i="2"/>
  <c r="I46" i="2"/>
  <c r="J46" i="2"/>
  <c r="K46" i="2"/>
  <c r="L46" i="2"/>
  <c r="M46" i="2"/>
  <c r="C46" i="2"/>
  <c r="D1" i="5" l="1"/>
  <c r="D4" i="5" s="1"/>
  <c r="E1" i="5"/>
  <c r="E4" i="5" s="1"/>
  <c r="F1" i="5"/>
  <c r="F4" i="5" s="1"/>
  <c r="G1" i="5"/>
  <c r="G4" i="5" s="1"/>
  <c r="H1" i="5"/>
  <c r="H4" i="5" s="1"/>
  <c r="I1" i="5"/>
  <c r="I4" i="5" s="1"/>
  <c r="J1" i="5"/>
  <c r="J4" i="5" s="1"/>
  <c r="K1" i="5"/>
  <c r="K4" i="5" s="1"/>
  <c r="L1" i="5"/>
  <c r="L4" i="5" s="1"/>
  <c r="M1" i="5"/>
  <c r="M4" i="5" s="1"/>
  <c r="N1" i="5"/>
  <c r="N4" i="5" s="1"/>
  <c r="C1" i="5"/>
  <c r="C4" i="5" s="1"/>
  <c r="N57" i="1"/>
  <c r="AU237" i="6"/>
  <c r="AQ237" i="6"/>
  <c r="AM237" i="6"/>
  <c r="AI237" i="6"/>
  <c r="AE237" i="6"/>
  <c r="AA237" i="6"/>
  <c r="W237" i="6"/>
  <c r="S237" i="6"/>
  <c r="O237" i="6"/>
  <c r="K237" i="6"/>
  <c r="G237" i="6"/>
  <c r="AU212" i="6"/>
  <c r="AQ212" i="6"/>
  <c r="AM212" i="6"/>
  <c r="AI212" i="6"/>
  <c r="AE212" i="6"/>
  <c r="AA212" i="6"/>
  <c r="W212" i="6"/>
  <c r="S212" i="6"/>
  <c r="O212" i="6"/>
  <c r="K212" i="6"/>
  <c r="G212" i="6"/>
  <c r="AU190" i="6"/>
  <c r="AQ190" i="6"/>
  <c r="AM190" i="6"/>
  <c r="AI190" i="6"/>
  <c r="AE190" i="6"/>
  <c r="AA190" i="6"/>
  <c r="W190" i="6"/>
  <c r="S190" i="6"/>
  <c r="O190" i="6"/>
  <c r="K190" i="6"/>
  <c r="G190" i="6"/>
  <c r="AU166" i="6"/>
  <c r="AQ166" i="6"/>
  <c r="AM166" i="6"/>
  <c r="AI166" i="6"/>
  <c r="AE166" i="6"/>
  <c r="AA166" i="6"/>
  <c r="W166" i="6"/>
  <c r="S166" i="6"/>
  <c r="O166" i="6"/>
  <c r="K166" i="6"/>
  <c r="G166" i="6"/>
  <c r="AU151" i="6"/>
  <c r="AQ151" i="6"/>
  <c r="AM151" i="6"/>
  <c r="AI151" i="6"/>
  <c r="AE151" i="6"/>
  <c r="AA151" i="6"/>
  <c r="W151" i="6"/>
  <c r="S151" i="6"/>
  <c r="O151" i="6"/>
  <c r="K151" i="6"/>
  <c r="G151" i="6"/>
  <c r="AU127" i="6"/>
  <c r="AQ127" i="6"/>
  <c r="AM127" i="6"/>
  <c r="AI127" i="6"/>
  <c r="AE127" i="6"/>
  <c r="AA127" i="6"/>
  <c r="W127" i="6"/>
  <c r="S127" i="6"/>
  <c r="O127" i="6"/>
  <c r="K127" i="6"/>
  <c r="G127" i="6"/>
  <c r="AU111" i="6"/>
  <c r="AQ111" i="6"/>
  <c r="AM111" i="6"/>
  <c r="AI111" i="6"/>
  <c r="AE111" i="6"/>
  <c r="AA111" i="6"/>
  <c r="W111" i="6"/>
  <c r="S111" i="6"/>
  <c r="O111" i="6"/>
  <c r="K111" i="6"/>
  <c r="G111" i="6"/>
  <c r="AU93" i="6"/>
  <c r="AQ93" i="6"/>
  <c r="AM93" i="6"/>
  <c r="AI93" i="6"/>
  <c r="AE93" i="6"/>
  <c r="AA93" i="6"/>
  <c r="W93" i="6"/>
  <c r="S93" i="6"/>
  <c r="O93" i="6"/>
  <c r="K93" i="6"/>
  <c r="G93" i="6"/>
  <c r="AU82" i="6"/>
  <c r="AQ82" i="6"/>
  <c r="AM82" i="6"/>
  <c r="AI82" i="6"/>
  <c r="AE82" i="6"/>
  <c r="AA82" i="6"/>
  <c r="W82" i="6"/>
  <c r="S82" i="6"/>
  <c r="O82" i="6"/>
  <c r="K82" i="6"/>
  <c r="G82" i="6"/>
  <c r="AU67" i="6"/>
  <c r="AQ67" i="6"/>
  <c r="AM67" i="6"/>
  <c r="AI67" i="6"/>
  <c r="AE67" i="6"/>
  <c r="AA67" i="6"/>
  <c r="W67" i="6"/>
  <c r="S67" i="6"/>
  <c r="O67" i="6"/>
  <c r="K67" i="6"/>
  <c r="G67" i="6"/>
  <c r="AU53" i="6"/>
  <c r="AU6" i="6" s="1"/>
  <c r="N6" i="5" s="1"/>
  <c r="N53" i="2" s="1"/>
  <c r="AQ53" i="6"/>
  <c r="AM53" i="6"/>
  <c r="AI53" i="6"/>
  <c r="AE53" i="6"/>
  <c r="AA53" i="6"/>
  <c r="W53" i="6"/>
  <c r="S53" i="6"/>
  <c r="O53" i="6"/>
  <c r="K53" i="6"/>
  <c r="G53" i="6"/>
  <c r="AU42" i="6"/>
  <c r="AQ42" i="6"/>
  <c r="AM42" i="6"/>
  <c r="AI42" i="6"/>
  <c r="AE42" i="6"/>
  <c r="AA42" i="6"/>
  <c r="W42" i="6"/>
  <c r="S42" i="6"/>
  <c r="O42" i="6"/>
  <c r="K42" i="6"/>
  <c r="G42" i="6"/>
  <c r="AY236" i="6"/>
  <c r="AY230" i="6"/>
  <c r="AY229" i="6"/>
  <c r="AY223" i="6"/>
  <c r="AY222" i="6"/>
  <c r="AY221" i="6"/>
  <c r="AY220" i="6"/>
  <c r="AY219" i="6"/>
  <c r="AY218" i="6"/>
  <c r="AY217" i="6"/>
  <c r="AY216" i="6"/>
  <c r="AY215" i="6"/>
  <c r="AY211" i="6"/>
  <c r="AY210" i="6"/>
  <c r="AY209" i="6"/>
  <c r="AY208" i="6"/>
  <c r="AY207" i="6"/>
  <c r="AY206" i="6"/>
  <c r="AY205" i="6"/>
  <c r="AY204" i="6"/>
  <c r="AY203" i="6"/>
  <c r="AY202" i="6"/>
  <c r="AY201" i="6"/>
  <c r="AY200" i="6"/>
  <c r="AY199" i="6"/>
  <c r="AY198" i="6"/>
  <c r="AY197" i="6"/>
  <c r="AY196" i="6"/>
  <c r="AY195" i="6"/>
  <c r="AY194" i="6"/>
  <c r="AY193" i="6"/>
  <c r="AY189" i="6"/>
  <c r="AY188" i="6"/>
  <c r="AY187" i="6"/>
  <c r="AY186" i="6"/>
  <c r="AY185" i="6"/>
  <c r="AY184" i="6"/>
  <c r="AY183" i="6"/>
  <c r="AY182" i="6"/>
  <c r="AY181" i="6"/>
  <c r="AY180" i="6"/>
  <c r="AY179" i="6"/>
  <c r="AY178" i="6"/>
  <c r="AY177" i="6"/>
  <c r="AY176" i="6"/>
  <c r="AY175" i="6"/>
  <c r="AY174" i="6"/>
  <c r="AY173" i="6"/>
  <c r="AY172" i="6"/>
  <c r="AY171" i="6"/>
  <c r="AY170" i="6"/>
  <c r="AY169" i="6"/>
  <c r="AY165" i="6"/>
  <c r="AY164" i="6"/>
  <c r="AY163" i="6"/>
  <c r="AY162" i="6"/>
  <c r="AY161" i="6"/>
  <c r="AY160" i="6"/>
  <c r="AY159" i="6"/>
  <c r="AY158" i="6"/>
  <c r="AY157" i="6"/>
  <c r="AY156" i="6"/>
  <c r="AY155" i="6"/>
  <c r="AY154" i="6"/>
  <c r="AY150" i="6"/>
  <c r="AY149" i="6"/>
  <c r="AY148" i="6"/>
  <c r="AY147" i="6"/>
  <c r="AY146" i="6"/>
  <c r="AY145" i="6"/>
  <c r="AY144" i="6"/>
  <c r="AY143" i="6"/>
  <c r="AY142" i="6"/>
  <c r="AY141" i="6"/>
  <c r="AY140" i="6"/>
  <c r="AY139" i="6"/>
  <c r="AY138" i="6"/>
  <c r="AY137" i="6"/>
  <c r="AY136" i="6"/>
  <c r="AY135" i="6"/>
  <c r="AY134" i="6"/>
  <c r="AY133" i="6"/>
  <c r="AY132" i="6"/>
  <c r="AY131" i="6"/>
  <c r="AY130" i="6"/>
  <c r="AY126" i="6"/>
  <c r="AY125" i="6"/>
  <c r="AY124" i="6"/>
  <c r="AY123" i="6"/>
  <c r="AY122" i="6"/>
  <c r="AY121" i="6"/>
  <c r="AY120" i="6"/>
  <c r="AY119" i="6"/>
  <c r="AY118" i="6"/>
  <c r="AY117" i="6"/>
  <c r="AY116" i="6"/>
  <c r="AY115" i="6"/>
  <c r="AY114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2" i="6"/>
  <c r="AY91" i="6"/>
  <c r="AY90" i="6"/>
  <c r="AY89" i="6"/>
  <c r="AY88" i="6"/>
  <c r="AY87" i="6"/>
  <c r="AY86" i="6"/>
  <c r="AY85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6" i="6"/>
  <c r="AY65" i="6"/>
  <c r="AY64" i="6"/>
  <c r="AY63" i="6"/>
  <c r="AY62" i="6"/>
  <c r="AY61" i="6"/>
  <c r="AY60" i="6"/>
  <c r="AY59" i="6"/>
  <c r="AY58" i="6"/>
  <c r="AY57" i="6"/>
  <c r="AY56" i="6"/>
  <c r="AY52" i="6"/>
  <c r="AY49" i="6"/>
  <c r="AY48" i="6"/>
  <c r="AY47" i="6"/>
  <c r="AY46" i="6"/>
  <c r="AY45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2" i="6"/>
  <c r="AY21" i="6"/>
  <c r="AY20" i="6"/>
  <c r="AY18" i="6"/>
  <c r="AY17" i="6"/>
  <c r="AY16" i="6"/>
  <c r="AY15" i="6"/>
  <c r="AY14" i="6"/>
  <c r="AY13" i="6"/>
  <c r="AY12" i="6"/>
  <c r="AY11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2" i="6"/>
  <c r="A91" i="6"/>
  <c r="A90" i="6"/>
  <c r="A89" i="6"/>
  <c r="A88" i="6"/>
  <c r="A87" i="6"/>
  <c r="A86" i="6"/>
  <c r="A85" i="6"/>
  <c r="A81" i="6"/>
  <c r="A80" i="6"/>
  <c r="A79" i="6"/>
  <c r="A78" i="6"/>
  <c r="A77" i="6"/>
  <c r="A76" i="6"/>
  <c r="A75" i="6"/>
  <c r="A74" i="6"/>
  <c r="A73" i="6"/>
  <c r="A72" i="6"/>
  <c r="A71" i="6"/>
  <c r="A70" i="6"/>
  <c r="A66" i="6"/>
  <c r="A65" i="6"/>
  <c r="A52" i="6"/>
  <c r="A49" i="6"/>
  <c r="A48" i="6"/>
  <c r="A47" i="6"/>
  <c r="A46" i="6"/>
  <c r="A45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2" i="6"/>
  <c r="A21" i="6"/>
  <c r="A20" i="6"/>
  <c r="A19" i="6"/>
  <c r="A18" i="6"/>
  <c r="N18" i="6" s="1"/>
  <c r="P18" i="6" s="1"/>
  <c r="Q18" i="6" s="1"/>
  <c r="A17" i="6"/>
  <c r="A16" i="6"/>
  <c r="A15" i="6"/>
  <c r="A14" i="6"/>
  <c r="F14" i="6" s="1"/>
  <c r="H14" i="6" s="1"/>
  <c r="I14" i="6" s="1"/>
  <c r="A13" i="6"/>
  <c r="A12" i="6"/>
  <c r="A11" i="6"/>
  <c r="C237" i="6"/>
  <c r="C212" i="6"/>
  <c r="C190" i="6"/>
  <c r="C166" i="6"/>
  <c r="C151" i="6"/>
  <c r="C127" i="6"/>
  <c r="C111" i="6"/>
  <c r="C93" i="6"/>
  <c r="C82" i="6"/>
  <c r="C67" i="6"/>
  <c r="C53" i="6"/>
  <c r="C42" i="6"/>
  <c r="G23" i="6"/>
  <c r="G5" i="6" s="1"/>
  <c r="K23" i="6"/>
  <c r="K5" i="6" s="1"/>
  <c r="E3" i="5" s="1"/>
  <c r="E48" i="2" s="1"/>
  <c r="O23" i="6"/>
  <c r="O5" i="6" s="1"/>
  <c r="F3" i="5" s="1"/>
  <c r="F48" i="2" s="1"/>
  <c r="S23" i="6"/>
  <c r="S5" i="6" s="1"/>
  <c r="G3" i="5" s="1"/>
  <c r="G48" i="2" s="1"/>
  <c r="W23" i="6"/>
  <c r="W5" i="6" s="1"/>
  <c r="H3" i="5" s="1"/>
  <c r="H48" i="2" s="1"/>
  <c r="AA23" i="6"/>
  <c r="AA5" i="6" s="1"/>
  <c r="I3" i="5" s="1"/>
  <c r="I48" i="2" s="1"/>
  <c r="AE23" i="6"/>
  <c r="AE5" i="6" s="1"/>
  <c r="J3" i="5" s="1"/>
  <c r="J48" i="2" s="1"/>
  <c r="AI23" i="6"/>
  <c r="AI5" i="6" s="1"/>
  <c r="K3" i="5" s="1"/>
  <c r="K48" i="2" s="1"/>
  <c r="AM23" i="6"/>
  <c r="AM5" i="6" s="1"/>
  <c r="L3" i="5" s="1"/>
  <c r="L48" i="2" s="1"/>
  <c r="AQ23" i="6"/>
  <c r="AQ5" i="6" s="1"/>
  <c r="M3" i="5" s="1"/>
  <c r="M48" i="2" s="1"/>
  <c r="AU23" i="6"/>
  <c r="AU5" i="6" s="1"/>
  <c r="N3" i="5" s="1"/>
  <c r="N48" i="2" s="1"/>
  <c r="B4" i="6"/>
  <c r="A212" i="6"/>
  <c r="N177" i="1"/>
  <c r="O177" i="1" s="1"/>
  <c r="N183" i="1"/>
  <c r="O183" i="1" s="1"/>
  <c r="N180" i="1"/>
  <c r="O180" i="1" s="1"/>
  <c r="N176" i="1"/>
  <c r="O176" i="1" s="1"/>
  <c r="N174" i="1"/>
  <c r="O174" i="1" s="1"/>
  <c r="N171" i="1"/>
  <c r="O171" i="1" s="1"/>
  <c r="N170" i="1"/>
  <c r="O170" i="1" s="1"/>
  <c r="N209" i="1"/>
  <c r="O209" i="1" s="1"/>
  <c r="N163" i="1"/>
  <c r="O163" i="1" s="1"/>
  <c r="N148" i="1"/>
  <c r="O148" i="1" s="1"/>
  <c r="N90" i="1"/>
  <c r="O90" i="1" s="1"/>
  <c r="A40" i="2"/>
  <c r="A39" i="2"/>
  <c r="A38" i="2"/>
  <c r="A37" i="2"/>
  <c r="A36" i="2"/>
  <c r="A35" i="2"/>
  <c r="A34" i="2"/>
  <c r="A33" i="2"/>
  <c r="A32" i="2"/>
  <c r="A31" i="2"/>
  <c r="A30" i="2"/>
  <c r="A29" i="2"/>
  <c r="B17" i="5"/>
  <c r="B16" i="5"/>
  <c r="B15" i="5"/>
  <c r="B14" i="5"/>
  <c r="B25" i="5"/>
  <c r="B24" i="5"/>
  <c r="B23" i="5"/>
  <c r="B22" i="5"/>
  <c r="B21" i="5"/>
  <c r="B20" i="5"/>
  <c r="B19" i="5"/>
  <c r="B18" i="5"/>
  <c r="D3" i="5" l="1"/>
  <c r="D48" i="2" s="1"/>
  <c r="F73" i="5"/>
  <c r="T73" i="5" s="1"/>
  <c r="M73" i="5"/>
  <c r="AA73" i="5" s="1"/>
  <c r="H73" i="5"/>
  <c r="V73" i="5" s="1"/>
  <c r="C73" i="5"/>
  <c r="J73" i="5"/>
  <c r="X73" i="5" s="1"/>
  <c r="L73" i="5"/>
  <c r="Z73" i="5" s="1"/>
  <c r="I73" i="5"/>
  <c r="W73" i="5" s="1"/>
  <c r="D73" i="5"/>
  <c r="R73" i="5" s="1"/>
  <c r="K73" i="5"/>
  <c r="Y73" i="5" s="1"/>
  <c r="E73" i="5"/>
  <c r="S73" i="5" s="1"/>
  <c r="G73" i="5"/>
  <c r="U73" i="5" s="1"/>
  <c r="N73" i="5"/>
  <c r="AB73" i="5" s="1"/>
  <c r="E75" i="5"/>
  <c r="S75" i="5" s="1"/>
  <c r="I75" i="5"/>
  <c r="W75" i="5" s="1"/>
  <c r="M75" i="5"/>
  <c r="AA75" i="5" s="1"/>
  <c r="F76" i="5"/>
  <c r="T76" i="5" s="1"/>
  <c r="J76" i="5"/>
  <c r="X76" i="5" s="1"/>
  <c r="N76" i="5"/>
  <c r="AB76" i="5" s="1"/>
  <c r="G77" i="5"/>
  <c r="U77" i="5" s="1"/>
  <c r="K77" i="5"/>
  <c r="Y77" i="5" s="1"/>
  <c r="D78" i="5"/>
  <c r="R78" i="5" s="1"/>
  <c r="H78" i="5"/>
  <c r="V78" i="5" s="1"/>
  <c r="L78" i="5"/>
  <c r="Z78" i="5" s="1"/>
  <c r="E79" i="5"/>
  <c r="S79" i="5" s="1"/>
  <c r="I79" i="5"/>
  <c r="W79" i="5" s="1"/>
  <c r="M79" i="5"/>
  <c r="AA79" i="5" s="1"/>
  <c r="F80" i="5"/>
  <c r="T80" i="5" s="1"/>
  <c r="J80" i="5"/>
  <c r="X80" i="5" s="1"/>
  <c r="N80" i="5"/>
  <c r="AB80" i="5" s="1"/>
  <c r="G81" i="5"/>
  <c r="U81" i="5" s="1"/>
  <c r="K81" i="5"/>
  <c r="Y81" i="5" s="1"/>
  <c r="D82" i="5"/>
  <c r="R82" i="5" s="1"/>
  <c r="H82" i="5"/>
  <c r="V82" i="5" s="1"/>
  <c r="L82" i="5"/>
  <c r="Z82" i="5" s="1"/>
  <c r="E83" i="5"/>
  <c r="S83" i="5" s="1"/>
  <c r="I83" i="5"/>
  <c r="W83" i="5" s="1"/>
  <c r="M83" i="5"/>
  <c r="AA83" i="5" s="1"/>
  <c r="F84" i="5"/>
  <c r="T84" i="5" s="1"/>
  <c r="J84" i="5"/>
  <c r="X84" i="5" s="1"/>
  <c r="N84" i="5"/>
  <c r="AB84" i="5" s="1"/>
  <c r="G85" i="5"/>
  <c r="U85" i="5" s="1"/>
  <c r="K85" i="5"/>
  <c r="Y85" i="5" s="1"/>
  <c r="D86" i="5"/>
  <c r="R86" i="5" s="1"/>
  <c r="H86" i="5"/>
  <c r="V86" i="5" s="1"/>
  <c r="L86" i="5"/>
  <c r="Z86" i="5" s="1"/>
  <c r="E87" i="5"/>
  <c r="S87" i="5" s="1"/>
  <c r="I87" i="5"/>
  <c r="W87" i="5" s="1"/>
  <c r="M87" i="5"/>
  <c r="AA87" i="5" s="1"/>
  <c r="F88" i="5"/>
  <c r="T88" i="5" s="1"/>
  <c r="J88" i="5"/>
  <c r="X88" i="5" s="1"/>
  <c r="N88" i="5"/>
  <c r="AB88" i="5" s="1"/>
  <c r="C77" i="5"/>
  <c r="C81" i="5"/>
  <c r="C85" i="5"/>
  <c r="G75" i="5"/>
  <c r="U75" i="5" s="1"/>
  <c r="D76" i="5"/>
  <c r="R76" i="5" s="1"/>
  <c r="L76" i="5"/>
  <c r="Z76" i="5" s="1"/>
  <c r="M77" i="5"/>
  <c r="AA77" i="5" s="1"/>
  <c r="J78" i="5"/>
  <c r="X78" i="5" s="1"/>
  <c r="G79" i="5"/>
  <c r="U79" i="5" s="1"/>
  <c r="D80" i="5"/>
  <c r="R80" i="5" s="1"/>
  <c r="L80" i="5"/>
  <c r="Z80" i="5" s="1"/>
  <c r="I81" i="5"/>
  <c r="W81" i="5" s="1"/>
  <c r="M81" i="5"/>
  <c r="AA81" i="5" s="1"/>
  <c r="J82" i="5"/>
  <c r="X82" i="5" s="1"/>
  <c r="G83" i="5"/>
  <c r="U83" i="5" s="1"/>
  <c r="D84" i="5"/>
  <c r="R84" i="5" s="1"/>
  <c r="L84" i="5"/>
  <c r="Z84" i="5" s="1"/>
  <c r="I85" i="5"/>
  <c r="W85" i="5" s="1"/>
  <c r="F86" i="5"/>
  <c r="T86" i="5" s="1"/>
  <c r="N86" i="5"/>
  <c r="AB86" i="5" s="1"/>
  <c r="K87" i="5"/>
  <c r="Y87" i="5" s="1"/>
  <c r="H88" i="5"/>
  <c r="V88" i="5" s="1"/>
  <c r="L88" i="5"/>
  <c r="Z88" i="5" s="1"/>
  <c r="C79" i="5"/>
  <c r="C87" i="5"/>
  <c r="D75" i="5"/>
  <c r="R75" i="5" s="1"/>
  <c r="H75" i="5"/>
  <c r="V75" i="5" s="1"/>
  <c r="E76" i="5"/>
  <c r="S76" i="5" s="1"/>
  <c r="M76" i="5"/>
  <c r="AA76" i="5" s="1"/>
  <c r="F77" i="5"/>
  <c r="T77" i="5" s="1"/>
  <c r="N77" i="5"/>
  <c r="AB77" i="5" s="1"/>
  <c r="K78" i="5"/>
  <c r="Y78" i="5" s="1"/>
  <c r="D79" i="5"/>
  <c r="R79" i="5" s="1"/>
  <c r="L79" i="5"/>
  <c r="Z79" i="5" s="1"/>
  <c r="I80" i="5"/>
  <c r="W80" i="5" s="1"/>
  <c r="F75" i="5"/>
  <c r="T75" i="5" s="1"/>
  <c r="J75" i="5"/>
  <c r="X75" i="5" s="1"/>
  <c r="N75" i="5"/>
  <c r="AB75" i="5" s="1"/>
  <c r="G76" i="5"/>
  <c r="U76" i="5" s="1"/>
  <c r="K76" i="5"/>
  <c r="Y76" i="5" s="1"/>
  <c r="D77" i="5"/>
  <c r="R77" i="5" s="1"/>
  <c r="H77" i="5"/>
  <c r="V77" i="5" s="1"/>
  <c r="L77" i="5"/>
  <c r="Z77" i="5" s="1"/>
  <c r="E78" i="5"/>
  <c r="S78" i="5" s="1"/>
  <c r="I78" i="5"/>
  <c r="W78" i="5" s="1"/>
  <c r="M78" i="5"/>
  <c r="AA78" i="5" s="1"/>
  <c r="F79" i="5"/>
  <c r="T79" i="5" s="1"/>
  <c r="J79" i="5"/>
  <c r="X79" i="5" s="1"/>
  <c r="N79" i="5"/>
  <c r="AB79" i="5" s="1"/>
  <c r="G80" i="5"/>
  <c r="U80" i="5" s="1"/>
  <c r="K80" i="5"/>
  <c r="Y80" i="5" s="1"/>
  <c r="D81" i="5"/>
  <c r="R81" i="5" s="1"/>
  <c r="H81" i="5"/>
  <c r="V81" i="5" s="1"/>
  <c r="L81" i="5"/>
  <c r="Z81" i="5" s="1"/>
  <c r="E82" i="5"/>
  <c r="S82" i="5" s="1"/>
  <c r="I82" i="5"/>
  <c r="W82" i="5" s="1"/>
  <c r="M82" i="5"/>
  <c r="AA82" i="5" s="1"/>
  <c r="F83" i="5"/>
  <c r="T83" i="5" s="1"/>
  <c r="J83" i="5"/>
  <c r="X83" i="5" s="1"/>
  <c r="N83" i="5"/>
  <c r="AB83" i="5" s="1"/>
  <c r="G84" i="5"/>
  <c r="U84" i="5" s="1"/>
  <c r="K84" i="5"/>
  <c r="Y84" i="5" s="1"/>
  <c r="D85" i="5"/>
  <c r="R85" i="5" s="1"/>
  <c r="H85" i="5"/>
  <c r="V85" i="5" s="1"/>
  <c r="L85" i="5"/>
  <c r="Z85" i="5" s="1"/>
  <c r="E86" i="5"/>
  <c r="S86" i="5" s="1"/>
  <c r="I86" i="5"/>
  <c r="W86" i="5" s="1"/>
  <c r="M86" i="5"/>
  <c r="AA86" i="5" s="1"/>
  <c r="F87" i="5"/>
  <c r="T87" i="5" s="1"/>
  <c r="J87" i="5"/>
  <c r="X87" i="5" s="1"/>
  <c r="N87" i="5"/>
  <c r="AB87" i="5" s="1"/>
  <c r="G88" i="5"/>
  <c r="U88" i="5" s="1"/>
  <c r="K88" i="5"/>
  <c r="Y88" i="5" s="1"/>
  <c r="C78" i="5"/>
  <c r="C82" i="5"/>
  <c r="C86" i="5"/>
  <c r="K75" i="5"/>
  <c r="Y75" i="5" s="1"/>
  <c r="H76" i="5"/>
  <c r="V76" i="5" s="1"/>
  <c r="E77" i="5"/>
  <c r="S77" i="5" s="1"/>
  <c r="I77" i="5"/>
  <c r="W77" i="5" s="1"/>
  <c r="F78" i="5"/>
  <c r="T78" i="5" s="1"/>
  <c r="N78" i="5"/>
  <c r="AB78" i="5" s="1"/>
  <c r="K79" i="5"/>
  <c r="Y79" i="5" s="1"/>
  <c r="H80" i="5"/>
  <c r="V80" i="5" s="1"/>
  <c r="E81" i="5"/>
  <c r="S81" i="5" s="1"/>
  <c r="F82" i="5"/>
  <c r="T82" i="5" s="1"/>
  <c r="N82" i="5"/>
  <c r="AB82" i="5" s="1"/>
  <c r="K83" i="5"/>
  <c r="Y83" i="5" s="1"/>
  <c r="H84" i="5"/>
  <c r="V84" i="5" s="1"/>
  <c r="E85" i="5"/>
  <c r="S85" i="5" s="1"/>
  <c r="M85" i="5"/>
  <c r="AA85" i="5" s="1"/>
  <c r="J86" i="5"/>
  <c r="X86" i="5" s="1"/>
  <c r="G87" i="5"/>
  <c r="U87" i="5" s="1"/>
  <c r="D88" i="5"/>
  <c r="R88" i="5" s="1"/>
  <c r="C75" i="5"/>
  <c r="C83" i="5"/>
  <c r="L75" i="5"/>
  <c r="Z75" i="5" s="1"/>
  <c r="I76" i="5"/>
  <c r="W76" i="5" s="1"/>
  <c r="J77" i="5"/>
  <c r="X77" i="5" s="1"/>
  <c r="G78" i="5"/>
  <c r="U78" i="5" s="1"/>
  <c r="H79" i="5"/>
  <c r="V79" i="5" s="1"/>
  <c r="E80" i="5"/>
  <c r="S80" i="5" s="1"/>
  <c r="M80" i="5"/>
  <c r="AA80" i="5" s="1"/>
  <c r="F81" i="5"/>
  <c r="T81" i="5" s="1"/>
  <c r="K82" i="5"/>
  <c r="Y82" i="5" s="1"/>
  <c r="E84" i="5"/>
  <c r="S84" i="5" s="1"/>
  <c r="J85" i="5"/>
  <c r="X85" i="5" s="1"/>
  <c r="D87" i="5"/>
  <c r="R87" i="5" s="1"/>
  <c r="I88" i="5"/>
  <c r="W88" i="5" s="1"/>
  <c r="C76" i="5"/>
  <c r="J81" i="5"/>
  <c r="X81" i="5" s="1"/>
  <c r="D83" i="5"/>
  <c r="R83" i="5" s="1"/>
  <c r="I84" i="5"/>
  <c r="W84" i="5" s="1"/>
  <c r="N85" i="5"/>
  <c r="AB85" i="5" s="1"/>
  <c r="H87" i="5"/>
  <c r="V87" i="5" s="1"/>
  <c r="M88" i="5"/>
  <c r="AA88" i="5" s="1"/>
  <c r="C80" i="5"/>
  <c r="N81" i="5"/>
  <c r="AB81" i="5" s="1"/>
  <c r="H83" i="5"/>
  <c r="V83" i="5" s="1"/>
  <c r="M84" i="5"/>
  <c r="AA84" i="5" s="1"/>
  <c r="G86" i="5"/>
  <c r="U86" i="5" s="1"/>
  <c r="L87" i="5"/>
  <c r="Z87" i="5" s="1"/>
  <c r="C84" i="5"/>
  <c r="G82" i="5"/>
  <c r="U82" i="5" s="1"/>
  <c r="L83" i="5"/>
  <c r="Z83" i="5" s="1"/>
  <c r="F85" i="5"/>
  <c r="T85" i="5" s="1"/>
  <c r="K86" i="5"/>
  <c r="Y86" i="5" s="1"/>
  <c r="E88" i="5"/>
  <c r="S88" i="5" s="1"/>
  <c r="C88" i="5"/>
  <c r="D74" i="5"/>
  <c r="R74" i="5" s="1"/>
  <c r="G74" i="5"/>
  <c r="U74" i="5" s="1"/>
  <c r="M74" i="5"/>
  <c r="AA74" i="5" s="1"/>
  <c r="H74" i="5"/>
  <c r="V74" i="5" s="1"/>
  <c r="K74" i="5"/>
  <c r="Y74" i="5" s="1"/>
  <c r="C74" i="5"/>
  <c r="L74" i="5"/>
  <c r="Z74" i="5" s="1"/>
  <c r="E74" i="5"/>
  <c r="S74" i="5" s="1"/>
  <c r="F74" i="5"/>
  <c r="T74" i="5" s="1"/>
  <c r="J74" i="5"/>
  <c r="X74" i="5" s="1"/>
  <c r="I74" i="5"/>
  <c r="W74" i="5" s="1"/>
  <c r="N74" i="5"/>
  <c r="AB74" i="5" s="1"/>
  <c r="F38" i="5"/>
  <c r="D141" i="2"/>
  <c r="D38" i="5"/>
  <c r="D46" i="5"/>
  <c r="F46" i="5"/>
  <c r="D149" i="2"/>
  <c r="D138" i="2"/>
  <c r="F35" i="5"/>
  <c r="D35" i="5"/>
  <c r="D146" i="2"/>
  <c r="F43" i="5"/>
  <c r="D43" i="5"/>
  <c r="D135" i="2"/>
  <c r="D32" i="5"/>
  <c r="F32" i="5"/>
  <c r="D139" i="2"/>
  <c r="D36" i="5"/>
  <c r="F36" i="5"/>
  <c r="D143" i="2"/>
  <c r="F40" i="5"/>
  <c r="D40" i="5"/>
  <c r="F34" i="5"/>
  <c r="D34" i="5"/>
  <c r="G34" i="5" s="1"/>
  <c r="D137" i="2"/>
  <c r="F42" i="5"/>
  <c r="D42" i="5"/>
  <c r="D145" i="2"/>
  <c r="D136" i="2"/>
  <c r="D33" i="5"/>
  <c r="F33" i="5"/>
  <c r="F37" i="5"/>
  <c r="D140" i="2"/>
  <c r="D37" i="5"/>
  <c r="F41" i="5"/>
  <c r="D41" i="5"/>
  <c r="D144" i="2"/>
  <c r="D148" i="2"/>
  <c r="D45" i="5"/>
  <c r="F45" i="5"/>
  <c r="D134" i="2"/>
  <c r="F31" i="5"/>
  <c r="D31" i="5"/>
  <c r="F39" i="5"/>
  <c r="D142" i="2"/>
  <c r="D39" i="5"/>
  <c r="D44" i="5"/>
  <c r="F44" i="5"/>
  <c r="D147" i="2"/>
  <c r="AY127" i="6"/>
  <c r="E97" i="2" s="1"/>
  <c r="AE6" i="6"/>
  <c r="J6" i="5" s="1"/>
  <c r="J53" i="2" s="1"/>
  <c r="AY93" i="6"/>
  <c r="E95" i="2" s="1"/>
  <c r="AY111" i="6"/>
  <c r="E96" i="2" s="1"/>
  <c r="AY67" i="6"/>
  <c r="E93" i="2" s="1"/>
  <c r="AY166" i="6"/>
  <c r="E99" i="2" s="1"/>
  <c r="G6" i="6"/>
  <c r="D6" i="5" s="1"/>
  <c r="D53" i="2" s="1"/>
  <c r="AY212" i="6"/>
  <c r="E101" i="2" s="1"/>
  <c r="AY53" i="6"/>
  <c r="E92" i="2" s="1"/>
  <c r="O6" i="6"/>
  <c r="F6" i="5" s="1"/>
  <c r="F53" i="2" s="1"/>
  <c r="AY82" i="6"/>
  <c r="E94" i="2" s="1"/>
  <c r="AY151" i="6"/>
  <c r="E98" i="2" s="1"/>
  <c r="AY190" i="6"/>
  <c r="E100" i="2" s="1"/>
  <c r="AY237" i="6"/>
  <c r="E102" i="2" s="1"/>
  <c r="K6" i="6"/>
  <c r="E6" i="5" s="1"/>
  <c r="E53" i="2" s="1"/>
  <c r="AA6" i="6"/>
  <c r="I6" i="5" s="1"/>
  <c r="I53" i="2" s="1"/>
  <c r="AQ6" i="6"/>
  <c r="M6" i="5" s="1"/>
  <c r="M53" i="2" s="1"/>
  <c r="C6" i="6"/>
  <c r="C6" i="5" s="1"/>
  <c r="C53" i="2" s="1"/>
  <c r="AM6" i="6"/>
  <c r="L6" i="5" s="1"/>
  <c r="L53" i="2" s="1"/>
  <c r="AI6" i="6"/>
  <c r="K6" i="5" s="1"/>
  <c r="K53" i="2" s="1"/>
  <c r="W6" i="6"/>
  <c r="H6" i="5" s="1"/>
  <c r="H53" i="2" s="1"/>
  <c r="S6" i="6"/>
  <c r="G6" i="5" s="1"/>
  <c r="G53" i="2" s="1"/>
  <c r="AU54" i="6"/>
  <c r="AU112" i="6"/>
  <c r="AU191" i="6"/>
  <c r="AU94" i="6"/>
  <c r="AU68" i="6"/>
  <c r="AU128" i="6"/>
  <c r="AU167" i="6"/>
  <c r="AU43" i="6"/>
  <c r="AU83" i="6"/>
  <c r="AU238" i="6"/>
  <c r="AU152" i="6"/>
  <c r="AU213" i="6"/>
  <c r="AQ94" i="6"/>
  <c r="AQ213" i="6"/>
  <c r="AQ43" i="6"/>
  <c r="AQ54" i="6"/>
  <c r="AQ83" i="6"/>
  <c r="AQ112" i="6"/>
  <c r="AQ238" i="6"/>
  <c r="AQ191" i="6"/>
  <c r="AQ152" i="6"/>
  <c r="AQ167" i="6"/>
  <c r="AQ68" i="6"/>
  <c r="AQ128" i="6"/>
  <c r="AM83" i="6"/>
  <c r="AM238" i="6"/>
  <c r="AM152" i="6"/>
  <c r="AM54" i="6"/>
  <c r="AM112" i="6"/>
  <c r="AM191" i="6"/>
  <c r="AM94" i="6"/>
  <c r="AM213" i="6"/>
  <c r="AM43" i="6"/>
  <c r="AM68" i="6"/>
  <c r="AM128" i="6"/>
  <c r="AM167" i="6"/>
  <c r="AI167" i="6"/>
  <c r="AI68" i="6"/>
  <c r="AI83" i="6"/>
  <c r="AI112" i="6"/>
  <c r="AI238" i="6"/>
  <c r="AI213" i="6"/>
  <c r="AI152" i="6"/>
  <c r="AI54" i="6"/>
  <c r="AI94" i="6"/>
  <c r="AI128" i="6"/>
  <c r="AI191" i="6"/>
  <c r="AI43" i="6"/>
  <c r="AE54" i="6"/>
  <c r="AE112" i="6"/>
  <c r="AE191" i="6"/>
  <c r="AE68" i="6"/>
  <c r="AE128" i="6"/>
  <c r="AE167" i="6"/>
  <c r="AE83" i="6"/>
  <c r="AE238" i="6"/>
  <c r="AE152" i="6"/>
  <c r="AE94" i="6"/>
  <c r="AE213" i="6"/>
  <c r="AE43" i="6"/>
  <c r="AA68" i="6"/>
  <c r="AA94" i="6"/>
  <c r="AA128" i="6"/>
  <c r="AA213" i="6"/>
  <c r="AA167" i="6"/>
  <c r="AA54" i="6"/>
  <c r="AA83" i="6"/>
  <c r="AA112" i="6"/>
  <c r="AA238" i="6"/>
  <c r="AA191" i="6"/>
  <c r="AA152" i="6"/>
  <c r="AA43" i="6"/>
  <c r="W43" i="6"/>
  <c r="W94" i="6"/>
  <c r="W213" i="6"/>
  <c r="W68" i="6"/>
  <c r="W167" i="6"/>
  <c r="W83" i="6"/>
  <c r="W238" i="6"/>
  <c r="W152" i="6"/>
  <c r="W128" i="6"/>
  <c r="W54" i="6"/>
  <c r="W112" i="6"/>
  <c r="W191" i="6"/>
  <c r="S43" i="6"/>
  <c r="S54" i="6"/>
  <c r="S68" i="6"/>
  <c r="S83" i="6"/>
  <c r="S94" i="6"/>
  <c r="S112" i="6"/>
  <c r="S128" i="6"/>
  <c r="S238" i="6"/>
  <c r="S213" i="6"/>
  <c r="S191" i="6"/>
  <c r="S167" i="6"/>
  <c r="S152" i="6"/>
  <c r="O68" i="6"/>
  <c r="O128" i="6"/>
  <c r="O167" i="6"/>
  <c r="O83" i="6"/>
  <c r="O238" i="6"/>
  <c r="O152" i="6"/>
  <c r="O54" i="6"/>
  <c r="O43" i="6"/>
  <c r="O94" i="6"/>
  <c r="O213" i="6"/>
  <c r="O112" i="6"/>
  <c r="O191" i="6"/>
  <c r="K43" i="6"/>
  <c r="K68" i="6"/>
  <c r="K94" i="6"/>
  <c r="K128" i="6"/>
  <c r="K213" i="6"/>
  <c r="K167" i="6"/>
  <c r="K54" i="6"/>
  <c r="K83" i="6"/>
  <c r="K112" i="6"/>
  <c r="K238" i="6"/>
  <c r="K191" i="6"/>
  <c r="K152" i="6"/>
  <c r="G54" i="6"/>
  <c r="G43" i="6"/>
  <c r="G94" i="6"/>
  <c r="G213" i="6"/>
  <c r="G83" i="6"/>
  <c r="G238" i="6"/>
  <c r="G152" i="6"/>
  <c r="G68" i="6"/>
  <c r="G128" i="6"/>
  <c r="G167" i="6"/>
  <c r="G112" i="6"/>
  <c r="G191" i="6"/>
  <c r="AY42" i="6"/>
  <c r="E91" i="2" s="1"/>
  <c r="B14" i="6"/>
  <c r="D14" i="6" s="1"/>
  <c r="E14" i="6" s="1"/>
  <c r="V14" i="6"/>
  <c r="X14" i="6" s="1"/>
  <c r="Y14" i="6" s="1"/>
  <c r="B18" i="6"/>
  <c r="D18" i="6" s="1"/>
  <c r="E18" i="6" s="1"/>
  <c r="R12" i="6"/>
  <c r="T12" i="6" s="1"/>
  <c r="U12" i="6" s="1"/>
  <c r="J12" i="6"/>
  <c r="L12" i="6" s="1"/>
  <c r="M12" i="6" s="1"/>
  <c r="Z16" i="6"/>
  <c r="AB16" i="6" s="1"/>
  <c r="AC16" i="6" s="1"/>
  <c r="R16" i="6"/>
  <c r="T16" i="6" s="1"/>
  <c r="U16" i="6" s="1"/>
  <c r="R20" i="6"/>
  <c r="T20" i="6" s="1"/>
  <c r="U20" i="6" s="1"/>
  <c r="J20" i="6"/>
  <c r="L20" i="6" s="1"/>
  <c r="M20" i="6" s="1"/>
  <c r="Z20" i="6"/>
  <c r="AB20" i="6" s="1"/>
  <c r="AC20" i="6" s="1"/>
  <c r="C23" i="6"/>
  <c r="C5" i="6" s="1"/>
  <c r="C3" i="5" s="1"/>
  <c r="C48" i="2" s="1"/>
  <c r="AY19" i="6"/>
  <c r="AY23" i="6" s="1"/>
  <c r="N22" i="6"/>
  <c r="P22" i="6" s="1"/>
  <c r="Q22" i="6" s="1"/>
  <c r="V22" i="6"/>
  <c r="X22" i="6" s="1"/>
  <c r="Y22" i="6" s="1"/>
  <c r="B22" i="6"/>
  <c r="D22" i="6" s="1"/>
  <c r="E22" i="6" s="1"/>
  <c r="N11" i="6"/>
  <c r="P11" i="6" s="1"/>
  <c r="Q11" i="6" s="1"/>
  <c r="B11" i="6"/>
  <c r="D11" i="6" s="1"/>
  <c r="E11" i="6" s="1"/>
  <c r="F15" i="6"/>
  <c r="H15" i="6" s="1"/>
  <c r="I15" i="6" s="1"/>
  <c r="B15" i="6"/>
  <c r="D15" i="6" s="1"/>
  <c r="E15" i="6" s="1"/>
  <c r="V15" i="6"/>
  <c r="X15" i="6" s="1"/>
  <c r="Y15" i="6" s="1"/>
  <c r="N19" i="6"/>
  <c r="P19" i="6" s="1"/>
  <c r="Q19" i="6" s="1"/>
  <c r="F22" i="6"/>
  <c r="H22" i="6" s="1"/>
  <c r="I22" i="6" s="1"/>
  <c r="Z12" i="6"/>
  <c r="AB12" i="6" s="1"/>
  <c r="AC12" i="6" s="1"/>
  <c r="AL20" i="6"/>
  <c r="AN20" i="6" s="1"/>
  <c r="AO20" i="6" s="1"/>
  <c r="AT13" i="6"/>
  <c r="AV13" i="6" s="1"/>
  <c r="AW13" i="6" s="1"/>
  <c r="AL13" i="6"/>
  <c r="AN13" i="6" s="1"/>
  <c r="AO13" i="6" s="1"/>
  <c r="AD13" i="6"/>
  <c r="AF13" i="6" s="1"/>
  <c r="AG13" i="6" s="1"/>
  <c r="AP13" i="6"/>
  <c r="AR13" i="6" s="1"/>
  <c r="AS13" i="6" s="1"/>
  <c r="V13" i="6"/>
  <c r="X13" i="6" s="1"/>
  <c r="Y13" i="6" s="1"/>
  <c r="N13" i="6"/>
  <c r="P13" i="6" s="1"/>
  <c r="Q13" i="6" s="1"/>
  <c r="F13" i="6"/>
  <c r="H13" i="6" s="1"/>
  <c r="I13" i="6" s="1"/>
  <c r="AT21" i="6"/>
  <c r="AV21" i="6" s="1"/>
  <c r="AW21" i="6" s="1"/>
  <c r="AL21" i="6"/>
  <c r="AN21" i="6" s="1"/>
  <c r="AO21" i="6" s="1"/>
  <c r="AD21" i="6"/>
  <c r="AF21" i="6" s="1"/>
  <c r="AG21" i="6" s="1"/>
  <c r="V21" i="6"/>
  <c r="X21" i="6" s="1"/>
  <c r="Y21" i="6" s="1"/>
  <c r="N21" i="6"/>
  <c r="P21" i="6" s="1"/>
  <c r="Q21" i="6" s="1"/>
  <c r="F21" i="6"/>
  <c r="H21" i="6" s="1"/>
  <c r="I21" i="6" s="1"/>
  <c r="AH21" i="6"/>
  <c r="AJ21" i="6" s="1"/>
  <c r="AK21" i="6" s="1"/>
  <c r="AT14" i="6"/>
  <c r="AV14" i="6" s="1"/>
  <c r="AW14" i="6" s="1"/>
  <c r="AL14" i="6"/>
  <c r="AN14" i="6" s="1"/>
  <c r="AO14" i="6" s="1"/>
  <c r="AD14" i="6"/>
  <c r="AF14" i="6" s="1"/>
  <c r="AG14" i="6" s="1"/>
  <c r="AP14" i="6"/>
  <c r="AR14" i="6" s="1"/>
  <c r="AS14" i="6" s="1"/>
  <c r="Z14" i="6"/>
  <c r="AB14" i="6" s="1"/>
  <c r="AC14" i="6" s="1"/>
  <c r="R14" i="6"/>
  <c r="T14" i="6" s="1"/>
  <c r="U14" i="6" s="1"/>
  <c r="J14" i="6"/>
  <c r="L14" i="6" s="1"/>
  <c r="M14" i="6" s="1"/>
  <c r="AT18" i="6"/>
  <c r="AV18" i="6" s="1"/>
  <c r="AW18" i="6" s="1"/>
  <c r="AL18" i="6"/>
  <c r="AN18" i="6" s="1"/>
  <c r="AO18" i="6" s="1"/>
  <c r="AD18" i="6"/>
  <c r="AF18" i="6" s="1"/>
  <c r="AG18" i="6" s="1"/>
  <c r="AH18" i="6"/>
  <c r="AJ18" i="6" s="1"/>
  <c r="AK18" i="6" s="1"/>
  <c r="Z18" i="6"/>
  <c r="AB18" i="6" s="1"/>
  <c r="AC18" i="6" s="1"/>
  <c r="R18" i="6"/>
  <c r="T18" i="6" s="1"/>
  <c r="U18" i="6" s="1"/>
  <c r="J18" i="6"/>
  <c r="L18" i="6" s="1"/>
  <c r="M18" i="6" s="1"/>
  <c r="J21" i="6"/>
  <c r="L21" i="6" s="1"/>
  <c r="M21" i="6" s="1"/>
  <c r="Z21" i="6"/>
  <c r="AB21" i="6" s="1"/>
  <c r="AC21" i="6" s="1"/>
  <c r="AT11" i="6"/>
  <c r="AV11" i="6" s="1"/>
  <c r="AW11" i="6" s="1"/>
  <c r="AP11" i="6"/>
  <c r="AR11" i="6" s="1"/>
  <c r="AS11" i="6" s="1"/>
  <c r="AL11" i="6"/>
  <c r="AN11" i="6" s="1"/>
  <c r="AO11" i="6" s="1"/>
  <c r="AH11" i="6"/>
  <c r="AJ11" i="6" s="1"/>
  <c r="AK11" i="6" s="1"/>
  <c r="Z11" i="6"/>
  <c r="AB11" i="6" s="1"/>
  <c r="AC11" i="6" s="1"/>
  <c r="R11" i="6"/>
  <c r="T11" i="6" s="1"/>
  <c r="U11" i="6" s="1"/>
  <c r="J11" i="6"/>
  <c r="L11" i="6" s="1"/>
  <c r="M11" i="6" s="1"/>
  <c r="AD11" i="6"/>
  <c r="AF11" i="6" s="1"/>
  <c r="AG11" i="6" s="1"/>
  <c r="AP15" i="6"/>
  <c r="AR15" i="6" s="1"/>
  <c r="AS15" i="6" s="1"/>
  <c r="AT15" i="6"/>
  <c r="AV15" i="6" s="1"/>
  <c r="AW15" i="6" s="1"/>
  <c r="AH15" i="6"/>
  <c r="AJ15" i="6" s="1"/>
  <c r="AK15" i="6" s="1"/>
  <c r="AL15" i="6"/>
  <c r="AN15" i="6" s="1"/>
  <c r="AO15" i="6" s="1"/>
  <c r="Z15" i="6"/>
  <c r="AB15" i="6" s="1"/>
  <c r="AC15" i="6" s="1"/>
  <c r="R15" i="6"/>
  <c r="T15" i="6" s="1"/>
  <c r="U15" i="6" s="1"/>
  <c r="J15" i="6"/>
  <c r="L15" i="6" s="1"/>
  <c r="M15" i="6" s="1"/>
  <c r="AT19" i="6"/>
  <c r="AV19" i="6" s="1"/>
  <c r="AW19" i="6" s="1"/>
  <c r="AP19" i="6"/>
  <c r="AR19" i="6" s="1"/>
  <c r="AS19" i="6" s="1"/>
  <c r="AL19" i="6"/>
  <c r="AN19" i="6" s="1"/>
  <c r="AO19" i="6" s="1"/>
  <c r="AH19" i="6"/>
  <c r="AJ19" i="6" s="1"/>
  <c r="AK19" i="6" s="1"/>
  <c r="Z19" i="6"/>
  <c r="AB19" i="6" s="1"/>
  <c r="AC19" i="6" s="1"/>
  <c r="R19" i="6"/>
  <c r="T19" i="6" s="1"/>
  <c r="U19" i="6" s="1"/>
  <c r="J19" i="6"/>
  <c r="L19" i="6" s="1"/>
  <c r="M19" i="6" s="1"/>
  <c r="AD19" i="6"/>
  <c r="AF19" i="6" s="1"/>
  <c r="AG19" i="6" s="1"/>
  <c r="B12" i="6"/>
  <c r="D12" i="6" s="1"/>
  <c r="E12" i="6" s="1"/>
  <c r="B16" i="6"/>
  <c r="D16" i="6" s="1"/>
  <c r="E16" i="6" s="1"/>
  <c r="B20" i="6"/>
  <c r="D20" i="6" s="1"/>
  <c r="E20" i="6" s="1"/>
  <c r="F18" i="6"/>
  <c r="H18" i="6" s="1"/>
  <c r="I18" i="6" s="1"/>
  <c r="J16" i="6"/>
  <c r="L16" i="6" s="1"/>
  <c r="M16" i="6" s="1"/>
  <c r="N14" i="6"/>
  <c r="P14" i="6" s="1"/>
  <c r="Q14" i="6" s="1"/>
  <c r="V18" i="6"/>
  <c r="X18" i="6" s="1"/>
  <c r="Y18" i="6" s="1"/>
  <c r="AD15" i="6"/>
  <c r="AF15" i="6" s="1"/>
  <c r="AG15" i="6" s="1"/>
  <c r="AH13" i="6"/>
  <c r="AJ13" i="6" s="1"/>
  <c r="AK13" i="6" s="1"/>
  <c r="AP18" i="6"/>
  <c r="AR18" i="6" s="1"/>
  <c r="AS18" i="6" s="1"/>
  <c r="AT17" i="6"/>
  <c r="AV17" i="6" s="1"/>
  <c r="AW17" i="6" s="1"/>
  <c r="AL17" i="6"/>
  <c r="AN17" i="6" s="1"/>
  <c r="AO17" i="6" s="1"/>
  <c r="AP17" i="6"/>
  <c r="AR17" i="6" s="1"/>
  <c r="AS17" i="6" s="1"/>
  <c r="AD17" i="6"/>
  <c r="AF17" i="6" s="1"/>
  <c r="AG17" i="6" s="1"/>
  <c r="V17" i="6"/>
  <c r="X17" i="6" s="1"/>
  <c r="Y17" i="6" s="1"/>
  <c r="N17" i="6"/>
  <c r="P17" i="6" s="1"/>
  <c r="Q17" i="6" s="1"/>
  <c r="F17" i="6"/>
  <c r="H17" i="6" s="1"/>
  <c r="I17" i="6" s="1"/>
  <c r="AH17" i="6"/>
  <c r="AJ17" i="6" s="1"/>
  <c r="AK17" i="6" s="1"/>
  <c r="AT22" i="6"/>
  <c r="AV22" i="6" s="1"/>
  <c r="AW22" i="6" s="1"/>
  <c r="AL22" i="6"/>
  <c r="AN22" i="6" s="1"/>
  <c r="AO22" i="6" s="1"/>
  <c r="AD22" i="6"/>
  <c r="AF22" i="6" s="1"/>
  <c r="AG22" i="6" s="1"/>
  <c r="AP22" i="6"/>
  <c r="AR22" i="6" s="1"/>
  <c r="AS22" i="6" s="1"/>
  <c r="Z22" i="6"/>
  <c r="AB22" i="6" s="1"/>
  <c r="AC22" i="6" s="1"/>
  <c r="R22" i="6"/>
  <c r="T22" i="6" s="1"/>
  <c r="U22" i="6" s="1"/>
  <c r="J22" i="6"/>
  <c r="L22" i="6" s="1"/>
  <c r="M22" i="6" s="1"/>
  <c r="J13" i="6"/>
  <c r="L13" i="6" s="1"/>
  <c r="M13" i="6" s="1"/>
  <c r="R17" i="6"/>
  <c r="T17" i="6" s="1"/>
  <c r="U17" i="6" s="1"/>
  <c r="Z13" i="6"/>
  <c r="AB13" i="6" s="1"/>
  <c r="AC13" i="6" s="1"/>
  <c r="AH22" i="6"/>
  <c r="AJ22" i="6" s="1"/>
  <c r="AK22" i="6" s="1"/>
  <c r="AP12" i="6"/>
  <c r="AR12" i="6" s="1"/>
  <c r="AS12" i="6" s="1"/>
  <c r="AH12" i="6"/>
  <c r="AJ12" i="6" s="1"/>
  <c r="AK12" i="6" s="1"/>
  <c r="AT12" i="6"/>
  <c r="AV12" i="6" s="1"/>
  <c r="AW12" i="6" s="1"/>
  <c r="AD12" i="6"/>
  <c r="AF12" i="6" s="1"/>
  <c r="AG12" i="6" s="1"/>
  <c r="AL12" i="6"/>
  <c r="AN12" i="6" s="1"/>
  <c r="AO12" i="6" s="1"/>
  <c r="V12" i="6"/>
  <c r="X12" i="6" s="1"/>
  <c r="Y12" i="6" s="1"/>
  <c r="N12" i="6"/>
  <c r="P12" i="6" s="1"/>
  <c r="Q12" i="6" s="1"/>
  <c r="F12" i="6"/>
  <c r="H12" i="6" s="1"/>
  <c r="I12" i="6" s="1"/>
  <c r="AP16" i="6"/>
  <c r="AR16" i="6" s="1"/>
  <c r="AS16" i="6" s="1"/>
  <c r="AT16" i="6"/>
  <c r="AV16" i="6" s="1"/>
  <c r="AW16" i="6" s="1"/>
  <c r="AH16" i="6"/>
  <c r="AJ16" i="6" s="1"/>
  <c r="AK16" i="6" s="1"/>
  <c r="AL16" i="6"/>
  <c r="AN16" i="6" s="1"/>
  <c r="AO16" i="6" s="1"/>
  <c r="V16" i="6"/>
  <c r="X16" i="6" s="1"/>
  <c r="Y16" i="6" s="1"/>
  <c r="N16" i="6"/>
  <c r="P16" i="6" s="1"/>
  <c r="Q16" i="6" s="1"/>
  <c r="F16" i="6"/>
  <c r="H16" i="6" s="1"/>
  <c r="I16" i="6" s="1"/>
  <c r="AP20" i="6"/>
  <c r="AR20" i="6" s="1"/>
  <c r="AS20" i="6" s="1"/>
  <c r="AT20" i="6"/>
  <c r="AV20" i="6" s="1"/>
  <c r="AW20" i="6" s="1"/>
  <c r="AH20" i="6"/>
  <c r="AJ20" i="6" s="1"/>
  <c r="AK20" i="6" s="1"/>
  <c r="AD20" i="6"/>
  <c r="AF20" i="6" s="1"/>
  <c r="AG20" i="6" s="1"/>
  <c r="V20" i="6"/>
  <c r="X20" i="6" s="1"/>
  <c r="Y20" i="6" s="1"/>
  <c r="N20" i="6"/>
  <c r="P20" i="6" s="1"/>
  <c r="Q20" i="6" s="1"/>
  <c r="F20" i="6"/>
  <c r="H20" i="6" s="1"/>
  <c r="I20" i="6" s="1"/>
  <c r="B13" i="6"/>
  <c r="D13" i="6" s="1"/>
  <c r="E13" i="6" s="1"/>
  <c r="B17" i="6"/>
  <c r="D17" i="6" s="1"/>
  <c r="E17" i="6" s="1"/>
  <c r="B21" i="6"/>
  <c r="D21" i="6" s="1"/>
  <c r="E21" i="6" s="1"/>
  <c r="F11" i="6"/>
  <c r="H11" i="6" s="1"/>
  <c r="I11" i="6" s="1"/>
  <c r="F19" i="6"/>
  <c r="H19" i="6" s="1"/>
  <c r="I19" i="6" s="1"/>
  <c r="J17" i="6"/>
  <c r="L17" i="6" s="1"/>
  <c r="M17" i="6" s="1"/>
  <c r="N15" i="6"/>
  <c r="P15" i="6" s="1"/>
  <c r="Q15" i="6" s="1"/>
  <c r="R13" i="6"/>
  <c r="T13" i="6" s="1"/>
  <c r="U13" i="6" s="1"/>
  <c r="R21" i="6"/>
  <c r="T21" i="6" s="1"/>
  <c r="U21" i="6" s="1"/>
  <c r="V11" i="6"/>
  <c r="X11" i="6" s="1"/>
  <c r="Y11" i="6" s="1"/>
  <c r="V19" i="6"/>
  <c r="X19" i="6" s="1"/>
  <c r="Y19" i="6" s="1"/>
  <c r="Z17" i="6"/>
  <c r="AB17" i="6" s="1"/>
  <c r="AC17" i="6" s="1"/>
  <c r="AD16" i="6"/>
  <c r="AF16" i="6" s="1"/>
  <c r="AG16" i="6" s="1"/>
  <c r="AH14" i="6"/>
  <c r="AJ14" i="6" s="1"/>
  <c r="AK14" i="6" s="1"/>
  <c r="AP21" i="6"/>
  <c r="AR21" i="6" s="1"/>
  <c r="AS21" i="6" s="1"/>
  <c r="AU7" i="6"/>
  <c r="AM7" i="6"/>
  <c r="AI7" i="6"/>
  <c r="AE7" i="6"/>
  <c r="A237" i="6"/>
  <c r="A190" i="6"/>
  <c r="A166" i="6"/>
  <c r="A151" i="6"/>
  <c r="A127" i="6"/>
  <c r="A111" i="6"/>
  <c r="A93" i="6"/>
  <c r="A82" i="6"/>
  <c r="A67" i="6"/>
  <c r="A53" i="6"/>
  <c r="A42" i="6"/>
  <c r="E89" i="5" s="1"/>
  <c r="S89" i="5" s="1"/>
  <c r="A23" i="6"/>
  <c r="O7" i="6" l="1"/>
  <c r="F89" i="5"/>
  <c r="T89" i="5" s="1"/>
  <c r="I89" i="5"/>
  <c r="W89" i="5" s="1"/>
  <c r="C89" i="5"/>
  <c r="Q89" i="5" s="1"/>
  <c r="N89" i="5"/>
  <c r="AB89" i="5" s="1"/>
  <c r="K89" i="5"/>
  <c r="Y89" i="5" s="1"/>
  <c r="L89" i="5"/>
  <c r="Z89" i="5" s="1"/>
  <c r="G89" i="5"/>
  <c r="U89" i="5" s="1"/>
  <c r="M89" i="5"/>
  <c r="AA89" i="5" s="1"/>
  <c r="H89" i="5"/>
  <c r="V89" i="5" s="1"/>
  <c r="J89" i="5"/>
  <c r="X89" i="5" s="1"/>
  <c r="D89" i="5"/>
  <c r="R89" i="5" s="1"/>
  <c r="G7" i="6"/>
  <c r="AQ7" i="6"/>
  <c r="Q73" i="5"/>
  <c r="AC73" i="5" s="1"/>
  <c r="O73" i="5"/>
  <c r="E137" i="2"/>
  <c r="Q82" i="5"/>
  <c r="AC82" i="5" s="1"/>
  <c r="O82" i="5"/>
  <c r="Q87" i="5"/>
  <c r="AC87" i="5" s="1"/>
  <c r="O87" i="5"/>
  <c r="Q76" i="5"/>
  <c r="AC76" i="5" s="1"/>
  <c r="O76" i="5"/>
  <c r="Q85" i="5"/>
  <c r="AC85" i="5" s="1"/>
  <c r="O85" i="5"/>
  <c r="Q74" i="5"/>
  <c r="AC74" i="5" s="1"/>
  <c r="O74" i="5"/>
  <c r="Q80" i="5"/>
  <c r="AC80" i="5" s="1"/>
  <c r="O80" i="5"/>
  <c r="Q78" i="5"/>
  <c r="AC78" i="5" s="1"/>
  <c r="O78" i="5"/>
  <c r="Q79" i="5"/>
  <c r="AC79" i="5" s="1"/>
  <c r="O79" i="5"/>
  <c r="Q81" i="5"/>
  <c r="AC81" i="5" s="1"/>
  <c r="O81" i="5"/>
  <c r="Q84" i="5"/>
  <c r="AC84" i="5" s="1"/>
  <c r="O84" i="5"/>
  <c r="Q83" i="5"/>
  <c r="AC83" i="5" s="1"/>
  <c r="O83" i="5"/>
  <c r="Q77" i="5"/>
  <c r="AC77" i="5" s="1"/>
  <c r="O77" i="5"/>
  <c r="Q88" i="5"/>
  <c r="AC88" i="5" s="1"/>
  <c r="O88" i="5"/>
  <c r="Q75" i="5"/>
  <c r="AC75" i="5" s="1"/>
  <c r="O75" i="5"/>
  <c r="Q86" i="5"/>
  <c r="AC86" i="5" s="1"/>
  <c r="O86" i="5"/>
  <c r="F137" i="2"/>
  <c r="F47" i="5"/>
  <c r="D150" i="2"/>
  <c r="K150" i="2" s="1"/>
  <c r="K7" i="6"/>
  <c r="C7" i="6"/>
  <c r="C213" i="6"/>
  <c r="C54" i="6"/>
  <c r="C167" i="6"/>
  <c r="C83" i="6"/>
  <c r="C68" i="6"/>
  <c r="C152" i="6"/>
  <c r="C112" i="6"/>
  <c r="C94" i="6"/>
  <c r="C191" i="6"/>
  <c r="C43" i="6"/>
  <c r="C128" i="6"/>
  <c r="C238" i="6"/>
  <c r="O48" i="2"/>
  <c r="AA7" i="6"/>
  <c r="E103" i="2"/>
  <c r="H103" i="2" s="1"/>
  <c r="O53" i="2"/>
  <c r="W7" i="6"/>
  <c r="AY6" i="6"/>
  <c r="C8" i="6"/>
  <c r="G8" i="6" s="1"/>
  <c r="K8" i="6" s="1"/>
  <c r="O8" i="6" s="1"/>
  <c r="S8" i="6" s="1"/>
  <c r="W8" i="6" s="1"/>
  <c r="AA8" i="6" s="1"/>
  <c r="AE8" i="6" s="1"/>
  <c r="AI8" i="6" s="1"/>
  <c r="AM8" i="6" s="1"/>
  <c r="AQ8" i="6" s="1"/>
  <c r="AU8" i="6" s="1"/>
  <c r="S7" i="6"/>
  <c r="AY5" i="6"/>
  <c r="AX14" i="6"/>
  <c r="AZ14" i="6" s="1"/>
  <c r="BA14" i="6" s="1"/>
  <c r="F23" i="6"/>
  <c r="H23" i="6" s="1"/>
  <c r="I23" i="6" s="1"/>
  <c r="AX13" i="6"/>
  <c r="AZ13" i="6" s="1"/>
  <c r="BA13" i="6" s="1"/>
  <c r="AX22" i="6"/>
  <c r="AZ22" i="6" s="1"/>
  <c r="BA22" i="6" s="1"/>
  <c r="AX18" i="6"/>
  <c r="AZ18" i="6" s="1"/>
  <c r="BA18" i="6" s="1"/>
  <c r="AX15" i="6"/>
  <c r="AZ15" i="6" s="1"/>
  <c r="BA15" i="6" s="1"/>
  <c r="N23" i="6"/>
  <c r="P23" i="6" s="1"/>
  <c r="Q23" i="6" s="1"/>
  <c r="AX20" i="6"/>
  <c r="AZ20" i="6" s="1"/>
  <c r="BA20" i="6" s="1"/>
  <c r="AD23" i="6"/>
  <c r="AF23" i="6" s="1"/>
  <c r="AG23" i="6" s="1"/>
  <c r="AH23" i="6"/>
  <c r="AJ23" i="6" s="1"/>
  <c r="AK23" i="6" s="1"/>
  <c r="AX16" i="6"/>
  <c r="AZ16" i="6" s="1"/>
  <c r="BA16" i="6" s="1"/>
  <c r="J23" i="6"/>
  <c r="L23" i="6" s="1"/>
  <c r="M23" i="6" s="1"/>
  <c r="AL23" i="6"/>
  <c r="AN23" i="6" s="1"/>
  <c r="AO23" i="6" s="1"/>
  <c r="AX11" i="6"/>
  <c r="AZ11" i="6" s="1"/>
  <c r="BA11" i="6" s="1"/>
  <c r="AX12" i="6"/>
  <c r="AZ12" i="6" s="1"/>
  <c r="BA12" i="6" s="1"/>
  <c r="R23" i="6"/>
  <c r="T23" i="6" s="1"/>
  <c r="U23" i="6" s="1"/>
  <c r="AP23" i="6"/>
  <c r="AR23" i="6" s="1"/>
  <c r="AS23" i="6" s="1"/>
  <c r="AX21" i="6"/>
  <c r="AZ21" i="6" s="1"/>
  <c r="BA21" i="6" s="1"/>
  <c r="V23" i="6"/>
  <c r="X23" i="6" s="1"/>
  <c r="Y23" i="6" s="1"/>
  <c r="AX17" i="6"/>
  <c r="AZ17" i="6" s="1"/>
  <c r="BA17" i="6" s="1"/>
  <c r="Z23" i="6"/>
  <c r="AB23" i="6" s="1"/>
  <c r="AC23" i="6" s="1"/>
  <c r="AT23" i="6"/>
  <c r="AV23" i="6" s="1"/>
  <c r="AW23" i="6" s="1"/>
  <c r="N146" i="1"/>
  <c r="O146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179" i="1"/>
  <c r="O179" i="1" s="1"/>
  <c r="N182" i="1"/>
  <c r="O182" i="1" s="1"/>
  <c r="N181" i="1"/>
  <c r="O181" i="1" s="1"/>
  <c r="N178" i="1"/>
  <c r="O178" i="1" s="1"/>
  <c r="N184" i="1"/>
  <c r="O184" i="1" s="1"/>
  <c r="N208" i="1"/>
  <c r="O208" i="1" s="1"/>
  <c r="N147" i="1"/>
  <c r="O147" i="1" s="1"/>
  <c r="N149" i="1"/>
  <c r="O149" i="1" s="1"/>
  <c r="N145" i="1"/>
  <c r="O145" i="1" s="1"/>
  <c r="N143" i="1"/>
  <c r="O143" i="1" s="1"/>
  <c r="N210" i="1"/>
  <c r="O210" i="1" s="1"/>
  <c r="N205" i="1"/>
  <c r="O205" i="1" s="1"/>
  <c r="N206" i="1"/>
  <c r="O206" i="1" s="1"/>
  <c r="N200" i="1"/>
  <c r="O200" i="1" s="1"/>
  <c r="N139" i="1"/>
  <c r="O139" i="1" s="1"/>
  <c r="N78" i="1"/>
  <c r="O78" i="1" s="1"/>
  <c r="N138" i="1"/>
  <c r="O138" i="1" s="1"/>
  <c r="N137" i="1"/>
  <c r="O137" i="1" s="1"/>
  <c r="N136" i="1"/>
  <c r="O136" i="1" s="1"/>
  <c r="N135" i="1"/>
  <c r="O135" i="1" s="1"/>
  <c r="N131" i="1"/>
  <c r="O131" i="1" s="1"/>
  <c r="N121" i="1"/>
  <c r="O121" i="1" s="1"/>
  <c r="N119" i="1"/>
  <c r="O119" i="1" s="1"/>
  <c r="N118" i="1"/>
  <c r="O118" i="1" s="1"/>
  <c r="N123" i="1"/>
  <c r="O123" i="1" s="1"/>
  <c r="N120" i="1"/>
  <c r="O120" i="1" s="1"/>
  <c r="N88" i="1"/>
  <c r="O88" i="1" s="1"/>
  <c r="N141" i="1"/>
  <c r="O141" i="1" s="1"/>
  <c r="N65" i="1"/>
  <c r="O65" i="1" s="1"/>
  <c r="N64" i="1"/>
  <c r="O64" i="1" s="1"/>
  <c r="N49" i="1"/>
  <c r="O49" i="1" s="1"/>
  <c r="N48" i="1"/>
  <c r="O48" i="1" s="1"/>
  <c r="N40" i="1"/>
  <c r="N39" i="1"/>
  <c r="N207" i="1"/>
  <c r="O207" i="1" s="1"/>
  <c r="N204" i="1"/>
  <c r="O204" i="1" s="1"/>
  <c r="N188" i="1"/>
  <c r="O188" i="1" s="1"/>
  <c r="N187" i="1"/>
  <c r="O187" i="1" s="1"/>
  <c r="N164" i="1"/>
  <c r="O164" i="1" s="1"/>
  <c r="N162" i="1"/>
  <c r="O162" i="1" s="1"/>
  <c r="N144" i="1"/>
  <c r="O144" i="1" s="1"/>
  <c r="N142" i="1"/>
  <c r="O142" i="1" s="1"/>
  <c r="N125" i="1"/>
  <c r="O125" i="1" s="1"/>
  <c r="N124" i="1"/>
  <c r="O124" i="1" s="1"/>
  <c r="N110" i="1"/>
  <c r="O110" i="1" s="1"/>
  <c r="N109" i="1"/>
  <c r="O109" i="1" s="1"/>
  <c r="N108" i="1"/>
  <c r="O108" i="1" s="1"/>
  <c r="N91" i="1"/>
  <c r="O91" i="1" s="1"/>
  <c r="N89" i="1"/>
  <c r="O89" i="1" s="1"/>
  <c r="N105" i="1"/>
  <c r="O105" i="1" s="1"/>
  <c r="N104" i="1"/>
  <c r="O104" i="1" s="1"/>
  <c r="N103" i="1"/>
  <c r="O103" i="1" s="1"/>
  <c r="N101" i="1"/>
  <c r="O101" i="1" s="1"/>
  <c r="N100" i="1"/>
  <c r="O100" i="1" s="1"/>
  <c r="N21" i="1"/>
  <c r="O21" i="1" s="1"/>
  <c r="N20" i="1"/>
  <c r="O20" i="1" s="1"/>
  <c r="N80" i="1"/>
  <c r="O80" i="1" s="1"/>
  <c r="N79" i="1"/>
  <c r="O79" i="1" s="1"/>
  <c r="N35" i="1"/>
  <c r="N34" i="1"/>
  <c r="N12" i="1"/>
  <c r="O12" i="1" s="1"/>
  <c r="N18" i="1"/>
  <c r="O18" i="1" s="1"/>
  <c r="N17" i="1"/>
  <c r="O17" i="1" s="1"/>
  <c r="AC89" i="5" l="1"/>
  <c r="O89" i="5"/>
  <c r="P82" i="5" s="1"/>
  <c r="H93" i="2"/>
  <c r="H101" i="2"/>
  <c r="H92" i="2"/>
  <c r="H98" i="2"/>
  <c r="H94" i="2"/>
  <c r="H100" i="2"/>
  <c r="H96" i="2"/>
  <c r="H102" i="2"/>
  <c r="H95" i="2"/>
  <c r="H99" i="2"/>
  <c r="H97" i="2"/>
  <c r="H91" i="2"/>
  <c r="AD73" i="5"/>
  <c r="H134" i="2" s="1"/>
  <c r="K141" i="2"/>
  <c r="K143" i="2"/>
  <c r="K134" i="2"/>
  <c r="K145" i="2"/>
  <c r="K136" i="2"/>
  <c r="K146" i="2"/>
  <c r="K142" i="2"/>
  <c r="K139" i="2"/>
  <c r="K140" i="2"/>
  <c r="K135" i="2"/>
  <c r="K147" i="2"/>
  <c r="AD86" i="5"/>
  <c r="H147" i="2" s="1"/>
  <c r="AD88" i="5"/>
  <c r="H149" i="2" s="1"/>
  <c r="AD83" i="5"/>
  <c r="H144" i="2" s="1"/>
  <c r="AD81" i="5"/>
  <c r="H142" i="2" s="1"/>
  <c r="AD78" i="5"/>
  <c r="H139" i="2" s="1"/>
  <c r="AD74" i="5"/>
  <c r="H135" i="2" s="1"/>
  <c r="AD87" i="5"/>
  <c r="H148" i="2" s="1"/>
  <c r="K138" i="2"/>
  <c r="K137" i="2"/>
  <c r="K144" i="2"/>
  <c r="K148" i="2"/>
  <c r="K149" i="2"/>
  <c r="AD75" i="5"/>
  <c r="H136" i="2" s="1"/>
  <c r="AD77" i="5"/>
  <c r="H138" i="2" s="1"/>
  <c r="AD84" i="5"/>
  <c r="H145" i="2" s="1"/>
  <c r="AD79" i="5"/>
  <c r="H140" i="2" s="1"/>
  <c r="AD80" i="5"/>
  <c r="H141" i="2" s="1"/>
  <c r="AD82" i="5"/>
  <c r="H143" i="2" s="1"/>
  <c r="O34" i="1"/>
  <c r="C39" i="5"/>
  <c r="G39" i="5" s="1"/>
  <c r="C142" i="2"/>
  <c r="O39" i="1"/>
  <c r="C44" i="5"/>
  <c r="G44" i="5" s="1"/>
  <c r="C147" i="2"/>
  <c r="O40" i="1"/>
  <c r="C45" i="5"/>
  <c r="G45" i="5" s="1"/>
  <c r="C148" i="2"/>
  <c r="P85" i="5"/>
  <c r="O35" i="1"/>
  <c r="C40" i="5"/>
  <c r="G40" i="5" s="1"/>
  <c r="C143" i="2"/>
  <c r="AD76" i="5"/>
  <c r="H137" i="2" s="1"/>
  <c r="J137" i="2" s="1"/>
  <c r="AD85" i="5"/>
  <c r="H146" i="2" s="1"/>
  <c r="AY7" i="6"/>
  <c r="N19" i="1"/>
  <c r="O19" i="1" s="1"/>
  <c r="B19" i="6"/>
  <c r="D19" i="6" s="1"/>
  <c r="E19" i="6" s="1"/>
  <c r="Z5" i="6"/>
  <c r="AB5" i="6" s="1"/>
  <c r="AC5" i="6" s="1"/>
  <c r="AD5" i="6"/>
  <c r="AF5" i="6" s="1"/>
  <c r="AG5" i="6" s="1"/>
  <c r="V5" i="6"/>
  <c r="X5" i="6" s="1"/>
  <c r="Y5" i="6" s="1"/>
  <c r="N5" i="6"/>
  <c r="P5" i="6" s="1"/>
  <c r="Q5" i="6" s="1"/>
  <c r="R5" i="6"/>
  <c r="T5" i="6" s="1"/>
  <c r="U5" i="6" s="1"/>
  <c r="AL5" i="6"/>
  <c r="AN5" i="6" s="1"/>
  <c r="AO5" i="6" s="1"/>
  <c r="AT5" i="6"/>
  <c r="AV5" i="6" s="1"/>
  <c r="AW5" i="6" s="1"/>
  <c r="AP5" i="6"/>
  <c r="AR5" i="6" s="1"/>
  <c r="AS5" i="6" s="1"/>
  <c r="J5" i="6"/>
  <c r="L5" i="6" s="1"/>
  <c r="M5" i="6" s="1"/>
  <c r="AH5" i="6"/>
  <c r="AJ5" i="6" s="1"/>
  <c r="AK5" i="6" s="1"/>
  <c r="F5" i="6"/>
  <c r="H5" i="6" s="1"/>
  <c r="I5" i="6" s="1"/>
  <c r="AY83" i="6"/>
  <c r="AY167" i="6"/>
  <c r="AY128" i="6"/>
  <c r="AY68" i="6"/>
  <c r="AY191" i="6"/>
  <c r="AY112" i="6"/>
  <c r="AY54" i="6"/>
  <c r="AY43" i="6"/>
  <c r="AY213" i="6"/>
  <c r="AY94" i="6"/>
  <c r="AY152" i="6"/>
  <c r="AY238" i="6"/>
  <c r="N186" i="1"/>
  <c r="O186" i="1" s="1"/>
  <c r="N26" i="1"/>
  <c r="N115" i="1"/>
  <c r="O115" i="1" s="1"/>
  <c r="N38" i="1"/>
  <c r="N77" i="1"/>
  <c r="O77" i="1" s="1"/>
  <c r="N76" i="1"/>
  <c r="O76" i="1" s="1"/>
  <c r="N81" i="1"/>
  <c r="O81" i="1" s="1"/>
  <c r="N159" i="1"/>
  <c r="O159" i="1" s="1"/>
  <c r="N160" i="1"/>
  <c r="O160" i="1" s="1"/>
  <c r="N98" i="1"/>
  <c r="O98" i="1" s="1"/>
  <c r="N31" i="1"/>
  <c r="N32" i="1"/>
  <c r="N33" i="1"/>
  <c r="N37" i="1"/>
  <c r="O57" i="1"/>
  <c r="N217" i="1"/>
  <c r="O217" i="1" s="1"/>
  <c r="N216" i="1"/>
  <c r="O216" i="1" s="1"/>
  <c r="N215" i="1"/>
  <c r="O215" i="1" s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N211" i="1"/>
  <c r="O211" i="1" s="1"/>
  <c r="N203" i="1"/>
  <c r="O203" i="1" s="1"/>
  <c r="N202" i="1"/>
  <c r="O202" i="1" s="1"/>
  <c r="N201" i="1"/>
  <c r="O201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N189" i="1"/>
  <c r="O189" i="1" s="1"/>
  <c r="N185" i="1"/>
  <c r="O185" i="1" s="1"/>
  <c r="N175" i="1"/>
  <c r="O175" i="1" s="1"/>
  <c r="N173" i="1"/>
  <c r="O173" i="1" s="1"/>
  <c r="N172" i="1"/>
  <c r="O172" i="1" s="1"/>
  <c r="N169" i="1"/>
  <c r="O169" i="1" s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N165" i="1"/>
  <c r="O165" i="1" s="1"/>
  <c r="N161" i="1"/>
  <c r="O161" i="1" s="1"/>
  <c r="N158" i="1"/>
  <c r="O158" i="1" s="1"/>
  <c r="N157" i="1"/>
  <c r="O157" i="1" s="1"/>
  <c r="N156" i="1"/>
  <c r="O156" i="1" s="1"/>
  <c r="N155" i="1"/>
  <c r="O155" i="1" s="1"/>
  <c r="N154" i="1"/>
  <c r="O154" i="1" s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N150" i="1"/>
  <c r="O150" i="1" s="1"/>
  <c r="N140" i="1"/>
  <c r="O140" i="1" s="1"/>
  <c r="N134" i="1"/>
  <c r="O134" i="1" s="1"/>
  <c r="N133" i="1"/>
  <c r="O133" i="1" s="1"/>
  <c r="N132" i="1"/>
  <c r="O132" i="1" s="1"/>
  <c r="N130" i="1"/>
  <c r="O130" i="1" s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N126" i="1"/>
  <c r="O126" i="1" s="1"/>
  <c r="N122" i="1"/>
  <c r="O122" i="1" s="1"/>
  <c r="N117" i="1"/>
  <c r="O117" i="1" s="1"/>
  <c r="N116" i="1"/>
  <c r="O116" i="1" s="1"/>
  <c r="N114" i="1"/>
  <c r="O114" i="1" s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N107" i="1"/>
  <c r="O107" i="1" s="1"/>
  <c r="N106" i="1"/>
  <c r="O106" i="1" s="1"/>
  <c r="N102" i="1"/>
  <c r="O102" i="1" s="1"/>
  <c r="N99" i="1"/>
  <c r="O99" i="1" s="1"/>
  <c r="N97" i="1"/>
  <c r="O97" i="1" s="1"/>
  <c r="N96" i="1"/>
  <c r="O96" i="1" s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N92" i="1"/>
  <c r="O92" i="1" s="1"/>
  <c r="N87" i="1"/>
  <c r="O87" i="1" s="1"/>
  <c r="N86" i="1"/>
  <c r="O86" i="1" s="1"/>
  <c r="N85" i="1"/>
  <c r="O85" i="1" s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N66" i="1"/>
  <c r="O66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6" i="1"/>
  <c r="O56" i="1" s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N52" i="1"/>
  <c r="O52" i="1" s="1"/>
  <c r="N47" i="1"/>
  <c r="O47" i="1" s="1"/>
  <c r="N46" i="1"/>
  <c r="O46" i="1" s="1"/>
  <c r="N45" i="1"/>
  <c r="O45" i="1" s="1"/>
  <c r="M42" i="1"/>
  <c r="N68" i="5" s="1"/>
  <c r="L42" i="1"/>
  <c r="M68" i="5" s="1"/>
  <c r="K42" i="1"/>
  <c r="L68" i="5" s="1"/>
  <c r="J42" i="1"/>
  <c r="K68" i="5" s="1"/>
  <c r="I42" i="1"/>
  <c r="J68" i="5" s="1"/>
  <c r="H42" i="1"/>
  <c r="I68" i="5" s="1"/>
  <c r="G42" i="1"/>
  <c r="H68" i="5" s="1"/>
  <c r="F42" i="1"/>
  <c r="G68" i="5" s="1"/>
  <c r="E42" i="1"/>
  <c r="F68" i="5" s="1"/>
  <c r="D42" i="1"/>
  <c r="E68" i="5" s="1"/>
  <c r="C42" i="1"/>
  <c r="D68" i="5" s="1"/>
  <c r="B42" i="1"/>
  <c r="C68" i="5" s="1"/>
  <c r="A42" i="1"/>
  <c r="N41" i="1"/>
  <c r="N36" i="1"/>
  <c r="N28" i="1"/>
  <c r="N27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N22" i="1"/>
  <c r="O22" i="1" s="1"/>
  <c r="N16" i="1"/>
  <c r="O16" i="1" s="1"/>
  <c r="N15" i="1"/>
  <c r="O15" i="1" s="1"/>
  <c r="N14" i="1"/>
  <c r="O14" i="1" s="1"/>
  <c r="N13" i="1"/>
  <c r="O13" i="1" s="1"/>
  <c r="N11" i="1"/>
  <c r="O11" i="1" s="1"/>
  <c r="AL235" i="6" l="1"/>
  <c r="V235" i="6"/>
  <c r="F235" i="6"/>
  <c r="AP234" i="6"/>
  <c r="Z234" i="6"/>
  <c r="AH235" i="6"/>
  <c r="R235" i="6"/>
  <c r="B235" i="6"/>
  <c r="AL234" i="6"/>
  <c r="V234" i="6"/>
  <c r="F234" i="6"/>
  <c r="AP233" i="6"/>
  <c r="Z233" i="6"/>
  <c r="J233" i="6"/>
  <c r="AT232" i="6"/>
  <c r="AD232" i="6"/>
  <c r="N232" i="6"/>
  <c r="AH231" i="6"/>
  <c r="R231" i="6"/>
  <c r="B231" i="6"/>
  <c r="J232" i="6"/>
  <c r="AT231" i="6"/>
  <c r="N231" i="6"/>
  <c r="AP235" i="6"/>
  <c r="J235" i="6"/>
  <c r="AD234" i="6"/>
  <c r="AH233" i="6"/>
  <c r="B233" i="6"/>
  <c r="V232" i="6"/>
  <c r="AP231" i="6"/>
  <c r="J234" i="6"/>
  <c r="AD233" i="6"/>
  <c r="AH232" i="6"/>
  <c r="B232" i="6"/>
  <c r="V231" i="6"/>
  <c r="AT235" i="6"/>
  <c r="AD235" i="6"/>
  <c r="N235" i="6"/>
  <c r="AH234" i="6"/>
  <c r="R234" i="6"/>
  <c r="B234" i="6"/>
  <c r="AL233" i="6"/>
  <c r="V233" i="6"/>
  <c r="F233" i="6"/>
  <c r="AP232" i="6"/>
  <c r="Z232" i="6"/>
  <c r="AD231" i="6"/>
  <c r="Z235" i="6"/>
  <c r="AT234" i="6"/>
  <c r="N234" i="6"/>
  <c r="R233" i="6"/>
  <c r="AL232" i="6"/>
  <c r="F232" i="6"/>
  <c r="Z231" i="6"/>
  <c r="J231" i="6"/>
  <c r="AT233" i="6"/>
  <c r="N233" i="6"/>
  <c r="R232" i="6"/>
  <c r="AL231" i="6"/>
  <c r="F231" i="6"/>
  <c r="P76" i="5"/>
  <c r="AH227" i="6"/>
  <c r="AH225" i="6"/>
  <c r="AL228" i="6"/>
  <c r="AH226" i="6"/>
  <c r="AT224" i="6"/>
  <c r="J224" i="6"/>
  <c r="N226" i="6"/>
  <c r="AT226" i="6"/>
  <c r="N225" i="6"/>
  <c r="R224" i="6"/>
  <c r="F225" i="6"/>
  <c r="Z226" i="6"/>
  <c r="AT227" i="6"/>
  <c r="F224" i="6"/>
  <c r="AD224" i="6"/>
  <c r="V226" i="6"/>
  <c r="AP227" i="6"/>
  <c r="R226" i="6"/>
  <c r="J228" i="6"/>
  <c r="V228" i="6"/>
  <c r="B227" i="6"/>
  <c r="J226" i="6"/>
  <c r="AH228" i="6"/>
  <c r="AL227" i="6"/>
  <c r="AP224" i="6"/>
  <c r="Z224" i="6"/>
  <c r="R227" i="6"/>
  <c r="AT225" i="6"/>
  <c r="V225" i="6"/>
  <c r="AP226" i="6"/>
  <c r="B228" i="6"/>
  <c r="V224" i="6"/>
  <c r="B225" i="6"/>
  <c r="AL226" i="6"/>
  <c r="N228" i="6"/>
  <c r="F227" i="6"/>
  <c r="Z228" i="6"/>
  <c r="J225" i="6"/>
  <c r="AD227" i="6"/>
  <c r="F226" i="6"/>
  <c r="AT228" i="6"/>
  <c r="AD226" i="6"/>
  <c r="AP225" i="6"/>
  <c r="Z225" i="6"/>
  <c r="B224" i="6"/>
  <c r="AH224" i="6"/>
  <c r="AL225" i="6"/>
  <c r="N227" i="6"/>
  <c r="R228" i="6"/>
  <c r="AL224" i="6"/>
  <c r="R225" i="6"/>
  <c r="J227" i="6"/>
  <c r="AD228" i="6"/>
  <c r="V227" i="6"/>
  <c r="AP228" i="6"/>
  <c r="B226" i="6"/>
  <c r="AD225" i="6"/>
  <c r="N224" i="6"/>
  <c r="Z227" i="6"/>
  <c r="F228" i="6"/>
  <c r="P81" i="5"/>
  <c r="P77" i="5"/>
  <c r="P79" i="5"/>
  <c r="P88" i="5"/>
  <c r="P80" i="5"/>
  <c r="P89" i="5"/>
  <c r="AD89" i="5"/>
  <c r="H150" i="2" s="1"/>
  <c r="P83" i="5"/>
  <c r="P78" i="5"/>
  <c r="P73" i="5"/>
  <c r="P75" i="5"/>
  <c r="P86" i="5"/>
  <c r="P74" i="5"/>
  <c r="P87" i="5"/>
  <c r="P84" i="5"/>
  <c r="O31" i="1"/>
  <c r="C139" i="2"/>
  <c r="C36" i="5"/>
  <c r="G36" i="5" s="1"/>
  <c r="G148" i="2"/>
  <c r="E45" i="5"/>
  <c r="F143" i="2"/>
  <c r="E143" i="2"/>
  <c r="F142" i="2"/>
  <c r="E142" i="2"/>
  <c r="O41" i="1"/>
  <c r="C46" i="5"/>
  <c r="G46" i="5" s="1"/>
  <c r="C149" i="2"/>
  <c r="I137" i="2"/>
  <c r="L137" i="2" s="1"/>
  <c r="O28" i="1"/>
  <c r="C136" i="2"/>
  <c r="C33" i="5"/>
  <c r="G33" i="5" s="1"/>
  <c r="O26" i="1"/>
  <c r="C134" i="2"/>
  <c r="C31" i="5"/>
  <c r="C138" i="2"/>
  <c r="C35" i="5"/>
  <c r="G35" i="5" s="1"/>
  <c r="O68" i="5"/>
  <c r="O33" i="1"/>
  <c r="C38" i="5"/>
  <c r="G38" i="5" s="1"/>
  <c r="C141" i="2"/>
  <c r="F148" i="2"/>
  <c r="E148" i="2"/>
  <c r="F147" i="2"/>
  <c r="E147" i="2"/>
  <c r="O27" i="1"/>
  <c r="C32" i="5"/>
  <c r="G32" i="5" s="1"/>
  <c r="C135" i="2"/>
  <c r="E44" i="5"/>
  <c r="G147" i="2"/>
  <c r="O37" i="1"/>
  <c r="C42" i="5"/>
  <c r="G42" i="5" s="1"/>
  <c r="C145" i="2"/>
  <c r="O36" i="1"/>
  <c r="C144" i="2"/>
  <c r="C41" i="5"/>
  <c r="G41" i="5" s="1"/>
  <c r="O32" i="1"/>
  <c r="C37" i="5"/>
  <c r="G37" i="5" s="1"/>
  <c r="C140" i="2"/>
  <c r="O38" i="1"/>
  <c r="C43" i="5"/>
  <c r="G43" i="5" s="1"/>
  <c r="C146" i="2"/>
  <c r="G143" i="2"/>
  <c r="E40" i="5"/>
  <c r="E39" i="5"/>
  <c r="G142" i="2"/>
  <c r="N133" i="6"/>
  <c r="R115" i="6"/>
  <c r="F144" i="6"/>
  <c r="F65" i="6"/>
  <c r="R71" i="6"/>
  <c r="R169" i="6"/>
  <c r="N230" i="6"/>
  <c r="B91" i="6"/>
  <c r="Z39" i="6"/>
  <c r="R63" i="6"/>
  <c r="AL161" i="6"/>
  <c r="R176" i="6"/>
  <c r="AT188" i="6"/>
  <c r="R207" i="6"/>
  <c r="R222" i="6"/>
  <c r="B41" i="6"/>
  <c r="F76" i="6"/>
  <c r="F98" i="6"/>
  <c r="N121" i="6"/>
  <c r="N155" i="6"/>
  <c r="V182" i="6"/>
  <c r="F209" i="6"/>
  <c r="F163" i="6"/>
  <c r="AH87" i="6"/>
  <c r="J85" i="6"/>
  <c r="J104" i="6"/>
  <c r="J130" i="6"/>
  <c r="J142" i="6"/>
  <c r="R78" i="6"/>
  <c r="AL180" i="6"/>
  <c r="B33" i="6"/>
  <c r="V26" i="6"/>
  <c r="F34" i="6"/>
  <c r="F45" i="6"/>
  <c r="AL66" i="6"/>
  <c r="B77" i="6"/>
  <c r="N92" i="6"/>
  <c r="V107" i="6"/>
  <c r="V118" i="6"/>
  <c r="AD145" i="6"/>
  <c r="V175" i="6"/>
  <c r="AD202" i="6"/>
  <c r="N170" i="6"/>
  <c r="AP197" i="6"/>
  <c r="F32" i="6"/>
  <c r="AT56" i="6"/>
  <c r="AT64" i="6"/>
  <c r="AT75" i="6"/>
  <c r="Z75" i="6"/>
  <c r="Z86" i="6"/>
  <c r="F97" i="6"/>
  <c r="F105" i="6"/>
  <c r="N116" i="6"/>
  <c r="N149" i="6"/>
  <c r="R150" i="6"/>
  <c r="B29" i="6"/>
  <c r="F174" i="6"/>
  <c r="F125" i="6"/>
  <c r="N37" i="6"/>
  <c r="Z79" i="6"/>
  <c r="Z177" i="6"/>
  <c r="N48" i="6"/>
  <c r="J39" i="6"/>
  <c r="J63" i="6"/>
  <c r="J161" i="6"/>
  <c r="R180" i="6"/>
  <c r="J195" i="6"/>
  <c r="J207" i="6"/>
  <c r="AD222" i="6"/>
  <c r="N57" i="6"/>
  <c r="B76" i="6"/>
  <c r="B98" i="6"/>
  <c r="N125" i="6"/>
  <c r="F155" i="6"/>
  <c r="N193" i="6"/>
  <c r="AH220" i="6"/>
  <c r="J188" i="6"/>
  <c r="AP37" i="6"/>
  <c r="Z27" i="6"/>
  <c r="J89" i="6"/>
  <c r="J108" i="6"/>
  <c r="B130" i="6"/>
  <c r="AL142" i="6"/>
  <c r="Z52" i="6"/>
  <c r="B26" i="6"/>
  <c r="B34" i="6"/>
  <c r="N49" i="6"/>
  <c r="V66" i="6"/>
  <c r="V77" i="6"/>
  <c r="B92" i="6"/>
  <c r="B107" i="6"/>
  <c r="AD126" i="6"/>
  <c r="F145" i="6"/>
  <c r="V183" i="6"/>
  <c r="V202" i="6"/>
  <c r="R35" i="6"/>
  <c r="F221" i="6"/>
  <c r="AT40" i="6"/>
  <c r="AL56" i="6"/>
  <c r="AL64" i="6"/>
  <c r="AL75" i="6"/>
  <c r="AT86" i="6"/>
  <c r="AT97" i="6"/>
  <c r="Z97" i="6"/>
  <c r="Z105" i="6"/>
  <c r="F116" i="6"/>
  <c r="F131" i="6"/>
  <c r="F139" i="6"/>
  <c r="Z143" i="6"/>
  <c r="F154" i="6"/>
  <c r="F162" i="6"/>
  <c r="N173" i="6"/>
  <c r="N181" i="6"/>
  <c r="V189" i="6"/>
  <c r="B48" i="6"/>
  <c r="N171" i="6"/>
  <c r="R236" i="6"/>
  <c r="J124" i="6"/>
  <c r="B72" i="6"/>
  <c r="V193" i="6"/>
  <c r="N61" i="6"/>
  <c r="F201" i="6"/>
  <c r="N102" i="6"/>
  <c r="R90" i="6"/>
  <c r="R185" i="6"/>
  <c r="N186" i="6"/>
  <c r="N205" i="6"/>
  <c r="Z46" i="6"/>
  <c r="AL63" i="6"/>
  <c r="J165" i="6"/>
  <c r="J180" i="6"/>
  <c r="B195" i="6"/>
  <c r="J211" i="6"/>
  <c r="B222" i="6"/>
  <c r="F57" i="6"/>
  <c r="N80" i="6"/>
  <c r="AH106" i="6"/>
  <c r="V125" i="6"/>
  <c r="AP159" i="6"/>
  <c r="F193" i="6"/>
  <c r="V220" i="6"/>
  <c r="N72" i="6"/>
  <c r="R27" i="6"/>
  <c r="R89" i="6"/>
  <c r="R108" i="6"/>
  <c r="R130" i="6"/>
  <c r="J146" i="6"/>
  <c r="AL104" i="6"/>
  <c r="AT26" i="6"/>
  <c r="V34" i="6"/>
  <c r="B49" i="6"/>
  <c r="B66" i="6"/>
  <c r="N81" i="6"/>
  <c r="F99" i="6"/>
  <c r="AL107" i="6"/>
  <c r="V126" i="6"/>
  <c r="F156" i="6"/>
  <c r="AT183" i="6"/>
  <c r="F202" i="6"/>
  <c r="R195" i="6"/>
  <c r="V210" i="6"/>
  <c r="AT32" i="6"/>
  <c r="AL40" i="6"/>
  <c r="AH56" i="6"/>
  <c r="AH64" i="6"/>
  <c r="AH75" i="6"/>
  <c r="AL86" i="6"/>
  <c r="AL97" i="6"/>
  <c r="AT105" i="6"/>
  <c r="AT116" i="6"/>
  <c r="Z116" i="6"/>
  <c r="AT139" i="6"/>
  <c r="AT143" i="6"/>
  <c r="AT154" i="6"/>
  <c r="Z154" i="6"/>
  <c r="Z162" i="6"/>
  <c r="F173" i="6"/>
  <c r="F181" i="6"/>
  <c r="N189" i="6"/>
  <c r="B80" i="6"/>
  <c r="N198" i="6"/>
  <c r="N141" i="6"/>
  <c r="J135" i="6"/>
  <c r="B110" i="6"/>
  <c r="N91" i="6"/>
  <c r="N178" i="6"/>
  <c r="Z101" i="6"/>
  <c r="Z196" i="6"/>
  <c r="V205" i="6"/>
  <c r="B37" i="6"/>
  <c r="R46" i="6"/>
  <c r="J70" i="6"/>
  <c r="B165" i="6"/>
  <c r="J184" i="6"/>
  <c r="AL199" i="6"/>
  <c r="R211" i="6"/>
  <c r="AD165" i="6"/>
  <c r="B57" i="6"/>
  <c r="AP80" i="6"/>
  <c r="V106" i="6"/>
  <c r="AH125" i="6"/>
  <c r="N159" i="6"/>
  <c r="V197" i="6"/>
  <c r="N229" i="6"/>
  <c r="AD27" i="6"/>
  <c r="R96" i="6"/>
  <c r="AD108" i="6"/>
  <c r="R134" i="6"/>
  <c r="R146" i="6"/>
  <c r="AT115" i="6"/>
  <c r="AL26" i="6"/>
  <c r="N38" i="6"/>
  <c r="F58" i="6"/>
  <c r="AD66" i="6"/>
  <c r="B81" i="6"/>
  <c r="B99" i="6"/>
  <c r="AD107" i="6"/>
  <c r="F126" i="6"/>
  <c r="V156" i="6"/>
  <c r="AL183" i="6"/>
  <c r="V76" i="6"/>
  <c r="AD221" i="6"/>
  <c r="AL32" i="6"/>
  <c r="AH40" i="6"/>
  <c r="AD56" i="6"/>
  <c r="AD64" i="6"/>
  <c r="AD75" i="6"/>
  <c r="AH86" i="6"/>
  <c r="AH97" i="6"/>
  <c r="AL105" i="6"/>
  <c r="AL116" i="6"/>
  <c r="AT131" i="6"/>
  <c r="AL139" i="6"/>
  <c r="AL143" i="6"/>
  <c r="AL154" i="6"/>
  <c r="AT162" i="6"/>
  <c r="AT173" i="6"/>
  <c r="Z173" i="6"/>
  <c r="Z181" i="6"/>
  <c r="F189" i="6"/>
  <c r="N132" i="6"/>
  <c r="N206" i="6"/>
  <c r="N160" i="6"/>
  <c r="N140" i="6"/>
  <c r="F210" i="6"/>
  <c r="V170" i="6"/>
  <c r="Z35" i="6"/>
  <c r="R109" i="6"/>
  <c r="R204" i="6"/>
  <c r="N216" i="6"/>
  <c r="N110" i="6"/>
  <c r="R52" i="6"/>
  <c r="R70" i="6"/>
  <c r="R165" i="6"/>
  <c r="R184" i="6"/>
  <c r="J199" i="6"/>
  <c r="R218" i="6"/>
  <c r="J150" i="6"/>
  <c r="AH65" i="6"/>
  <c r="N87" i="6"/>
  <c r="B106" i="6"/>
  <c r="N136" i="6"/>
  <c r="N163" i="6"/>
  <c r="N197" i="6"/>
  <c r="B61" i="6"/>
  <c r="R157" i="6"/>
  <c r="R31" i="6"/>
  <c r="J96" i="6"/>
  <c r="J119" i="6"/>
  <c r="J134" i="6"/>
  <c r="AD146" i="6"/>
  <c r="B176" i="6"/>
  <c r="AD26" i="6"/>
  <c r="B38" i="6"/>
  <c r="B58" i="6"/>
  <c r="F66" i="6"/>
  <c r="AD88" i="6"/>
  <c r="V99" i="6"/>
  <c r="F107" i="6"/>
  <c r="F137" i="6"/>
  <c r="AD164" i="6"/>
  <c r="AD183" i="6"/>
  <c r="F106" i="6"/>
  <c r="V155" i="6"/>
  <c r="V221" i="6"/>
  <c r="AD32" i="6"/>
  <c r="AD40" i="6"/>
  <c r="AP56" i="6"/>
  <c r="V64" i="6"/>
  <c r="AP75" i="6"/>
  <c r="AD86" i="6"/>
  <c r="AD97" i="6"/>
  <c r="AH105" i="6"/>
  <c r="AH116" i="6"/>
  <c r="AL131" i="6"/>
  <c r="N148" i="6"/>
  <c r="N179" i="6"/>
  <c r="V33" i="6"/>
  <c r="AL221" i="6"/>
  <c r="J78" i="6"/>
  <c r="R28" i="6"/>
  <c r="Z120" i="6"/>
  <c r="Z215" i="6"/>
  <c r="V229" i="6"/>
  <c r="J52" i="6"/>
  <c r="AD70" i="6"/>
  <c r="R172" i="6"/>
  <c r="AD184" i="6"/>
  <c r="J203" i="6"/>
  <c r="J218" i="6"/>
  <c r="N41" i="6"/>
  <c r="V65" i="6"/>
  <c r="V87" i="6"/>
  <c r="N117" i="6"/>
  <c r="F136" i="6"/>
  <c r="AH163" i="6"/>
  <c r="AH201" i="6"/>
  <c r="B102" i="6"/>
  <c r="V57" i="6"/>
  <c r="AT31" i="6"/>
  <c r="J100" i="6"/>
  <c r="B119" i="6"/>
  <c r="J138" i="6"/>
  <c r="B146" i="6"/>
  <c r="R119" i="6"/>
  <c r="F26" i="6"/>
  <c r="AD45" i="6"/>
  <c r="V58" i="6"/>
  <c r="N73" i="6"/>
  <c r="V88" i="6"/>
  <c r="N103" i="6"/>
  <c r="N114" i="6"/>
  <c r="V137" i="6"/>
  <c r="V164" i="6"/>
  <c r="F183" i="6"/>
  <c r="F182" i="6"/>
  <c r="AP32" i="6"/>
  <c r="V40" i="6"/>
  <c r="V56" i="6"/>
  <c r="N64" i="6"/>
  <c r="V75" i="6"/>
  <c r="V86" i="6"/>
  <c r="AP97" i="6"/>
  <c r="AD105" i="6"/>
  <c r="AD116" i="6"/>
  <c r="AP131" i="6"/>
  <c r="AD139" i="6"/>
  <c r="AD143" i="6"/>
  <c r="AD154" i="6"/>
  <c r="AH162" i="6"/>
  <c r="AH173" i="6"/>
  <c r="AL181" i="6"/>
  <c r="AL189" i="6"/>
  <c r="AT200" i="6"/>
  <c r="J31" i="6"/>
  <c r="N187" i="6"/>
  <c r="F220" i="6"/>
  <c r="V98" i="6"/>
  <c r="AD89" i="6"/>
  <c r="R47" i="6"/>
  <c r="R147" i="6"/>
  <c r="B223" i="6"/>
  <c r="N29" i="6"/>
  <c r="V174" i="6"/>
  <c r="J59" i="6"/>
  <c r="J157" i="6"/>
  <c r="J172" i="6"/>
  <c r="B184" i="6"/>
  <c r="B203" i="6"/>
  <c r="AL218" i="6"/>
  <c r="AH41" i="6"/>
  <c r="B65" i="6"/>
  <c r="B87" i="6"/>
  <c r="F117" i="6"/>
  <c r="AH144" i="6"/>
  <c r="V163" i="6"/>
  <c r="V201" i="6"/>
  <c r="B211" i="6"/>
  <c r="V136" i="6"/>
  <c r="Z31" i="6"/>
  <c r="R100" i="6"/>
  <c r="AL123" i="6"/>
  <c r="R138" i="6"/>
  <c r="B138" i="6"/>
  <c r="AD46" i="6"/>
  <c r="N33" i="6"/>
  <c r="N30" i="6"/>
  <c r="V45" i="6"/>
  <c r="N62" i="6"/>
  <c r="B73" i="6"/>
  <c r="B88" i="6"/>
  <c r="B103" i="6"/>
  <c r="B114" i="6"/>
  <c r="AL145" i="6"/>
  <c r="F164" i="6"/>
  <c r="F194" i="6"/>
  <c r="J74" i="6"/>
  <c r="AD130" i="6"/>
  <c r="V32" i="6"/>
  <c r="N40" i="6"/>
  <c r="N56" i="6"/>
  <c r="F64" i="6"/>
  <c r="N75" i="6"/>
  <c r="N86" i="6"/>
  <c r="V97" i="6"/>
  <c r="V105" i="6"/>
  <c r="AP116" i="6"/>
  <c r="AD131" i="6"/>
  <c r="AH139" i="6"/>
  <c r="V143" i="6"/>
  <c r="AP154" i="6"/>
  <c r="AD162" i="6"/>
  <c r="AD173" i="6"/>
  <c r="N122" i="6"/>
  <c r="R74" i="6"/>
  <c r="N217" i="6"/>
  <c r="V117" i="6"/>
  <c r="F41" i="6"/>
  <c r="Z60" i="6"/>
  <c r="Z158" i="6"/>
  <c r="AL39" i="6"/>
  <c r="R59" i="6"/>
  <c r="B157" i="6"/>
  <c r="J176" i="6"/>
  <c r="R188" i="6"/>
  <c r="R203" i="6"/>
  <c r="J222" i="6"/>
  <c r="V41" i="6"/>
  <c r="N76" i="6"/>
  <c r="N98" i="6"/>
  <c r="AP121" i="6"/>
  <c r="V144" i="6"/>
  <c r="AH182" i="6"/>
  <c r="N209" i="6"/>
  <c r="F87" i="6"/>
  <c r="V209" i="6"/>
  <c r="AL85" i="6"/>
  <c r="R104" i="6"/>
  <c r="J123" i="6"/>
  <c r="R142" i="6"/>
  <c r="J115" i="6"/>
  <c r="AD203" i="6"/>
  <c r="F33" i="6"/>
  <c r="B30" i="6"/>
  <c r="B45" i="6"/>
  <c r="B62" i="6"/>
  <c r="F77" i="6"/>
  <c r="F88" i="6"/>
  <c r="AT107" i="6"/>
  <c r="F118" i="6"/>
  <c r="V145" i="6"/>
  <c r="F175" i="6"/>
  <c r="V194" i="6"/>
  <c r="J236" i="6"/>
  <c r="N32" i="6"/>
  <c r="F40" i="6"/>
  <c r="F56" i="6"/>
  <c r="Z64" i="6"/>
  <c r="F75" i="6"/>
  <c r="F86" i="6"/>
  <c r="N97" i="6"/>
  <c r="N105" i="6"/>
  <c r="V116" i="6"/>
  <c r="V131" i="6"/>
  <c r="V139" i="6"/>
  <c r="N143" i="6"/>
  <c r="V154" i="6"/>
  <c r="V162" i="6"/>
  <c r="AP173" i="6"/>
  <c r="N154" i="6"/>
  <c r="V181" i="6"/>
  <c r="AD200" i="6"/>
  <c r="AD208" i="6"/>
  <c r="AH219" i="6"/>
  <c r="Z169" i="6"/>
  <c r="AT29" i="6"/>
  <c r="AT37" i="6"/>
  <c r="AL48" i="6"/>
  <c r="AL61" i="6"/>
  <c r="AH72" i="6"/>
  <c r="R80" i="6"/>
  <c r="J91" i="6"/>
  <c r="AL110" i="6"/>
  <c r="AD121" i="6"/>
  <c r="AH132" i="6"/>
  <c r="AH140" i="6"/>
  <c r="AP148" i="6"/>
  <c r="R159" i="6"/>
  <c r="AH174" i="6"/>
  <c r="R178" i="6"/>
  <c r="R186" i="6"/>
  <c r="R201" i="6"/>
  <c r="J216" i="6"/>
  <c r="B185" i="6"/>
  <c r="J105" i="6"/>
  <c r="J219" i="6"/>
  <c r="Z132" i="6"/>
  <c r="R26" i="6"/>
  <c r="J30" i="6"/>
  <c r="J34" i="6"/>
  <c r="AD38" i="6"/>
  <c r="AP49" i="6"/>
  <c r="AH58" i="6"/>
  <c r="AH62" i="6"/>
  <c r="Z66" i="6"/>
  <c r="R73" i="6"/>
  <c r="R77" i="6"/>
  <c r="J81" i="6"/>
  <c r="AT92" i="6"/>
  <c r="AP99" i="6"/>
  <c r="AP103" i="6"/>
  <c r="AH107" i="6"/>
  <c r="Z114" i="6"/>
  <c r="AL118" i="6"/>
  <c r="Z122" i="6"/>
  <c r="R126" i="6"/>
  <c r="Z133" i="6"/>
  <c r="Z137" i="6"/>
  <c r="AL141" i="6"/>
  <c r="Z145" i="6"/>
  <c r="Z149" i="6"/>
  <c r="Z156" i="6"/>
  <c r="AL160" i="6"/>
  <c r="Z164" i="6"/>
  <c r="AL171" i="6"/>
  <c r="AT175" i="6"/>
  <c r="AH179" i="6"/>
  <c r="AH183" i="6"/>
  <c r="AL187" i="6"/>
  <c r="AT194" i="6"/>
  <c r="AH198" i="6"/>
  <c r="AH202" i="6"/>
  <c r="AH206" i="6"/>
  <c r="AH210" i="6"/>
  <c r="AP217" i="6"/>
  <c r="AP221" i="6"/>
  <c r="AH230" i="6"/>
  <c r="B59" i="6"/>
  <c r="B100" i="6"/>
  <c r="B161" i="6"/>
  <c r="F102" i="6"/>
  <c r="F178" i="6"/>
  <c r="J35" i="6"/>
  <c r="N201" i="6"/>
  <c r="AL162" i="6"/>
  <c r="AT189" i="6"/>
  <c r="V200" i="6"/>
  <c r="AP208" i="6"/>
  <c r="AD219" i="6"/>
  <c r="AL29" i="6"/>
  <c r="AL37" i="6"/>
  <c r="AD48" i="6"/>
  <c r="AD61" i="6"/>
  <c r="AP72" i="6"/>
  <c r="J80" i="6"/>
  <c r="AT102" i="6"/>
  <c r="AD110" i="6"/>
  <c r="AH121" i="6"/>
  <c r="AP132" i="6"/>
  <c r="R140" i="6"/>
  <c r="R148" i="6"/>
  <c r="J159" i="6"/>
  <c r="R174" i="6"/>
  <c r="J178" i="6"/>
  <c r="J186" i="6"/>
  <c r="J201" i="6"/>
  <c r="B216" i="6"/>
  <c r="B196" i="6"/>
  <c r="J154" i="6"/>
  <c r="R131" i="6"/>
  <c r="Z148" i="6"/>
  <c r="J26" i="6"/>
  <c r="AD30" i="6"/>
  <c r="AT38" i="6"/>
  <c r="AP45" i="6"/>
  <c r="AH49" i="6"/>
  <c r="AT58" i="6"/>
  <c r="AL62" i="6"/>
  <c r="R66" i="6"/>
  <c r="J73" i="6"/>
  <c r="J77" i="6"/>
  <c r="AD81" i="6"/>
  <c r="AP92" i="6"/>
  <c r="AH99" i="6"/>
  <c r="AH103" i="6"/>
  <c r="Z107" i="6"/>
  <c r="R114" i="6"/>
  <c r="R118" i="6"/>
  <c r="R122" i="6"/>
  <c r="J126" i="6"/>
  <c r="R133" i="6"/>
  <c r="AL137" i="6"/>
  <c r="Z141" i="6"/>
  <c r="R145" i="6"/>
  <c r="R149" i="6"/>
  <c r="AL156" i="6"/>
  <c r="Z160" i="6"/>
  <c r="R164" i="6"/>
  <c r="Z171" i="6"/>
  <c r="Z175" i="6"/>
  <c r="AL179" i="6"/>
  <c r="Z183" i="6"/>
  <c r="Z187" i="6"/>
  <c r="Z194" i="6"/>
  <c r="AL198" i="6"/>
  <c r="Z202" i="6"/>
  <c r="AL206" i="6"/>
  <c r="AT210" i="6"/>
  <c r="AH217" i="6"/>
  <c r="AH221" i="6"/>
  <c r="AL230" i="6"/>
  <c r="B63" i="6"/>
  <c r="B104" i="6"/>
  <c r="B172" i="6"/>
  <c r="N131" i="6"/>
  <c r="N162" i="6"/>
  <c r="AH189" i="6"/>
  <c r="N200" i="6"/>
  <c r="V208" i="6"/>
  <c r="V219" i="6"/>
  <c r="AD29" i="6"/>
  <c r="AD37" i="6"/>
  <c r="AH48" i="6"/>
  <c r="AH61" i="6"/>
  <c r="R72" i="6"/>
  <c r="AT91" i="6"/>
  <c r="AL102" i="6"/>
  <c r="AH110" i="6"/>
  <c r="R121" i="6"/>
  <c r="R132" i="6"/>
  <c r="J140" i="6"/>
  <c r="J148" i="6"/>
  <c r="B159" i="6"/>
  <c r="J174" i="6"/>
  <c r="B178" i="6"/>
  <c r="B186" i="6"/>
  <c r="B201" i="6"/>
  <c r="B120" i="6"/>
  <c r="B204" i="6"/>
  <c r="J162" i="6"/>
  <c r="Z170" i="6"/>
  <c r="AT30" i="6"/>
  <c r="AP34" i="6"/>
  <c r="AP38" i="6"/>
  <c r="AH45" i="6"/>
  <c r="AL49" i="6"/>
  <c r="Z58" i="6"/>
  <c r="Z62" i="6"/>
  <c r="J66" i="6"/>
  <c r="AD73" i="6"/>
  <c r="AT81" i="6"/>
  <c r="AP88" i="6"/>
  <c r="AH92" i="6"/>
  <c r="AT99" i="6"/>
  <c r="AL103" i="6"/>
  <c r="R107" i="6"/>
  <c r="J114" i="6"/>
  <c r="J118" i="6"/>
  <c r="J122" i="6"/>
  <c r="B126" i="6"/>
  <c r="J133" i="6"/>
  <c r="R137" i="6"/>
  <c r="R141" i="6"/>
  <c r="J145" i="6"/>
  <c r="J149" i="6"/>
  <c r="R156" i="6"/>
  <c r="R160" i="6"/>
  <c r="J164" i="6"/>
  <c r="R171" i="6"/>
  <c r="AL175" i="6"/>
  <c r="Z179" i="6"/>
  <c r="R183" i="6"/>
  <c r="R187" i="6"/>
  <c r="AL194" i="6"/>
  <c r="Z198" i="6"/>
  <c r="R202" i="6"/>
  <c r="Z206" i="6"/>
  <c r="Z210" i="6"/>
  <c r="AL217" i="6"/>
  <c r="Z221" i="6"/>
  <c r="Z230" i="6"/>
  <c r="B27" i="6"/>
  <c r="B70" i="6"/>
  <c r="B108" i="6"/>
  <c r="B180" i="6"/>
  <c r="F37" i="6"/>
  <c r="F121" i="6"/>
  <c r="F197" i="6"/>
  <c r="R39" i="6"/>
  <c r="V48" i="6"/>
  <c r="V132" i="6"/>
  <c r="AD175" i="6"/>
  <c r="AP140" i="6"/>
  <c r="AP28" i="6"/>
  <c r="AP139" i="6"/>
  <c r="AL173" i="6"/>
  <c r="AD189" i="6"/>
  <c r="F200" i="6"/>
  <c r="N208" i="6"/>
  <c r="N219" i="6"/>
  <c r="AH29" i="6"/>
  <c r="AH37" i="6"/>
  <c r="AP48" i="6"/>
  <c r="R61" i="6"/>
  <c r="J72" i="6"/>
  <c r="AL91" i="6"/>
  <c r="AD102" i="6"/>
  <c r="AP110" i="6"/>
  <c r="J121" i="6"/>
  <c r="J132" i="6"/>
  <c r="B140" i="6"/>
  <c r="B148" i="6"/>
  <c r="AT174" i="6"/>
  <c r="B174" i="6"/>
  <c r="AT186" i="6"/>
  <c r="AT201" i="6"/>
  <c r="AT216" i="6"/>
  <c r="B139" i="6"/>
  <c r="B215" i="6"/>
  <c r="J173" i="6"/>
  <c r="Z40" i="6"/>
  <c r="Z186" i="6"/>
  <c r="AP30" i="6"/>
  <c r="AT34" i="6"/>
  <c r="AL38" i="6"/>
  <c r="Z45" i="6"/>
  <c r="Z49" i="6"/>
  <c r="AL58" i="6"/>
  <c r="R62" i="6"/>
  <c r="AT73" i="6"/>
  <c r="AP77" i="6"/>
  <c r="AP81" i="6"/>
  <c r="AH88" i="6"/>
  <c r="AL92" i="6"/>
  <c r="Z99" i="6"/>
  <c r="Z103" i="6"/>
  <c r="J107" i="6"/>
  <c r="AD114" i="6"/>
  <c r="B118" i="6"/>
  <c r="B122" i="6"/>
  <c r="AT126" i="6"/>
  <c r="B133" i="6"/>
  <c r="J137" i="6"/>
  <c r="J141" i="6"/>
  <c r="B145" i="6"/>
  <c r="B149" i="6"/>
  <c r="J156" i="6"/>
  <c r="J160" i="6"/>
  <c r="B164" i="6"/>
  <c r="J171" i="6"/>
  <c r="R175" i="6"/>
  <c r="R179" i="6"/>
  <c r="J183" i="6"/>
  <c r="J187" i="6"/>
  <c r="R194" i="6"/>
  <c r="R198" i="6"/>
  <c r="J202" i="6"/>
  <c r="R206" i="6"/>
  <c r="AL210" i="6"/>
  <c r="Z217" i="6"/>
  <c r="R221" i="6"/>
  <c r="R230" i="6"/>
  <c r="B31" i="6"/>
  <c r="B74" i="6"/>
  <c r="B115" i="6"/>
  <c r="B188" i="6"/>
  <c r="F48" i="6"/>
  <c r="F132" i="6"/>
  <c r="F205" i="6"/>
  <c r="N65" i="6"/>
  <c r="R85" i="6"/>
  <c r="V61" i="6"/>
  <c r="V140" i="6"/>
  <c r="AD34" i="6"/>
  <c r="AD194" i="6"/>
  <c r="AP178" i="6"/>
  <c r="AD28" i="6"/>
  <c r="AD36" i="6"/>
  <c r="AD47" i="6"/>
  <c r="N139" i="6"/>
  <c r="V173" i="6"/>
  <c r="AP189" i="6"/>
  <c r="Z200" i="6"/>
  <c r="F208" i="6"/>
  <c r="F219" i="6"/>
  <c r="AP29" i="6"/>
  <c r="Z37" i="6"/>
  <c r="Z48" i="6"/>
  <c r="J61" i="6"/>
  <c r="AT80" i="6"/>
  <c r="AD91" i="6"/>
  <c r="AH102" i="6"/>
  <c r="R110" i="6"/>
  <c r="B121" i="6"/>
  <c r="B132" i="6"/>
  <c r="AT148" i="6"/>
  <c r="AT159" i="6"/>
  <c r="AL174" i="6"/>
  <c r="AT178" i="6"/>
  <c r="AL186" i="6"/>
  <c r="AL201" i="6"/>
  <c r="AL216" i="6"/>
  <c r="B147" i="6"/>
  <c r="J181" i="6"/>
  <c r="Z56" i="6"/>
  <c r="Z205" i="6"/>
  <c r="AL30" i="6"/>
  <c r="AH34" i="6"/>
  <c r="AH38" i="6"/>
  <c r="R45" i="6"/>
  <c r="R49" i="6"/>
  <c r="R58" i="6"/>
  <c r="J62" i="6"/>
  <c r="AP73" i="6"/>
  <c r="AH77" i="6"/>
  <c r="AH81" i="6"/>
  <c r="Z88" i="6"/>
  <c r="Z92" i="6"/>
  <c r="AL99" i="6"/>
  <c r="R103" i="6"/>
  <c r="AT114" i="6"/>
  <c r="AP118" i="6"/>
  <c r="AT122" i="6"/>
  <c r="AD122" i="6"/>
  <c r="AT133" i="6"/>
  <c r="AD133" i="6"/>
  <c r="B137" i="6"/>
  <c r="B141" i="6"/>
  <c r="AT149" i="6"/>
  <c r="AD149" i="6"/>
  <c r="B156" i="6"/>
  <c r="B160" i="6"/>
  <c r="AT164" i="6"/>
  <c r="B171" i="6"/>
  <c r="J175" i="6"/>
  <c r="J179" i="6"/>
  <c r="B183" i="6"/>
  <c r="B187" i="6"/>
  <c r="J194" i="6"/>
  <c r="J198" i="6"/>
  <c r="B202" i="6"/>
  <c r="J206" i="6"/>
  <c r="R210" i="6"/>
  <c r="R217" i="6"/>
  <c r="J221" i="6"/>
  <c r="J230" i="6"/>
  <c r="B35" i="6"/>
  <c r="B78" i="6"/>
  <c r="B123" i="6"/>
  <c r="B199" i="6"/>
  <c r="F61" i="6"/>
  <c r="F140" i="6"/>
  <c r="F216" i="6"/>
  <c r="N106" i="6"/>
  <c r="AH143" i="6"/>
  <c r="AT181" i="6"/>
  <c r="Z189" i="6"/>
  <c r="AT208" i="6"/>
  <c r="Z208" i="6"/>
  <c r="Z219" i="6"/>
  <c r="Z29" i="6"/>
  <c r="R37" i="6"/>
  <c r="R48" i="6"/>
  <c r="AT72" i="6"/>
  <c r="AL80" i="6"/>
  <c r="AH91" i="6"/>
  <c r="R102" i="6"/>
  <c r="J110" i="6"/>
  <c r="AT132" i="6"/>
  <c r="AT140" i="6"/>
  <c r="AL148" i="6"/>
  <c r="AL159" i="6"/>
  <c r="AD174" i="6"/>
  <c r="AL178" i="6"/>
  <c r="AD186" i="6"/>
  <c r="AD201" i="6"/>
  <c r="AD216" i="6"/>
  <c r="B158" i="6"/>
  <c r="J40" i="6"/>
  <c r="J189" i="6"/>
  <c r="Z72" i="6"/>
  <c r="Z229" i="6"/>
  <c r="AP26" i="6"/>
  <c r="AH30" i="6"/>
  <c r="AL34" i="6"/>
  <c r="Z38" i="6"/>
  <c r="J45" i="6"/>
  <c r="J49" i="6"/>
  <c r="J58" i="6"/>
  <c r="AD62" i="6"/>
  <c r="AH73" i="6"/>
  <c r="AT77" i="6"/>
  <c r="AL81" i="6"/>
  <c r="R88" i="6"/>
  <c r="R92" i="6"/>
  <c r="R99" i="6"/>
  <c r="J103" i="6"/>
  <c r="AP114" i="6"/>
  <c r="AH118" i="6"/>
  <c r="AP122" i="6"/>
  <c r="AP126" i="6"/>
  <c r="AP133" i="6"/>
  <c r="AP137" i="6"/>
  <c r="AT141" i="6"/>
  <c r="AD141" i="6"/>
  <c r="AP149" i="6"/>
  <c r="AP156" i="6"/>
  <c r="AT160" i="6"/>
  <c r="AD160" i="6"/>
  <c r="AT171" i="6"/>
  <c r="AD171" i="6"/>
  <c r="B175" i="6"/>
  <c r="B179" i="6"/>
  <c r="AT187" i="6"/>
  <c r="AD187" i="6"/>
  <c r="B194" i="6"/>
  <c r="B198" i="6"/>
  <c r="AT202" i="6"/>
  <c r="B206" i="6"/>
  <c r="J210" i="6"/>
  <c r="J217" i="6"/>
  <c r="B221" i="6"/>
  <c r="B230" i="6"/>
  <c r="B39" i="6"/>
  <c r="B85" i="6"/>
  <c r="B134" i="6"/>
  <c r="B207" i="6"/>
  <c r="F143" i="6"/>
  <c r="AH181" i="6"/>
  <c r="AL200" i="6"/>
  <c r="AL208" i="6"/>
  <c r="AT219" i="6"/>
  <c r="Z90" i="6"/>
  <c r="R29" i="6"/>
  <c r="J37" i="6"/>
  <c r="J48" i="6"/>
  <c r="AL72" i="6"/>
  <c r="AD80" i="6"/>
  <c r="AP91" i="6"/>
  <c r="J102" i="6"/>
  <c r="AT121" i="6"/>
  <c r="AL132" i="6"/>
  <c r="AL140" i="6"/>
  <c r="AD148" i="6"/>
  <c r="AD159" i="6"/>
  <c r="AP174" i="6"/>
  <c r="AD178" i="6"/>
  <c r="AH186" i="6"/>
  <c r="AP201" i="6"/>
  <c r="AH216" i="6"/>
  <c r="B169" i="6"/>
  <c r="J64" i="6"/>
  <c r="J200" i="6"/>
  <c r="Z91" i="6"/>
  <c r="AH26" i="6"/>
  <c r="Z30" i="6"/>
  <c r="Z34" i="6"/>
  <c r="R38" i="6"/>
  <c r="AT45" i="6"/>
  <c r="AD49" i="6"/>
  <c r="AT62" i="6"/>
  <c r="AP66" i="6"/>
  <c r="AL73" i="6"/>
  <c r="Z77" i="6"/>
  <c r="Z81" i="6"/>
  <c r="J88" i="6"/>
  <c r="J92" i="6"/>
  <c r="J99" i="6"/>
  <c r="AD103" i="6"/>
  <c r="AH114" i="6"/>
  <c r="AT118" i="6"/>
  <c r="AH122" i="6"/>
  <c r="AH126" i="6"/>
  <c r="AH133" i="6"/>
  <c r="AH137" i="6"/>
  <c r="AP141" i="6"/>
  <c r="AP145" i="6"/>
  <c r="AH149" i="6"/>
  <c r="AH156" i="6"/>
  <c r="AP160" i="6"/>
  <c r="AP164" i="6"/>
  <c r="AP171" i="6"/>
  <c r="AP175" i="6"/>
  <c r="AT179" i="6"/>
  <c r="AD179" i="6"/>
  <c r="AP187" i="6"/>
  <c r="AP194" i="6"/>
  <c r="AT198" i="6"/>
  <c r="AD198" i="6"/>
  <c r="AT206" i="6"/>
  <c r="AD206" i="6"/>
  <c r="B210" i="6"/>
  <c r="B217" i="6"/>
  <c r="AP230" i="6"/>
  <c r="AD230" i="6"/>
  <c r="B46" i="6"/>
  <c r="B89" i="6"/>
  <c r="B142" i="6"/>
  <c r="B218" i="6"/>
  <c r="F80" i="6"/>
  <c r="F159" i="6"/>
  <c r="N174" i="6"/>
  <c r="R199" i="6"/>
  <c r="V91" i="6"/>
  <c r="V178" i="6"/>
  <c r="AD99" i="6"/>
  <c r="AH32" i="6"/>
  <c r="AT145" i="6"/>
  <c r="F28" i="6"/>
  <c r="AH154" i="6"/>
  <c r="AD181" i="6"/>
  <c r="AH200" i="6"/>
  <c r="AH208" i="6"/>
  <c r="AL219" i="6"/>
  <c r="Z131" i="6"/>
  <c r="J29" i="6"/>
  <c r="AT48" i="6"/>
  <c r="AT61" i="6"/>
  <c r="AD72" i="6"/>
  <c r="AH80" i="6"/>
  <c r="R91" i="6"/>
  <c r="AT110" i="6"/>
  <c r="AL121" i="6"/>
  <c r="AD132" i="6"/>
  <c r="AD140" i="6"/>
  <c r="AH148" i="6"/>
  <c r="AH159" i="6"/>
  <c r="Z174" i="6"/>
  <c r="AH178" i="6"/>
  <c r="AP186" i="6"/>
  <c r="Z201" i="6"/>
  <c r="R216" i="6"/>
  <c r="B177" i="6"/>
  <c r="J86" i="6"/>
  <c r="J208" i="6"/>
  <c r="Z110" i="6"/>
  <c r="Z26" i="6"/>
  <c r="R30" i="6"/>
  <c r="R34" i="6"/>
  <c r="J38" i="6"/>
  <c r="AT49" i="6"/>
  <c r="AP58" i="6"/>
  <c r="AP62" i="6"/>
  <c r="AH66" i="6"/>
  <c r="Z73" i="6"/>
  <c r="AL77" i="6"/>
  <c r="R81" i="6"/>
  <c r="AT88" i="6"/>
  <c r="AD92" i="6"/>
  <c r="AT103" i="6"/>
  <c r="AP107" i="6"/>
  <c r="AL114" i="6"/>
  <c r="Z118" i="6"/>
  <c r="AL122" i="6"/>
  <c r="Z126" i="6"/>
  <c r="AL133" i="6"/>
  <c r="AT137" i="6"/>
  <c r="AH141" i="6"/>
  <c r="AH145" i="6"/>
  <c r="AL149" i="6"/>
  <c r="AT156" i="6"/>
  <c r="AH160" i="6"/>
  <c r="AH164" i="6"/>
  <c r="AH171" i="6"/>
  <c r="AH175" i="6"/>
  <c r="AP179" i="6"/>
  <c r="AP183" i="6"/>
  <c r="AH187" i="6"/>
  <c r="AH194" i="6"/>
  <c r="AP198" i="6"/>
  <c r="AP202" i="6"/>
  <c r="AP206" i="6"/>
  <c r="AP210" i="6"/>
  <c r="AT217" i="6"/>
  <c r="AD217" i="6"/>
  <c r="AT230" i="6"/>
  <c r="B52" i="6"/>
  <c r="B96" i="6"/>
  <c r="B150" i="6"/>
  <c r="B236" i="6"/>
  <c r="F91" i="6"/>
  <c r="F170" i="6"/>
  <c r="J27" i="6"/>
  <c r="N182" i="6"/>
  <c r="V102" i="6"/>
  <c r="V186" i="6"/>
  <c r="AD118" i="6"/>
  <c r="AT221" i="6"/>
  <c r="AH28" i="6"/>
  <c r="AH36" i="6"/>
  <c r="AT60" i="6"/>
  <c r="F110" i="6"/>
  <c r="N220" i="6"/>
  <c r="V110" i="6"/>
  <c r="AD77" i="6"/>
  <c r="AP216" i="6"/>
  <c r="AP36" i="6"/>
  <c r="N47" i="6"/>
  <c r="F60" i="6"/>
  <c r="AT79" i="6"/>
  <c r="AT90" i="6"/>
  <c r="AL101" i="6"/>
  <c r="AL109" i="6"/>
  <c r="AP120" i="6"/>
  <c r="AH124" i="6"/>
  <c r="AH135" i="6"/>
  <c r="AL147" i="6"/>
  <c r="AP158" i="6"/>
  <c r="AP169" i="6"/>
  <c r="AD177" i="6"/>
  <c r="AD185" i="6"/>
  <c r="AH196" i="6"/>
  <c r="V204" i="6"/>
  <c r="V215" i="6"/>
  <c r="N223" i="6"/>
  <c r="AL33" i="6"/>
  <c r="AD41" i="6"/>
  <c r="AP57" i="6"/>
  <c r="AP65" i="6"/>
  <c r="Z76" i="6"/>
  <c r="Z87" i="6"/>
  <c r="AH98" i="6"/>
  <c r="R106" i="6"/>
  <c r="R117" i="6"/>
  <c r="R125" i="6"/>
  <c r="AH136" i="6"/>
  <c r="Z144" i="6"/>
  <c r="Z155" i="6"/>
  <c r="AP163" i="6"/>
  <c r="AH170" i="6"/>
  <c r="AP182" i="6"/>
  <c r="AP193" i="6"/>
  <c r="AD197" i="6"/>
  <c r="AH205" i="6"/>
  <c r="AP209" i="6"/>
  <c r="AD220" i="6"/>
  <c r="AD229" i="6"/>
  <c r="J32" i="6"/>
  <c r="R60" i="6"/>
  <c r="R215" i="6"/>
  <c r="AH169" i="6"/>
  <c r="AL27" i="6"/>
  <c r="V31" i="6"/>
  <c r="N35" i="6"/>
  <c r="F39" i="6"/>
  <c r="AP52" i="6"/>
  <c r="AP59" i="6"/>
  <c r="AP63" i="6"/>
  <c r="AP70" i="6"/>
  <c r="AP74" i="6"/>
  <c r="AP78" i="6"/>
  <c r="AP85" i="6"/>
  <c r="AP89" i="6"/>
  <c r="AP96" i="6"/>
  <c r="F96" i="6"/>
  <c r="F100" i="6"/>
  <c r="F104" i="6"/>
  <c r="F108" i="6"/>
  <c r="F115" i="6"/>
  <c r="F119" i="6"/>
  <c r="F123" i="6"/>
  <c r="F130" i="6"/>
  <c r="N134" i="6"/>
  <c r="N138" i="6"/>
  <c r="N142" i="6"/>
  <c r="N146" i="6"/>
  <c r="F148" i="6"/>
  <c r="R123" i="6"/>
  <c r="V121" i="6"/>
  <c r="AD137" i="6"/>
  <c r="AT66" i="6"/>
  <c r="V36" i="6"/>
  <c r="F47" i="6"/>
  <c r="AT71" i="6"/>
  <c r="AL79" i="6"/>
  <c r="AL90" i="6"/>
  <c r="AP101" i="6"/>
  <c r="AP109" i="6"/>
  <c r="AD120" i="6"/>
  <c r="AD124" i="6"/>
  <c r="AD135" i="6"/>
  <c r="AP147" i="6"/>
  <c r="AD158" i="6"/>
  <c r="AD169" i="6"/>
  <c r="AH177" i="6"/>
  <c r="V185" i="6"/>
  <c r="V196" i="6"/>
  <c r="N204" i="6"/>
  <c r="N215" i="6"/>
  <c r="F223" i="6"/>
  <c r="AD33" i="6"/>
  <c r="AP41" i="6"/>
  <c r="AH57" i="6"/>
  <c r="Z65" i="6"/>
  <c r="AH76" i="6"/>
  <c r="R87" i="6"/>
  <c r="R98" i="6"/>
  <c r="J106" i="6"/>
  <c r="J117" i="6"/>
  <c r="J125" i="6"/>
  <c r="R136" i="6"/>
  <c r="R144" i="6"/>
  <c r="AH155" i="6"/>
  <c r="Z163" i="6"/>
  <c r="AP170" i="6"/>
  <c r="Z182" i="6"/>
  <c r="Z193" i="6"/>
  <c r="AH197" i="6"/>
  <c r="AP205" i="6"/>
  <c r="Z209" i="6"/>
  <c r="AP220" i="6"/>
  <c r="AH229" i="6"/>
  <c r="J56" i="6"/>
  <c r="R79" i="6"/>
  <c r="R223" i="6"/>
  <c r="AH204" i="6"/>
  <c r="V27" i="6"/>
  <c r="N31" i="6"/>
  <c r="F35" i="6"/>
  <c r="AP46" i="6"/>
  <c r="AH52" i="6"/>
  <c r="AH59" i="6"/>
  <c r="AH63" i="6"/>
  <c r="AH70" i="6"/>
  <c r="AH74" i="6"/>
  <c r="AH78" i="6"/>
  <c r="AH85" i="6"/>
  <c r="AH89" i="6"/>
  <c r="AH96" i="6"/>
  <c r="AP100" i="6"/>
  <c r="AP104" i="6"/>
  <c r="AP108" i="6"/>
  <c r="AP115" i="6"/>
  <c r="AP119" i="6"/>
  <c r="AP123" i="6"/>
  <c r="AP130" i="6"/>
  <c r="AP134" i="6"/>
  <c r="F134" i="6"/>
  <c r="F138" i="6"/>
  <c r="F186" i="6"/>
  <c r="R161" i="6"/>
  <c r="V148" i="6"/>
  <c r="AD156" i="6"/>
  <c r="AT28" i="6"/>
  <c r="N36" i="6"/>
  <c r="AL60" i="6"/>
  <c r="AL71" i="6"/>
  <c r="AP79" i="6"/>
  <c r="AP90" i="6"/>
  <c r="AD101" i="6"/>
  <c r="AD109" i="6"/>
  <c r="AH120" i="6"/>
  <c r="V124" i="6"/>
  <c r="AP135" i="6"/>
  <c r="AD147" i="6"/>
  <c r="AH158" i="6"/>
  <c r="V169" i="6"/>
  <c r="V177" i="6"/>
  <c r="N185" i="6"/>
  <c r="N196" i="6"/>
  <c r="F204" i="6"/>
  <c r="F215" i="6"/>
  <c r="Z71" i="6"/>
  <c r="AP33" i="6"/>
  <c r="Z41" i="6"/>
  <c r="Z57" i="6"/>
  <c r="R65" i="6"/>
  <c r="R76" i="6"/>
  <c r="J87" i="6"/>
  <c r="J98" i="6"/>
  <c r="AT117" i="6"/>
  <c r="B117" i="6"/>
  <c r="B125" i="6"/>
  <c r="J136" i="6"/>
  <c r="J144" i="6"/>
  <c r="R155" i="6"/>
  <c r="R163" i="6"/>
  <c r="R170" i="6"/>
  <c r="R182" i="6"/>
  <c r="AH193" i="6"/>
  <c r="R197" i="6"/>
  <c r="R205" i="6"/>
  <c r="AH209" i="6"/>
  <c r="Z220" i="6"/>
  <c r="AP229" i="6"/>
  <c r="J75" i="6"/>
  <c r="R101" i="6"/>
  <c r="AP40" i="6"/>
  <c r="N27" i="6"/>
  <c r="F31" i="6"/>
  <c r="AP39" i="6"/>
  <c r="AH46" i="6"/>
  <c r="AT52" i="6"/>
  <c r="AT59" i="6"/>
  <c r="AT63" i="6"/>
  <c r="AT70" i="6"/>
  <c r="Z74" i="6"/>
  <c r="AT78" i="6"/>
  <c r="AT85" i="6"/>
  <c r="AT89" i="6"/>
  <c r="Z96" i="6"/>
  <c r="AH100" i="6"/>
  <c r="AH104" i="6"/>
  <c r="AH108" i="6"/>
  <c r="AH115" i="6"/>
  <c r="AH119" i="6"/>
  <c r="AH123" i="6"/>
  <c r="AH130" i="6"/>
  <c r="AH134" i="6"/>
  <c r="AP138" i="6"/>
  <c r="AP142" i="6"/>
  <c r="AP146" i="6"/>
  <c r="AP150" i="6"/>
  <c r="AP157" i="6"/>
  <c r="AP161" i="6"/>
  <c r="AP165" i="6"/>
  <c r="AP172" i="6"/>
  <c r="F172" i="6"/>
  <c r="F176" i="6"/>
  <c r="F180" i="6"/>
  <c r="F184" i="6"/>
  <c r="F188" i="6"/>
  <c r="F229" i="6"/>
  <c r="V159" i="6"/>
  <c r="AD210" i="6"/>
  <c r="AL28" i="6"/>
  <c r="F36" i="6"/>
  <c r="AP60" i="6"/>
  <c r="AP71" i="6"/>
  <c r="AD79" i="6"/>
  <c r="AD90" i="6"/>
  <c r="AH101" i="6"/>
  <c r="V109" i="6"/>
  <c r="V120" i="6"/>
  <c r="N124" i="6"/>
  <c r="V135" i="6"/>
  <c r="V147" i="6"/>
  <c r="V158" i="6"/>
  <c r="N169" i="6"/>
  <c r="N177" i="6"/>
  <c r="F185" i="6"/>
  <c r="F196" i="6"/>
  <c r="AT215" i="6"/>
  <c r="AT223" i="6"/>
  <c r="Z109" i="6"/>
  <c r="Z33" i="6"/>
  <c r="R41" i="6"/>
  <c r="R57" i="6"/>
  <c r="J65" i="6"/>
  <c r="J76" i="6"/>
  <c r="AT98" i="6"/>
  <c r="AT106" i="6"/>
  <c r="AL117" i="6"/>
  <c r="AT125" i="6"/>
  <c r="AT136" i="6"/>
  <c r="B136" i="6"/>
  <c r="B144" i="6"/>
  <c r="J155" i="6"/>
  <c r="J163" i="6"/>
  <c r="J170" i="6"/>
  <c r="J182" i="6"/>
  <c r="R193" i="6"/>
  <c r="J197" i="6"/>
  <c r="J205" i="6"/>
  <c r="R209" i="6"/>
  <c r="R220" i="6"/>
  <c r="R229" i="6"/>
  <c r="J97" i="6"/>
  <c r="R120" i="6"/>
  <c r="Z32" i="6"/>
  <c r="AP86" i="6"/>
  <c r="F27" i="6"/>
  <c r="AP35" i="6"/>
  <c r="AH39" i="6"/>
  <c r="AT46" i="6"/>
  <c r="AD52" i="6"/>
  <c r="AL59" i="6"/>
  <c r="Z63" i="6"/>
  <c r="Z70" i="6"/>
  <c r="AD74" i="6"/>
  <c r="Z78" i="6"/>
  <c r="Z85" i="6"/>
  <c r="Z89" i="6"/>
  <c r="AT96" i="6"/>
  <c r="AT100" i="6"/>
  <c r="AT104" i="6"/>
  <c r="AT108" i="6"/>
  <c r="Z115" i="6"/>
  <c r="AT119" i="6"/>
  <c r="AT123" i="6"/>
  <c r="AT130" i="6"/>
  <c r="Z134" i="6"/>
  <c r="AH138" i="6"/>
  <c r="AH142" i="6"/>
  <c r="AH146" i="6"/>
  <c r="AH150" i="6"/>
  <c r="AH157" i="6"/>
  <c r="AH161" i="6"/>
  <c r="AH165" i="6"/>
  <c r="AH172" i="6"/>
  <c r="AP176" i="6"/>
  <c r="AP180" i="6"/>
  <c r="AP184" i="6"/>
  <c r="AP188" i="6"/>
  <c r="AP195" i="6"/>
  <c r="AP199" i="6"/>
  <c r="V29" i="6"/>
  <c r="V216" i="6"/>
  <c r="V28" i="6"/>
  <c r="AT47" i="6"/>
  <c r="AD60" i="6"/>
  <c r="AD71" i="6"/>
  <c r="AH79" i="6"/>
  <c r="V90" i="6"/>
  <c r="V101" i="6"/>
  <c r="N109" i="6"/>
  <c r="N120" i="6"/>
  <c r="F124" i="6"/>
  <c r="N135" i="6"/>
  <c r="N147" i="6"/>
  <c r="N158" i="6"/>
  <c r="F169" i="6"/>
  <c r="F177" i="6"/>
  <c r="AT196" i="6"/>
  <c r="AT204" i="6"/>
  <c r="AL215" i="6"/>
  <c r="AL223" i="6"/>
  <c r="Z147" i="6"/>
  <c r="R33" i="6"/>
  <c r="J41" i="6"/>
  <c r="J57" i="6"/>
  <c r="AT76" i="6"/>
  <c r="AT87" i="6"/>
  <c r="AL98" i="6"/>
  <c r="AL106" i="6"/>
  <c r="AD117" i="6"/>
  <c r="AL125" i="6"/>
  <c r="AL136" i="6"/>
  <c r="AT144" i="6"/>
  <c r="AT155" i="6"/>
  <c r="B155" i="6"/>
  <c r="B163" i="6"/>
  <c r="B170" i="6"/>
  <c r="B182" i="6"/>
  <c r="J193" i="6"/>
  <c r="B197" i="6"/>
  <c r="B205" i="6"/>
  <c r="J209" i="6"/>
  <c r="J220" i="6"/>
  <c r="J229" i="6"/>
  <c r="J116" i="6"/>
  <c r="R139" i="6"/>
  <c r="AP124" i="6"/>
  <c r="AP31" i="6"/>
  <c r="AT35" i="6"/>
  <c r="AT39" i="6"/>
  <c r="AL46" i="6"/>
  <c r="AL52" i="6"/>
  <c r="Z59" i="6"/>
  <c r="AD63" i="6"/>
  <c r="AL70" i="6"/>
  <c r="AL74" i="6"/>
  <c r="AL78" i="6"/>
  <c r="AD85" i="6"/>
  <c r="AL89" i="6"/>
  <c r="AD96" i="6"/>
  <c r="Z100" i="6"/>
  <c r="Z104" i="6"/>
  <c r="Z108" i="6"/>
  <c r="AD115" i="6"/>
  <c r="Z119" i="6"/>
  <c r="Z123" i="6"/>
  <c r="Z130" i="6"/>
  <c r="AT134" i="6"/>
  <c r="AT138" i="6"/>
  <c r="AT142" i="6"/>
  <c r="AT146" i="6"/>
  <c r="J46" i="6"/>
  <c r="V37" i="6"/>
  <c r="Z139" i="6"/>
  <c r="N28" i="6"/>
  <c r="AL47" i="6"/>
  <c r="AH60" i="6"/>
  <c r="V71" i="6"/>
  <c r="V79" i="6"/>
  <c r="N90" i="6"/>
  <c r="N101" i="6"/>
  <c r="F109" i="6"/>
  <c r="F120" i="6"/>
  <c r="Z124" i="6"/>
  <c r="F135" i="6"/>
  <c r="F147" i="6"/>
  <c r="F158" i="6"/>
  <c r="AT177" i="6"/>
  <c r="AT185" i="6"/>
  <c r="AL196" i="6"/>
  <c r="AL204" i="6"/>
  <c r="AP215" i="6"/>
  <c r="AP223" i="6"/>
  <c r="Z185" i="6"/>
  <c r="J33" i="6"/>
  <c r="AT57" i="6"/>
  <c r="AT65" i="6"/>
  <c r="AL76" i="6"/>
  <c r="AL87" i="6"/>
  <c r="AD98" i="6"/>
  <c r="AD106" i="6"/>
  <c r="AP117" i="6"/>
  <c r="AD125" i="6"/>
  <c r="AD136" i="6"/>
  <c r="AL144" i="6"/>
  <c r="AL155" i="6"/>
  <c r="AT163" i="6"/>
  <c r="AT170" i="6"/>
  <c r="AT182" i="6"/>
  <c r="AT193" i="6"/>
  <c r="B193" i="6"/>
  <c r="AT205" i="6"/>
  <c r="AT209" i="6"/>
  <c r="B209" i="6"/>
  <c r="B220" i="6"/>
  <c r="B229" i="6"/>
  <c r="J143" i="6"/>
  <c r="R158" i="6"/>
  <c r="AH47" i="6"/>
  <c r="AP162" i="6"/>
  <c r="AP27" i="6"/>
  <c r="AH31" i="6"/>
  <c r="AH35" i="6"/>
  <c r="AD39" i="6"/>
  <c r="V46" i="6"/>
  <c r="V52" i="6"/>
  <c r="V59" i="6"/>
  <c r="V63" i="6"/>
  <c r="V70" i="6"/>
  <c r="V74" i="6"/>
  <c r="V78" i="6"/>
  <c r="V85" i="6"/>
  <c r="V89" i="6"/>
  <c r="AL96" i="6"/>
  <c r="AL100" i="6"/>
  <c r="AD104" i="6"/>
  <c r="AL108" i="6"/>
  <c r="AL115" i="6"/>
  <c r="AL119" i="6"/>
  <c r="AD123" i="6"/>
  <c r="AL130" i="6"/>
  <c r="AD134" i="6"/>
  <c r="Z138" i="6"/>
  <c r="Z142" i="6"/>
  <c r="F29" i="6"/>
  <c r="V72" i="6"/>
  <c r="AP61" i="6"/>
  <c r="AT36" i="6"/>
  <c r="AP47" i="6"/>
  <c r="V60" i="6"/>
  <c r="N71" i="6"/>
  <c r="N79" i="6"/>
  <c r="F90" i="6"/>
  <c r="F101" i="6"/>
  <c r="AT120" i="6"/>
  <c r="AT124" i="6"/>
  <c r="AT135" i="6"/>
  <c r="Z135" i="6"/>
  <c r="AT158" i="6"/>
  <c r="AT169" i="6"/>
  <c r="AL177" i="6"/>
  <c r="AL185" i="6"/>
  <c r="AP196" i="6"/>
  <c r="AP204" i="6"/>
  <c r="AD215" i="6"/>
  <c r="AD223" i="6"/>
  <c r="Z204" i="6"/>
  <c r="AT41" i="6"/>
  <c r="AL57" i="6"/>
  <c r="AL65" i="6"/>
  <c r="AD76" i="6"/>
  <c r="AD87" i="6"/>
  <c r="AP98" i="6"/>
  <c r="AP106" i="6"/>
  <c r="Z117" i="6"/>
  <c r="AP125" i="6"/>
  <c r="AP136" i="6"/>
  <c r="AD144" i="6"/>
  <c r="AD155" i="6"/>
  <c r="AL163" i="6"/>
  <c r="AL170" i="6"/>
  <c r="AL182" i="6"/>
  <c r="AL193" i="6"/>
  <c r="AT197" i="6"/>
  <c r="AL205" i="6"/>
  <c r="AL209" i="6"/>
  <c r="AT220" i="6"/>
  <c r="AT229" i="6"/>
  <c r="B131" i="6"/>
  <c r="R177" i="6"/>
  <c r="AH90" i="6"/>
  <c r="AP200" i="6"/>
  <c r="AT27" i="6"/>
  <c r="AD31" i="6"/>
  <c r="AL35" i="6"/>
  <c r="V39" i="6"/>
  <c r="N46" i="6"/>
  <c r="N52" i="6"/>
  <c r="N59" i="6"/>
  <c r="N63" i="6"/>
  <c r="N70" i="6"/>
  <c r="N74" i="6"/>
  <c r="N78" i="6"/>
  <c r="N85" i="6"/>
  <c r="N89" i="6"/>
  <c r="V96" i="6"/>
  <c r="V100" i="6"/>
  <c r="V104" i="6"/>
  <c r="V108" i="6"/>
  <c r="V115" i="6"/>
  <c r="V119" i="6"/>
  <c r="V123" i="6"/>
  <c r="V130" i="6"/>
  <c r="AL134" i="6"/>
  <c r="AL138" i="6"/>
  <c r="AD142" i="6"/>
  <c r="AL146" i="6"/>
  <c r="AL150" i="6"/>
  <c r="AL157" i="6"/>
  <c r="AD161" i="6"/>
  <c r="AL165" i="6"/>
  <c r="AD172" i="6"/>
  <c r="Z176" i="6"/>
  <c r="Z180" i="6"/>
  <c r="Z184" i="6"/>
  <c r="AD188" i="6"/>
  <c r="Z195" i="6"/>
  <c r="F72" i="6"/>
  <c r="N144" i="6"/>
  <c r="V80" i="6"/>
  <c r="AD58" i="6"/>
  <c r="AP102" i="6"/>
  <c r="AL36" i="6"/>
  <c r="V47" i="6"/>
  <c r="N60" i="6"/>
  <c r="F71" i="6"/>
  <c r="F79" i="6"/>
  <c r="AT101" i="6"/>
  <c r="AT109" i="6"/>
  <c r="AL120" i="6"/>
  <c r="AL124" i="6"/>
  <c r="AL135" i="6"/>
  <c r="AT147" i="6"/>
  <c r="AL158" i="6"/>
  <c r="AL169" i="6"/>
  <c r="AP177" i="6"/>
  <c r="AP185" i="6"/>
  <c r="AD196" i="6"/>
  <c r="AD204" i="6"/>
  <c r="AH215" i="6"/>
  <c r="V223" i="6"/>
  <c r="Z223" i="6"/>
  <c r="AT33" i="6"/>
  <c r="AL41" i="6"/>
  <c r="AD57" i="6"/>
  <c r="AD65" i="6"/>
  <c r="AP76" i="6"/>
  <c r="AP87" i="6"/>
  <c r="Z98" i="6"/>
  <c r="Z106" i="6"/>
  <c r="AH117" i="6"/>
  <c r="Z125" i="6"/>
  <c r="Z136" i="6"/>
  <c r="AP144" i="6"/>
  <c r="AP155" i="6"/>
  <c r="AD163" i="6"/>
  <c r="AD170" i="6"/>
  <c r="AD182" i="6"/>
  <c r="AD193" i="6"/>
  <c r="AL197" i="6"/>
  <c r="AD205" i="6"/>
  <c r="AD209" i="6"/>
  <c r="AL220" i="6"/>
  <c r="AL229" i="6"/>
  <c r="R36" i="6"/>
  <c r="R196" i="6"/>
  <c r="AH131" i="6"/>
  <c r="AH27" i="6"/>
  <c r="AL31" i="6"/>
  <c r="V35" i="6"/>
  <c r="N39" i="6"/>
  <c r="F46" i="6"/>
  <c r="F52" i="6"/>
  <c r="F59" i="6"/>
  <c r="F63" i="6"/>
  <c r="F70" i="6"/>
  <c r="F74" i="6"/>
  <c r="F78" i="6"/>
  <c r="F85" i="6"/>
  <c r="F89" i="6"/>
  <c r="N96" i="6"/>
  <c r="N100" i="6"/>
  <c r="N104" i="6"/>
  <c r="N108" i="6"/>
  <c r="N115" i="6"/>
  <c r="N119" i="6"/>
  <c r="N123" i="6"/>
  <c r="N130" i="6"/>
  <c r="V134" i="6"/>
  <c r="V138" i="6"/>
  <c r="V142" i="6"/>
  <c r="V146" i="6"/>
  <c r="V150" i="6"/>
  <c r="V157" i="6"/>
  <c r="V161" i="6"/>
  <c r="V165" i="6"/>
  <c r="AL172" i="6"/>
  <c r="AL176" i="6"/>
  <c r="AD180" i="6"/>
  <c r="AL184" i="6"/>
  <c r="AL188" i="6"/>
  <c r="AL195" i="6"/>
  <c r="Z150" i="6"/>
  <c r="AT161" i="6"/>
  <c r="Z172" i="6"/>
  <c r="AH180" i="6"/>
  <c r="AH188" i="6"/>
  <c r="F195" i="6"/>
  <c r="AP203" i="6"/>
  <c r="AP207" i="6"/>
  <c r="F207" i="6"/>
  <c r="F211" i="6"/>
  <c r="F218" i="6"/>
  <c r="F222" i="6"/>
  <c r="F236" i="6"/>
  <c r="B47" i="6"/>
  <c r="B90" i="6"/>
  <c r="B143" i="6"/>
  <c r="B219" i="6"/>
  <c r="F81" i="6"/>
  <c r="F160" i="6"/>
  <c r="J101" i="6"/>
  <c r="J177" i="6"/>
  <c r="N34" i="6"/>
  <c r="N118" i="6"/>
  <c r="N194" i="6"/>
  <c r="R56" i="6"/>
  <c r="R135" i="6"/>
  <c r="R208" i="6"/>
  <c r="V73" i="6"/>
  <c r="V149" i="6"/>
  <c r="V230" i="6"/>
  <c r="Z121" i="6"/>
  <c r="AD59" i="6"/>
  <c r="AL45" i="6"/>
  <c r="AD150" i="6"/>
  <c r="Z161" i="6"/>
  <c r="AT172" i="6"/>
  <c r="AT180" i="6"/>
  <c r="Z188" i="6"/>
  <c r="AH199" i="6"/>
  <c r="AH203" i="6"/>
  <c r="AH207" i="6"/>
  <c r="AP211" i="6"/>
  <c r="AP218" i="6"/>
  <c r="AP222" i="6"/>
  <c r="AH236" i="6"/>
  <c r="B56" i="6"/>
  <c r="B97" i="6"/>
  <c r="B154" i="6"/>
  <c r="F92" i="6"/>
  <c r="F171" i="6"/>
  <c r="J28" i="6"/>
  <c r="J109" i="6"/>
  <c r="J185" i="6"/>
  <c r="N45" i="6"/>
  <c r="N126" i="6"/>
  <c r="N202" i="6"/>
  <c r="R64" i="6"/>
  <c r="R143" i="6"/>
  <c r="R219" i="6"/>
  <c r="V81" i="6"/>
  <c r="V160" i="6"/>
  <c r="Z140" i="6"/>
  <c r="AD78" i="6"/>
  <c r="AL88" i="6"/>
  <c r="AP181" i="6"/>
  <c r="Z61" i="6"/>
  <c r="AT236" i="6"/>
  <c r="N150" i="6"/>
  <c r="N161" i="6"/>
  <c r="V172" i="6"/>
  <c r="V180" i="6"/>
  <c r="V188" i="6"/>
  <c r="AT199" i="6"/>
  <c r="AT203" i="6"/>
  <c r="Z207" i="6"/>
  <c r="AH211" i="6"/>
  <c r="AH218" i="6"/>
  <c r="AH222" i="6"/>
  <c r="AP236" i="6"/>
  <c r="B60" i="6"/>
  <c r="B101" i="6"/>
  <c r="B162" i="6"/>
  <c r="F103" i="6"/>
  <c r="F179" i="6"/>
  <c r="J36" i="6"/>
  <c r="J120" i="6"/>
  <c r="J196" i="6"/>
  <c r="N58" i="6"/>
  <c r="N137" i="6"/>
  <c r="N210" i="6"/>
  <c r="R75" i="6"/>
  <c r="R154" i="6"/>
  <c r="V92" i="6"/>
  <c r="V171" i="6"/>
  <c r="Z28" i="6"/>
  <c r="Z159" i="6"/>
  <c r="AD100" i="6"/>
  <c r="AH33" i="6"/>
  <c r="AL126" i="6"/>
  <c r="AP219" i="6"/>
  <c r="Z216" i="6"/>
  <c r="F150" i="6"/>
  <c r="F161" i="6"/>
  <c r="N172" i="6"/>
  <c r="N180" i="6"/>
  <c r="N188" i="6"/>
  <c r="Z199" i="6"/>
  <c r="Z203" i="6"/>
  <c r="AT207" i="6"/>
  <c r="AT211" i="6"/>
  <c r="AT218" i="6"/>
  <c r="AT222" i="6"/>
  <c r="Z236" i="6"/>
  <c r="B64" i="6"/>
  <c r="B105" i="6"/>
  <c r="B173" i="6"/>
  <c r="F30" i="6"/>
  <c r="F114" i="6"/>
  <c r="F187" i="6"/>
  <c r="J47" i="6"/>
  <c r="J131" i="6"/>
  <c r="J204" i="6"/>
  <c r="N66" i="6"/>
  <c r="N145" i="6"/>
  <c r="N221" i="6"/>
  <c r="R86" i="6"/>
  <c r="R162" i="6"/>
  <c r="V103" i="6"/>
  <c r="V179" i="6"/>
  <c r="Z36" i="6"/>
  <c r="Z178" i="6"/>
  <c r="AD119" i="6"/>
  <c r="AH71" i="6"/>
  <c r="AL164" i="6"/>
  <c r="AT74" i="6"/>
  <c r="V122" i="6"/>
  <c r="AT157" i="6"/>
  <c r="AT165" i="6"/>
  <c r="AH176" i="6"/>
  <c r="AH184" i="6"/>
  <c r="AH195" i="6"/>
  <c r="AD199" i="6"/>
  <c r="AL203" i="6"/>
  <c r="AD207" i="6"/>
  <c r="Z211" i="6"/>
  <c r="Z218" i="6"/>
  <c r="Z222" i="6"/>
  <c r="AD236" i="6"/>
  <c r="B28" i="6"/>
  <c r="B71" i="6"/>
  <c r="B109" i="6"/>
  <c r="B181" i="6"/>
  <c r="F38" i="6"/>
  <c r="F122" i="6"/>
  <c r="F198" i="6"/>
  <c r="J60" i="6"/>
  <c r="J139" i="6"/>
  <c r="J215" i="6"/>
  <c r="N77" i="6"/>
  <c r="N156" i="6"/>
  <c r="R97" i="6"/>
  <c r="R173" i="6"/>
  <c r="V30" i="6"/>
  <c r="V114" i="6"/>
  <c r="V187" i="6"/>
  <c r="Z47" i="6"/>
  <c r="Z197" i="6"/>
  <c r="AD138" i="6"/>
  <c r="AH109" i="6"/>
  <c r="AL202" i="6"/>
  <c r="AT150" i="6"/>
  <c r="V38" i="6"/>
  <c r="AD157" i="6"/>
  <c r="AP143" i="6"/>
  <c r="F142" i="6"/>
  <c r="Z157" i="6"/>
  <c r="Z165" i="6"/>
  <c r="AT176" i="6"/>
  <c r="AT184" i="6"/>
  <c r="AT195" i="6"/>
  <c r="V199" i="6"/>
  <c r="V203" i="6"/>
  <c r="AL207" i="6"/>
  <c r="AL211" i="6"/>
  <c r="AD218" i="6"/>
  <c r="AL222" i="6"/>
  <c r="AL236" i="6"/>
  <c r="B32" i="6"/>
  <c r="B75" i="6"/>
  <c r="B116" i="6"/>
  <c r="B189" i="6"/>
  <c r="F49" i="6"/>
  <c r="F133" i="6"/>
  <c r="F206" i="6"/>
  <c r="J71" i="6"/>
  <c r="J147" i="6"/>
  <c r="J223" i="6"/>
  <c r="N88" i="6"/>
  <c r="N164" i="6"/>
  <c r="R105" i="6"/>
  <c r="R181" i="6"/>
  <c r="V198" i="6"/>
  <c r="AH147" i="6"/>
  <c r="Z146" i="6"/>
  <c r="N157" i="6"/>
  <c r="N165" i="6"/>
  <c r="V176" i="6"/>
  <c r="V184" i="6"/>
  <c r="V195" i="6"/>
  <c r="N199" i="6"/>
  <c r="N203" i="6"/>
  <c r="V207" i="6"/>
  <c r="V211" i="6"/>
  <c r="V218" i="6"/>
  <c r="V222" i="6"/>
  <c r="V236" i="6"/>
  <c r="B36" i="6"/>
  <c r="B79" i="6"/>
  <c r="B124" i="6"/>
  <c r="B200" i="6"/>
  <c r="F62" i="6"/>
  <c r="F141" i="6"/>
  <c r="F217" i="6"/>
  <c r="J79" i="6"/>
  <c r="J158" i="6"/>
  <c r="N99" i="6"/>
  <c r="N175" i="6"/>
  <c r="R32" i="6"/>
  <c r="R116" i="6"/>
  <c r="R189" i="6"/>
  <c r="V49" i="6"/>
  <c r="V133" i="6"/>
  <c r="V206" i="6"/>
  <c r="Z80" i="6"/>
  <c r="AD176" i="6"/>
  <c r="AH185" i="6"/>
  <c r="AP64" i="6"/>
  <c r="AP105" i="6"/>
  <c r="F146" i="6"/>
  <c r="F157" i="6"/>
  <c r="F165" i="6"/>
  <c r="N176" i="6"/>
  <c r="N184" i="6"/>
  <c r="N195" i="6"/>
  <c r="F199" i="6"/>
  <c r="F203" i="6"/>
  <c r="N207" i="6"/>
  <c r="N211" i="6"/>
  <c r="N218" i="6"/>
  <c r="N222" i="6"/>
  <c r="N236" i="6"/>
  <c r="B40" i="6"/>
  <c r="B86" i="6"/>
  <c r="B135" i="6"/>
  <c r="B208" i="6"/>
  <c r="F73" i="6"/>
  <c r="F149" i="6"/>
  <c r="F230" i="6"/>
  <c r="J90" i="6"/>
  <c r="J169" i="6"/>
  <c r="N26" i="6"/>
  <c r="N107" i="6"/>
  <c r="N183" i="6"/>
  <c r="R40" i="6"/>
  <c r="R124" i="6"/>
  <c r="R200" i="6"/>
  <c r="V62" i="6"/>
  <c r="V141" i="6"/>
  <c r="V217" i="6"/>
  <c r="Z102" i="6"/>
  <c r="AD35" i="6"/>
  <c r="AD195" i="6"/>
  <c r="AH223" i="6"/>
  <c r="AD211" i="6"/>
  <c r="B23" i="6"/>
  <c r="D23" i="6" s="1"/>
  <c r="E23" i="6" s="1"/>
  <c r="AX19" i="6"/>
  <c r="AZ19" i="6" s="1"/>
  <c r="BA19" i="6" s="1"/>
  <c r="C5" i="1"/>
  <c r="C238" i="1" s="1"/>
  <c r="G5" i="1"/>
  <c r="G238" i="1" s="1"/>
  <c r="K5" i="1"/>
  <c r="K238" i="1" s="1"/>
  <c r="D5" i="1"/>
  <c r="D238" i="1" s="1"/>
  <c r="L5" i="1"/>
  <c r="E5" i="1"/>
  <c r="E238" i="1" s="1"/>
  <c r="I5" i="1"/>
  <c r="I238" i="1" s="1"/>
  <c r="M5" i="1"/>
  <c r="M238" i="1" s="1"/>
  <c r="H5" i="1"/>
  <c r="H238" i="1" s="1"/>
  <c r="F5" i="1"/>
  <c r="F238" i="1" s="1"/>
  <c r="J5" i="1"/>
  <c r="J238" i="1" s="1"/>
  <c r="C102" i="2"/>
  <c r="N67" i="1"/>
  <c r="C93" i="2" s="1"/>
  <c r="N53" i="1"/>
  <c r="C92" i="2" s="1"/>
  <c r="N127" i="1"/>
  <c r="C97" i="2" s="1"/>
  <c r="N190" i="1"/>
  <c r="C100" i="2" s="1"/>
  <c r="N212" i="1"/>
  <c r="C101" i="2" s="1"/>
  <c r="F6" i="1"/>
  <c r="G5" i="5" s="1"/>
  <c r="N166" i="1"/>
  <c r="C99" i="2" s="1"/>
  <c r="C6" i="1"/>
  <c r="D5" i="5" s="1"/>
  <c r="D52" i="2" s="1"/>
  <c r="H6" i="1"/>
  <c r="I5" i="5" s="1"/>
  <c r="I52" i="2" s="1"/>
  <c r="L6" i="1"/>
  <c r="M5" i="5" s="1"/>
  <c r="M52" i="2" s="1"/>
  <c r="N93" i="1"/>
  <c r="N111" i="1"/>
  <c r="C96" i="2" s="1"/>
  <c r="D6" i="1"/>
  <c r="E5" i="5" s="1"/>
  <c r="E52" i="2" s="1"/>
  <c r="N82" i="1"/>
  <c r="C94" i="2" s="1"/>
  <c r="I6" i="1"/>
  <c r="J5" i="5" s="1"/>
  <c r="J52" i="2" s="1"/>
  <c r="M6" i="1"/>
  <c r="N5" i="5" s="1"/>
  <c r="N52" i="2" s="1"/>
  <c r="K6" i="1"/>
  <c r="L5" i="5" s="1"/>
  <c r="L52" i="2" s="1"/>
  <c r="N42" i="1"/>
  <c r="C91" i="2" s="1"/>
  <c r="N23" i="1"/>
  <c r="O23" i="1" s="1"/>
  <c r="N151" i="1"/>
  <c r="C98" i="2" s="1"/>
  <c r="B6" i="1"/>
  <c r="C5" i="5" s="1"/>
  <c r="C52" i="2" s="1"/>
  <c r="G6" i="1"/>
  <c r="H5" i="5" s="1"/>
  <c r="H52" i="2" s="1"/>
  <c r="J6" i="1"/>
  <c r="K5" i="5" s="1"/>
  <c r="E6" i="1"/>
  <c r="F5" i="5" s="1"/>
  <c r="B5" i="1"/>
  <c r="B238" i="1" s="1"/>
  <c r="K83" i="1" l="1"/>
  <c r="J167" i="1"/>
  <c r="H231" i="6"/>
  <c r="I231" i="6"/>
  <c r="AW233" i="6"/>
  <c r="AV233" i="6"/>
  <c r="AN232" i="6"/>
  <c r="AO232" i="6"/>
  <c r="AB235" i="6"/>
  <c r="AC235" i="6"/>
  <c r="H233" i="6"/>
  <c r="I233" i="6"/>
  <c r="U234" i="6"/>
  <c r="T234" i="6"/>
  <c r="AW235" i="6"/>
  <c r="AV235" i="6"/>
  <c r="AG233" i="6"/>
  <c r="AF233" i="6"/>
  <c r="D233" i="6"/>
  <c r="AX233" i="6"/>
  <c r="E233" i="6"/>
  <c r="AR235" i="6"/>
  <c r="AS235" i="6"/>
  <c r="E231" i="6"/>
  <c r="AX231" i="6"/>
  <c r="D231" i="6"/>
  <c r="AG232" i="6"/>
  <c r="AF232" i="6"/>
  <c r="AR233" i="6"/>
  <c r="AS233" i="6"/>
  <c r="D235" i="6"/>
  <c r="AX235" i="6"/>
  <c r="E235" i="6"/>
  <c r="AR234" i="6"/>
  <c r="AS234" i="6"/>
  <c r="AN231" i="6"/>
  <c r="AO231" i="6"/>
  <c r="L231" i="6"/>
  <c r="M231" i="6"/>
  <c r="U233" i="6"/>
  <c r="T233" i="6"/>
  <c r="AG231" i="6"/>
  <c r="AF231" i="6"/>
  <c r="X233" i="6"/>
  <c r="Y233" i="6"/>
  <c r="AK234" i="6"/>
  <c r="AJ234" i="6"/>
  <c r="X231" i="6"/>
  <c r="Y231" i="6"/>
  <c r="L234" i="6"/>
  <c r="M234" i="6"/>
  <c r="AK233" i="6"/>
  <c r="AJ233" i="6"/>
  <c r="Q231" i="6"/>
  <c r="P231" i="6"/>
  <c r="T231" i="6"/>
  <c r="U231" i="6"/>
  <c r="AW232" i="6"/>
  <c r="AV232" i="6"/>
  <c r="H234" i="6"/>
  <c r="I234" i="6"/>
  <c r="T235" i="6"/>
  <c r="U235" i="6"/>
  <c r="H235" i="6"/>
  <c r="I235" i="6"/>
  <c r="U232" i="6"/>
  <c r="T232" i="6"/>
  <c r="AB231" i="6"/>
  <c r="AC231" i="6"/>
  <c r="Q234" i="6"/>
  <c r="P234" i="6"/>
  <c r="AB232" i="6"/>
  <c r="AC232" i="6"/>
  <c r="AN233" i="6"/>
  <c r="AO233" i="6"/>
  <c r="Q235" i="6"/>
  <c r="P235" i="6"/>
  <c r="AX232" i="6"/>
  <c r="E232" i="6"/>
  <c r="D232" i="6"/>
  <c r="AR231" i="6"/>
  <c r="AS231" i="6"/>
  <c r="AG234" i="6"/>
  <c r="AF234" i="6"/>
  <c r="AW231" i="6"/>
  <c r="AV231" i="6"/>
  <c r="AK231" i="6"/>
  <c r="AJ231" i="6"/>
  <c r="L233" i="6"/>
  <c r="M233" i="6"/>
  <c r="X234" i="6"/>
  <c r="Y234" i="6"/>
  <c r="AK235" i="6"/>
  <c r="AJ235" i="6"/>
  <c r="X235" i="6"/>
  <c r="Y235" i="6"/>
  <c r="Q233" i="6"/>
  <c r="P233" i="6"/>
  <c r="H232" i="6"/>
  <c r="I232" i="6"/>
  <c r="AW234" i="6"/>
  <c r="AV234" i="6"/>
  <c r="AR232" i="6"/>
  <c r="AS232" i="6"/>
  <c r="D234" i="6"/>
  <c r="AX234" i="6"/>
  <c r="E234" i="6"/>
  <c r="AG235" i="6"/>
  <c r="AF235" i="6"/>
  <c r="AK232" i="6"/>
  <c r="AJ232" i="6"/>
  <c r="X232" i="6"/>
  <c r="Y232" i="6"/>
  <c r="L235" i="6"/>
  <c r="M235" i="6"/>
  <c r="L232" i="6"/>
  <c r="M232" i="6"/>
  <c r="Q232" i="6"/>
  <c r="P232" i="6"/>
  <c r="AB233" i="6"/>
  <c r="AC233" i="6"/>
  <c r="AN234" i="6"/>
  <c r="AO234" i="6"/>
  <c r="AB234" i="6"/>
  <c r="AC234" i="6"/>
  <c r="AN235" i="6"/>
  <c r="AO235" i="6"/>
  <c r="I228" i="6"/>
  <c r="H228" i="6"/>
  <c r="D226" i="6"/>
  <c r="E226" i="6"/>
  <c r="AX226" i="6"/>
  <c r="M227" i="6"/>
  <c r="L227" i="6"/>
  <c r="P227" i="6"/>
  <c r="Q227" i="6"/>
  <c r="AC225" i="6"/>
  <c r="AB225" i="6"/>
  <c r="I226" i="6"/>
  <c r="H226" i="6"/>
  <c r="H227" i="6"/>
  <c r="I227" i="6"/>
  <c r="X224" i="6"/>
  <c r="Y224" i="6"/>
  <c r="AV225" i="6"/>
  <c r="AW225" i="6"/>
  <c r="AN227" i="6"/>
  <c r="AO227" i="6"/>
  <c r="X228" i="6"/>
  <c r="Y228" i="6"/>
  <c r="Y226" i="6"/>
  <c r="X226" i="6"/>
  <c r="AB226" i="6"/>
  <c r="AC226" i="6"/>
  <c r="AW226" i="6"/>
  <c r="AV226" i="6"/>
  <c r="AJ226" i="6"/>
  <c r="AK226" i="6"/>
  <c r="AB227" i="6"/>
  <c r="AC227" i="6"/>
  <c r="AR228" i="6"/>
  <c r="AS228" i="6"/>
  <c r="U225" i="6"/>
  <c r="T225" i="6"/>
  <c r="AN225" i="6"/>
  <c r="AO225" i="6"/>
  <c r="AS225" i="6"/>
  <c r="AR225" i="6"/>
  <c r="AG227" i="6"/>
  <c r="AF227" i="6"/>
  <c r="P228" i="6"/>
  <c r="Q228" i="6"/>
  <c r="E228" i="6"/>
  <c r="D228" i="6"/>
  <c r="AX228" i="6"/>
  <c r="U227" i="6"/>
  <c r="T227" i="6"/>
  <c r="AK228" i="6"/>
  <c r="AJ228" i="6"/>
  <c r="L228" i="6"/>
  <c r="M228" i="6"/>
  <c r="AG224" i="6"/>
  <c r="AF224" i="6"/>
  <c r="I225" i="6"/>
  <c r="H225" i="6"/>
  <c r="Q226" i="6"/>
  <c r="P226" i="6"/>
  <c r="AN228" i="6"/>
  <c r="AO228" i="6"/>
  <c r="Q224" i="6"/>
  <c r="P224" i="6"/>
  <c r="X227" i="6"/>
  <c r="Y227" i="6"/>
  <c r="AN224" i="6"/>
  <c r="AO224" i="6"/>
  <c r="AJ224" i="6"/>
  <c r="AK224" i="6"/>
  <c r="AG226" i="6"/>
  <c r="AF226" i="6"/>
  <c r="M225" i="6"/>
  <c r="L225" i="6"/>
  <c r="AO226" i="6"/>
  <c r="AN226" i="6"/>
  <c r="AR226" i="6"/>
  <c r="AS226" i="6"/>
  <c r="AB224" i="6"/>
  <c r="AC224" i="6"/>
  <c r="M226" i="6"/>
  <c r="L226" i="6"/>
  <c r="U226" i="6"/>
  <c r="T226" i="6"/>
  <c r="H224" i="6"/>
  <c r="I224" i="6"/>
  <c r="T224" i="6"/>
  <c r="U224" i="6"/>
  <c r="L224" i="6"/>
  <c r="M224" i="6"/>
  <c r="AK225" i="6"/>
  <c r="AJ225" i="6"/>
  <c r="AF225" i="6"/>
  <c r="AG225" i="6"/>
  <c r="AG228" i="6"/>
  <c r="AF228" i="6"/>
  <c r="U228" i="6"/>
  <c r="T228" i="6"/>
  <c r="D224" i="6"/>
  <c r="E224" i="6"/>
  <c r="AX224" i="6"/>
  <c r="AW228" i="6"/>
  <c r="AV228" i="6"/>
  <c r="AC228" i="6"/>
  <c r="AB228" i="6"/>
  <c r="D225" i="6"/>
  <c r="AX225" i="6"/>
  <c r="E225" i="6"/>
  <c r="X225" i="6"/>
  <c r="Y225" i="6"/>
  <c r="AR224" i="6"/>
  <c r="AS224" i="6"/>
  <c r="E227" i="6"/>
  <c r="D227" i="6"/>
  <c r="AX227" i="6"/>
  <c r="AS227" i="6"/>
  <c r="AR227" i="6"/>
  <c r="AW227" i="6"/>
  <c r="AV227" i="6"/>
  <c r="P225" i="6"/>
  <c r="Q225" i="6"/>
  <c r="AV224" i="6"/>
  <c r="AW224" i="6"/>
  <c r="AK227" i="6"/>
  <c r="AJ227" i="6"/>
  <c r="L213" i="1"/>
  <c r="L238" i="1"/>
  <c r="D91" i="2"/>
  <c r="F91" i="2" s="1"/>
  <c r="D94" i="2"/>
  <c r="F94" i="2" s="1"/>
  <c r="D101" i="2"/>
  <c r="F101" i="2" s="1"/>
  <c r="D92" i="2"/>
  <c r="F92" i="2" s="1"/>
  <c r="D99" i="2"/>
  <c r="F99" i="2" s="1"/>
  <c r="D97" i="2"/>
  <c r="F97" i="2" s="1"/>
  <c r="D102" i="2"/>
  <c r="F102" i="2" s="1"/>
  <c r="D98" i="2"/>
  <c r="F98" i="2" s="1"/>
  <c r="D96" i="2"/>
  <c r="F96" i="2" s="1"/>
  <c r="D100" i="2"/>
  <c r="F100" i="2" s="1"/>
  <c r="D93" i="2"/>
  <c r="F93" i="2" s="1"/>
  <c r="I143" i="2"/>
  <c r="L143" i="2" s="1"/>
  <c r="J143" i="2"/>
  <c r="F140" i="2"/>
  <c r="E140" i="2"/>
  <c r="E144" i="2"/>
  <c r="F144" i="2"/>
  <c r="E42" i="5"/>
  <c r="G145" i="2"/>
  <c r="E38" i="5"/>
  <c r="G141" i="2"/>
  <c r="E35" i="5"/>
  <c r="G138" i="2"/>
  <c r="F149" i="2"/>
  <c r="E149" i="2"/>
  <c r="I148" i="2"/>
  <c r="L148" i="2" s="1"/>
  <c r="J148" i="2"/>
  <c r="J142" i="2"/>
  <c r="I142" i="2"/>
  <c r="L142" i="2" s="1"/>
  <c r="F146" i="2"/>
  <c r="E146" i="2"/>
  <c r="E41" i="5"/>
  <c r="G144" i="2"/>
  <c r="I147" i="2"/>
  <c r="L147" i="2" s="1"/>
  <c r="J147" i="2"/>
  <c r="G135" i="2"/>
  <c r="E32" i="5"/>
  <c r="P68" i="5"/>
  <c r="P63" i="5"/>
  <c r="P62" i="5"/>
  <c r="P64" i="5"/>
  <c r="P57" i="5"/>
  <c r="P67" i="5"/>
  <c r="P66" i="5"/>
  <c r="P56" i="5"/>
  <c r="P52" i="5"/>
  <c r="P58" i="5"/>
  <c r="P54" i="5"/>
  <c r="P55" i="5"/>
  <c r="P53" i="5"/>
  <c r="P61" i="5"/>
  <c r="P60" i="5"/>
  <c r="P59" i="5"/>
  <c r="P65" i="5"/>
  <c r="C47" i="5"/>
  <c r="D47" i="5" s="1"/>
  <c r="G31" i="5"/>
  <c r="E136" i="2"/>
  <c r="F136" i="2"/>
  <c r="G140" i="2"/>
  <c r="E37" i="5"/>
  <c r="E145" i="2"/>
  <c r="F145" i="2"/>
  <c r="F141" i="2"/>
  <c r="E141" i="2"/>
  <c r="C150" i="2"/>
  <c r="E134" i="2"/>
  <c r="F134" i="2"/>
  <c r="G136" i="2"/>
  <c r="E33" i="5"/>
  <c r="E46" i="5"/>
  <c r="G149" i="2"/>
  <c r="F139" i="2"/>
  <c r="E139" i="2"/>
  <c r="G146" i="2"/>
  <c r="E43" i="5"/>
  <c r="F135" i="2"/>
  <c r="E135" i="2"/>
  <c r="E138" i="2"/>
  <c r="F138" i="2"/>
  <c r="E31" i="5"/>
  <c r="G134" i="2"/>
  <c r="G139" i="2"/>
  <c r="E36" i="5"/>
  <c r="I55" i="2"/>
  <c r="I54" i="2"/>
  <c r="E43" i="1"/>
  <c r="F2" i="5"/>
  <c r="F47" i="2" s="1"/>
  <c r="F49" i="2" s="1"/>
  <c r="F50" i="2" s="1"/>
  <c r="H55" i="2"/>
  <c r="H54" i="2"/>
  <c r="G52" i="2"/>
  <c r="J128" i="1"/>
  <c r="K2" i="5"/>
  <c r="K47" i="2" s="1"/>
  <c r="K49" i="2" s="1"/>
  <c r="K50" i="2" s="1"/>
  <c r="K68" i="1"/>
  <c r="L2" i="5"/>
  <c r="L47" i="2" s="1"/>
  <c r="L49" i="2" s="1"/>
  <c r="L50" i="2" s="1"/>
  <c r="C55" i="2"/>
  <c r="C54" i="2"/>
  <c r="E55" i="2"/>
  <c r="E54" i="2"/>
  <c r="F191" i="1"/>
  <c r="G2" i="5"/>
  <c r="G47" i="2" s="1"/>
  <c r="G49" i="2" s="1"/>
  <c r="G50" i="2" s="1"/>
  <c r="H2" i="5"/>
  <c r="H47" i="2" s="1"/>
  <c r="H49" i="2" s="1"/>
  <c r="H50" i="2" s="1"/>
  <c r="AX23" i="6"/>
  <c r="AZ23" i="6" s="1"/>
  <c r="BA23" i="6" s="1"/>
  <c r="M55" i="2"/>
  <c r="M54" i="2"/>
  <c r="I191" i="1"/>
  <c r="J2" i="5"/>
  <c r="J47" i="2" s="1"/>
  <c r="J49" i="2" s="1"/>
  <c r="J50" i="2" s="1"/>
  <c r="L55" i="2"/>
  <c r="L54" i="2"/>
  <c r="B54" i="1"/>
  <c r="C2" i="5"/>
  <c r="C47" i="2" s="1"/>
  <c r="C49" i="2" s="1"/>
  <c r="C50" i="2" s="1"/>
  <c r="H213" i="1"/>
  <c r="I2" i="5"/>
  <c r="I47" i="2" s="1"/>
  <c r="I49" i="2" s="1"/>
  <c r="I50" i="2" s="1"/>
  <c r="D2" i="5"/>
  <c r="D47" i="2" s="1"/>
  <c r="D49" i="2" s="1"/>
  <c r="D50" i="2" s="1"/>
  <c r="AG211" i="6"/>
  <c r="AF211" i="6"/>
  <c r="I230" i="6"/>
  <c r="H230" i="6"/>
  <c r="P176" i="6"/>
  <c r="Q176" i="6"/>
  <c r="AC80" i="6"/>
  <c r="AB80" i="6"/>
  <c r="Q199" i="6"/>
  <c r="P199" i="6"/>
  <c r="AN222" i="6"/>
  <c r="AO222" i="6"/>
  <c r="AV176" i="6"/>
  <c r="AW176" i="6"/>
  <c r="O93" i="1"/>
  <c r="C95" i="2"/>
  <c r="C33" i="2"/>
  <c r="C18" i="5"/>
  <c r="M83" i="1"/>
  <c r="N2" i="5"/>
  <c r="N47" i="2" s="1"/>
  <c r="N49" i="2" s="1"/>
  <c r="N50" i="2" s="1"/>
  <c r="AK223" i="6"/>
  <c r="AJ223" i="6"/>
  <c r="U124" i="6"/>
  <c r="T124" i="6"/>
  <c r="H149" i="6"/>
  <c r="I149" i="6"/>
  <c r="P218" i="6"/>
  <c r="Q218" i="6"/>
  <c r="I165" i="6"/>
  <c r="H165" i="6"/>
  <c r="X206" i="6"/>
  <c r="Y206" i="6"/>
  <c r="M158" i="6"/>
  <c r="L158" i="6"/>
  <c r="D36" i="6"/>
  <c r="E36" i="6"/>
  <c r="AX36" i="6"/>
  <c r="Y195" i="6"/>
  <c r="X195" i="6"/>
  <c r="U181" i="6"/>
  <c r="T181" i="6"/>
  <c r="H133" i="6"/>
  <c r="I133" i="6"/>
  <c r="AG218" i="6"/>
  <c r="AF218" i="6"/>
  <c r="AC165" i="6"/>
  <c r="AB165" i="6"/>
  <c r="AK109" i="6"/>
  <c r="AJ109" i="6"/>
  <c r="T97" i="6"/>
  <c r="U97" i="6"/>
  <c r="H38" i="6"/>
  <c r="I38" i="6"/>
  <c r="AB211" i="6"/>
  <c r="AC211" i="6"/>
  <c r="AV157" i="6"/>
  <c r="AW157" i="6"/>
  <c r="X179" i="6"/>
  <c r="Y179" i="6"/>
  <c r="L131" i="6"/>
  <c r="M131" i="6"/>
  <c r="AC236" i="6"/>
  <c r="AB236" i="6"/>
  <c r="P180" i="6"/>
  <c r="Q180" i="6"/>
  <c r="AF100" i="6"/>
  <c r="AG100" i="6"/>
  <c r="P137" i="6"/>
  <c r="Q137" i="6"/>
  <c r="D101" i="6"/>
  <c r="E101" i="6"/>
  <c r="AX101" i="6"/>
  <c r="AW199" i="6"/>
  <c r="AV199" i="6"/>
  <c r="AR181" i="6"/>
  <c r="AS181" i="6"/>
  <c r="U64" i="6"/>
  <c r="T64" i="6"/>
  <c r="H92" i="6"/>
  <c r="I92" i="6"/>
  <c r="AJ207" i="6"/>
  <c r="AK207" i="6"/>
  <c r="AN45" i="6"/>
  <c r="AO45" i="6"/>
  <c r="AL53" i="6"/>
  <c r="U56" i="6"/>
  <c r="T56" i="6"/>
  <c r="R67" i="6"/>
  <c r="E219" i="6"/>
  <c r="D219" i="6"/>
  <c r="AX219" i="6"/>
  <c r="I207" i="6"/>
  <c r="H207" i="6"/>
  <c r="AB150" i="6"/>
  <c r="AC150" i="6"/>
  <c r="Y161" i="6"/>
  <c r="X161" i="6"/>
  <c r="P123" i="6"/>
  <c r="Q123" i="6"/>
  <c r="H85" i="6"/>
  <c r="I85" i="6"/>
  <c r="F93" i="6"/>
  <c r="Q39" i="6"/>
  <c r="P39" i="6"/>
  <c r="AN220" i="6"/>
  <c r="AO220" i="6"/>
  <c r="AR155" i="6"/>
  <c r="AS155" i="6"/>
  <c r="AR76" i="6"/>
  <c r="AS76" i="6"/>
  <c r="AF204" i="6"/>
  <c r="AG204" i="6"/>
  <c r="AN124" i="6"/>
  <c r="AO124" i="6"/>
  <c r="AO36" i="6"/>
  <c r="AN36" i="6"/>
  <c r="AC184" i="6"/>
  <c r="AB184" i="6"/>
  <c r="AO146" i="6"/>
  <c r="AN146" i="6"/>
  <c r="X108" i="6"/>
  <c r="Y108" i="6"/>
  <c r="Q70" i="6"/>
  <c r="P70" i="6"/>
  <c r="N82" i="6"/>
  <c r="AV27" i="6"/>
  <c r="AW27" i="6"/>
  <c r="AO205" i="6"/>
  <c r="AN205" i="6"/>
  <c r="AS136" i="6"/>
  <c r="AR136" i="6"/>
  <c r="AN57" i="6"/>
  <c r="AO57" i="6"/>
  <c r="AO177" i="6"/>
  <c r="AN177" i="6"/>
  <c r="I90" i="6"/>
  <c r="H90" i="6"/>
  <c r="H29" i="6"/>
  <c r="I29" i="6"/>
  <c r="AO108" i="6"/>
  <c r="AN108" i="6"/>
  <c r="Y70" i="6"/>
  <c r="X70" i="6"/>
  <c r="V82" i="6"/>
  <c r="AS27" i="6"/>
  <c r="AR27" i="6"/>
  <c r="AW209" i="6"/>
  <c r="AV209" i="6"/>
  <c r="AO144" i="6"/>
  <c r="AN144" i="6"/>
  <c r="AW65" i="6"/>
  <c r="AV65" i="6"/>
  <c r="AW185" i="6"/>
  <c r="AV185" i="6"/>
  <c r="P101" i="6"/>
  <c r="Q101" i="6"/>
  <c r="X37" i="6"/>
  <c r="Y37" i="6"/>
  <c r="AB119" i="6"/>
  <c r="AC119" i="6"/>
  <c r="AO78" i="6"/>
  <c r="AN78" i="6"/>
  <c r="AV35" i="6"/>
  <c r="AW35" i="6"/>
  <c r="D205" i="6"/>
  <c r="E205" i="6"/>
  <c r="AX205" i="6"/>
  <c r="AV144" i="6"/>
  <c r="AW144" i="6"/>
  <c r="L57" i="6"/>
  <c r="M57" i="6"/>
  <c r="I177" i="6"/>
  <c r="H177" i="6"/>
  <c r="X101" i="6"/>
  <c r="Y101" i="6"/>
  <c r="X29" i="6"/>
  <c r="Y29" i="6"/>
  <c r="AK165" i="6"/>
  <c r="AJ165" i="6"/>
  <c r="AW130" i="6"/>
  <c r="AV130" i="6"/>
  <c r="AT151" i="6"/>
  <c r="AC89" i="6"/>
  <c r="AB89" i="6"/>
  <c r="AW46" i="6"/>
  <c r="AV46" i="6"/>
  <c r="U229" i="6"/>
  <c r="T229" i="6"/>
  <c r="L163" i="6"/>
  <c r="M163" i="6"/>
  <c r="AW98" i="6"/>
  <c r="AV98" i="6"/>
  <c r="AW215" i="6"/>
  <c r="AV215" i="6"/>
  <c r="AT237" i="6"/>
  <c r="Q124" i="6"/>
  <c r="P124" i="6"/>
  <c r="I36" i="6"/>
  <c r="H36" i="6"/>
  <c r="I176" i="6"/>
  <c r="H176" i="6"/>
  <c r="AS142" i="6"/>
  <c r="AR142" i="6"/>
  <c r="AK104" i="6"/>
  <c r="AJ104" i="6"/>
  <c r="AW63" i="6"/>
  <c r="AV63" i="6"/>
  <c r="T101" i="6"/>
  <c r="U101" i="6"/>
  <c r="U182" i="6"/>
  <c r="T182" i="6"/>
  <c r="AV117" i="6"/>
  <c r="AW117" i="6"/>
  <c r="AC71" i="6"/>
  <c r="AB71" i="6"/>
  <c r="AG147" i="6"/>
  <c r="AF147" i="6"/>
  <c r="AO71" i="6"/>
  <c r="AN71" i="6"/>
  <c r="H138" i="6"/>
  <c r="I138" i="6"/>
  <c r="AS104" i="6"/>
  <c r="AR104" i="6"/>
  <c r="AJ63" i="6"/>
  <c r="AK63" i="6"/>
  <c r="U223" i="6"/>
  <c r="T223" i="6"/>
  <c r="AC193" i="6"/>
  <c r="AB193" i="6"/>
  <c r="Z212" i="6"/>
  <c r="M117" i="6"/>
  <c r="L117" i="6"/>
  <c r="AG33" i="6"/>
  <c r="AF33" i="6"/>
  <c r="AF158" i="6"/>
  <c r="AG158" i="6"/>
  <c r="AN79" i="6"/>
  <c r="AO79" i="6"/>
  <c r="I148" i="6"/>
  <c r="H148" i="6"/>
  <c r="I115" i="6"/>
  <c r="H115" i="6"/>
  <c r="AS78" i="6"/>
  <c r="AR78" i="6"/>
  <c r="X31" i="6"/>
  <c r="Y31" i="6"/>
  <c r="AS209" i="6"/>
  <c r="AR209" i="6"/>
  <c r="AC144" i="6"/>
  <c r="AB144" i="6"/>
  <c r="AR65" i="6"/>
  <c r="AS65" i="6"/>
  <c r="AG185" i="6"/>
  <c r="AF185" i="6"/>
  <c r="AO109" i="6"/>
  <c r="AN109" i="6"/>
  <c r="AF77" i="6"/>
  <c r="AG77" i="6"/>
  <c r="AG118" i="6"/>
  <c r="AF118" i="6"/>
  <c r="E150" i="6"/>
  <c r="D150" i="6"/>
  <c r="AX150" i="6"/>
  <c r="AS202" i="6"/>
  <c r="AR202" i="6"/>
  <c r="AK164" i="6"/>
  <c r="AJ164" i="6"/>
  <c r="AC126" i="6"/>
  <c r="AB126" i="6"/>
  <c r="U81" i="6"/>
  <c r="T81" i="6"/>
  <c r="T34" i="6"/>
  <c r="U34" i="6"/>
  <c r="AC201" i="6"/>
  <c r="AB201" i="6"/>
  <c r="AO121" i="6"/>
  <c r="AN121" i="6"/>
  <c r="AC131" i="6"/>
  <c r="AB131" i="6"/>
  <c r="AJ32" i="6"/>
  <c r="AK32" i="6"/>
  <c r="E218" i="6"/>
  <c r="AX218" i="6"/>
  <c r="D218" i="6"/>
  <c r="AG206" i="6"/>
  <c r="AF206" i="6"/>
  <c r="AS175" i="6"/>
  <c r="AR175" i="6"/>
  <c r="AK137" i="6"/>
  <c r="AJ137" i="6"/>
  <c r="M92" i="6"/>
  <c r="L92" i="6"/>
  <c r="AV45" i="6"/>
  <c r="AW45" i="6"/>
  <c r="AT53" i="6"/>
  <c r="E169" i="6"/>
  <c r="D169" i="6"/>
  <c r="AX169" i="6"/>
  <c r="B190" i="6"/>
  <c r="AO140" i="6"/>
  <c r="AN140" i="6"/>
  <c r="M37" i="6"/>
  <c r="L37" i="6"/>
  <c r="E207" i="6"/>
  <c r="AX207" i="6"/>
  <c r="D207" i="6"/>
  <c r="D206" i="6"/>
  <c r="E206" i="6"/>
  <c r="AX206" i="6"/>
  <c r="AF171" i="6"/>
  <c r="AG171" i="6"/>
  <c r="AR137" i="6"/>
  <c r="AS137" i="6"/>
  <c r="T92" i="6"/>
  <c r="U92" i="6"/>
  <c r="L45" i="6"/>
  <c r="M45" i="6"/>
  <c r="J53" i="6"/>
  <c r="L40" i="6"/>
  <c r="M40" i="6"/>
  <c r="AO148" i="6"/>
  <c r="AN148" i="6"/>
  <c r="T48" i="6"/>
  <c r="U48" i="6"/>
  <c r="AJ143" i="6"/>
  <c r="AK143" i="6"/>
  <c r="D35" i="6"/>
  <c r="E35" i="6"/>
  <c r="AX35" i="6"/>
  <c r="L194" i="6"/>
  <c r="M194" i="6"/>
  <c r="D156" i="6"/>
  <c r="E156" i="6"/>
  <c r="AX156" i="6"/>
  <c r="AV122" i="6"/>
  <c r="AW122" i="6"/>
  <c r="AK77" i="6"/>
  <c r="AJ77" i="6"/>
  <c r="AO30" i="6"/>
  <c r="AN30" i="6"/>
  <c r="AW178" i="6"/>
  <c r="AV178" i="6"/>
  <c r="AF91" i="6"/>
  <c r="AG91" i="6"/>
  <c r="AB200" i="6"/>
  <c r="AC200" i="6"/>
  <c r="AG194" i="6"/>
  <c r="AF194" i="6"/>
  <c r="I48" i="6"/>
  <c r="H48" i="6"/>
  <c r="AO210" i="6"/>
  <c r="AN210" i="6"/>
  <c r="U175" i="6"/>
  <c r="T175" i="6"/>
  <c r="L137" i="6"/>
  <c r="M137" i="6"/>
  <c r="AC99" i="6"/>
  <c r="AB99" i="6"/>
  <c r="AC49" i="6"/>
  <c r="AB49" i="6"/>
  <c r="E215" i="6"/>
  <c r="D215" i="6"/>
  <c r="AX215" i="6"/>
  <c r="B237" i="6"/>
  <c r="D140" i="6"/>
  <c r="E140" i="6"/>
  <c r="AX140" i="6"/>
  <c r="AR48" i="6"/>
  <c r="AS48" i="6"/>
  <c r="AR139" i="6"/>
  <c r="AS139" i="6"/>
  <c r="I121" i="6"/>
  <c r="H121" i="6"/>
  <c r="AO217" i="6"/>
  <c r="AN217" i="6"/>
  <c r="AC179" i="6"/>
  <c r="AB179" i="6"/>
  <c r="T141" i="6"/>
  <c r="U141" i="6"/>
  <c r="AO103" i="6"/>
  <c r="AN103" i="6"/>
  <c r="AC58" i="6"/>
  <c r="AB58" i="6"/>
  <c r="D204" i="6"/>
  <c r="E204" i="6"/>
  <c r="AX204" i="6"/>
  <c r="M140" i="6"/>
  <c r="L140" i="6"/>
  <c r="AK48" i="6"/>
  <c r="AJ48" i="6"/>
  <c r="P131" i="6"/>
  <c r="Q131" i="6"/>
  <c r="AO206" i="6"/>
  <c r="AN206" i="6"/>
  <c r="AC171" i="6"/>
  <c r="AB171" i="6"/>
  <c r="T133" i="6"/>
  <c r="U133" i="6"/>
  <c r="AR92" i="6"/>
  <c r="AS92" i="6"/>
  <c r="AS45" i="6"/>
  <c r="AR45" i="6"/>
  <c r="AP53" i="6"/>
  <c r="D216" i="6"/>
  <c r="AX216" i="6"/>
  <c r="E216" i="6"/>
  <c r="AS132" i="6"/>
  <c r="AR132" i="6"/>
  <c r="AN37" i="6"/>
  <c r="AO37" i="6"/>
  <c r="M35" i="6"/>
  <c r="L35" i="6"/>
  <c r="AS217" i="6"/>
  <c r="AR217" i="6"/>
  <c r="AK179" i="6"/>
  <c r="AJ179" i="6"/>
  <c r="AO141" i="6"/>
  <c r="AN141" i="6"/>
  <c r="AR103" i="6"/>
  <c r="AS103" i="6"/>
  <c r="AJ58" i="6"/>
  <c r="AK58" i="6"/>
  <c r="L105" i="6"/>
  <c r="M105" i="6"/>
  <c r="AS148" i="6"/>
  <c r="AR148" i="6"/>
  <c r="AN61" i="6"/>
  <c r="AO61" i="6"/>
  <c r="Y181" i="6"/>
  <c r="X181" i="6"/>
  <c r="Y116" i="6"/>
  <c r="X116" i="6"/>
  <c r="Q32" i="6"/>
  <c r="P32" i="6"/>
  <c r="H77" i="6"/>
  <c r="I77" i="6"/>
  <c r="M123" i="6"/>
  <c r="L123" i="6"/>
  <c r="AR121" i="6"/>
  <c r="AS121" i="6"/>
  <c r="D157" i="6"/>
  <c r="E157" i="6"/>
  <c r="AX157" i="6"/>
  <c r="T74" i="6"/>
  <c r="U74" i="6"/>
  <c r="AS116" i="6"/>
  <c r="AR116" i="6"/>
  <c r="Y32" i="6"/>
  <c r="X32" i="6"/>
  <c r="D88" i="6"/>
  <c r="E88" i="6"/>
  <c r="AX88" i="6"/>
  <c r="T138" i="6"/>
  <c r="U138" i="6"/>
  <c r="AK144" i="6"/>
  <c r="AJ144" i="6"/>
  <c r="M172" i="6"/>
  <c r="L172" i="6"/>
  <c r="AG89" i="6"/>
  <c r="AF89" i="6"/>
  <c r="AJ173" i="6"/>
  <c r="AK173" i="6"/>
  <c r="AR97" i="6"/>
  <c r="AS97" i="6"/>
  <c r="I183" i="6"/>
  <c r="H183" i="6"/>
  <c r="AF45" i="6"/>
  <c r="AG45" i="6"/>
  <c r="AD53" i="6"/>
  <c r="X57" i="6"/>
  <c r="Y57" i="6"/>
  <c r="P41" i="6"/>
  <c r="Q41" i="6"/>
  <c r="AC215" i="6"/>
  <c r="AB215" i="6"/>
  <c r="Z237" i="6"/>
  <c r="AN131" i="6"/>
  <c r="AO131" i="6"/>
  <c r="AF40" i="6"/>
  <c r="AG40" i="6"/>
  <c r="I107" i="6"/>
  <c r="H107" i="6"/>
  <c r="AF146" i="6"/>
  <c r="AG146" i="6"/>
  <c r="Q163" i="6"/>
  <c r="P163" i="6"/>
  <c r="T184" i="6"/>
  <c r="U184" i="6"/>
  <c r="AC35" i="6"/>
  <c r="AB35" i="6"/>
  <c r="AC181" i="6"/>
  <c r="AB181" i="6"/>
  <c r="AO116" i="6"/>
  <c r="AN116" i="6"/>
  <c r="AO32" i="6"/>
  <c r="AN32" i="6"/>
  <c r="E81" i="6"/>
  <c r="D81" i="6"/>
  <c r="AX81" i="6"/>
  <c r="AG108" i="6"/>
  <c r="AF108" i="6"/>
  <c r="AS80" i="6"/>
  <c r="AR80" i="6"/>
  <c r="U46" i="6"/>
  <c r="T46" i="6"/>
  <c r="L135" i="6"/>
  <c r="M135" i="6"/>
  <c r="AC154" i="6"/>
  <c r="AB154" i="6"/>
  <c r="Z166" i="6"/>
  <c r="AO86" i="6"/>
  <c r="AN86" i="6"/>
  <c r="I202" i="6"/>
  <c r="H202" i="6"/>
  <c r="D49" i="6"/>
  <c r="E49" i="6"/>
  <c r="AX49" i="6"/>
  <c r="T27" i="6"/>
  <c r="U27" i="6"/>
  <c r="I57" i="6"/>
  <c r="H57" i="6"/>
  <c r="Q205" i="6"/>
  <c r="P205" i="6"/>
  <c r="E72" i="6"/>
  <c r="D72" i="6"/>
  <c r="AX72" i="6"/>
  <c r="H162" i="6"/>
  <c r="I162" i="6"/>
  <c r="AW97" i="6"/>
  <c r="AV97" i="6"/>
  <c r="Y202" i="6"/>
  <c r="X202" i="6"/>
  <c r="P49" i="6"/>
  <c r="Q49" i="6"/>
  <c r="AC27" i="6"/>
  <c r="AB27" i="6"/>
  <c r="E76" i="6"/>
  <c r="AX76" i="6"/>
  <c r="D76" i="6"/>
  <c r="M39" i="6"/>
  <c r="L39" i="6"/>
  <c r="U150" i="6"/>
  <c r="T150" i="6"/>
  <c r="AW64" i="6"/>
  <c r="AV64" i="6"/>
  <c r="Y118" i="6"/>
  <c r="X118" i="6"/>
  <c r="D33" i="6"/>
  <c r="E33" i="6"/>
  <c r="AX33" i="6"/>
  <c r="H163" i="6"/>
  <c r="I163" i="6"/>
  <c r="U222" i="6"/>
  <c r="T222" i="6"/>
  <c r="Q230" i="6"/>
  <c r="P230" i="6"/>
  <c r="AF195" i="6"/>
  <c r="AG195" i="6"/>
  <c r="T40" i="6"/>
  <c r="U40" i="6"/>
  <c r="I73" i="6"/>
  <c r="H73" i="6"/>
  <c r="P211" i="6"/>
  <c r="Q211" i="6"/>
  <c r="I157" i="6"/>
  <c r="H157" i="6"/>
  <c r="X133" i="6"/>
  <c r="Y133" i="6"/>
  <c r="L79" i="6"/>
  <c r="M79" i="6"/>
  <c r="X236" i="6"/>
  <c r="Y236" i="6"/>
  <c r="X184" i="6"/>
  <c r="Y184" i="6"/>
  <c r="T105" i="6"/>
  <c r="U105" i="6"/>
  <c r="I49" i="6"/>
  <c r="H49" i="6"/>
  <c r="AO211" i="6"/>
  <c r="AN211" i="6"/>
  <c r="AB157" i="6"/>
  <c r="AC157" i="6"/>
  <c r="AG138" i="6"/>
  <c r="AF138" i="6"/>
  <c r="P156" i="6"/>
  <c r="Q156" i="6"/>
  <c r="D181" i="6"/>
  <c r="AX181" i="6"/>
  <c r="E181" i="6"/>
  <c r="AF207" i="6"/>
  <c r="AG207" i="6"/>
  <c r="X122" i="6"/>
  <c r="Y122" i="6"/>
  <c r="X103" i="6"/>
  <c r="Y103" i="6"/>
  <c r="M47" i="6"/>
  <c r="L47" i="6"/>
  <c r="AW222" i="6"/>
  <c r="AV222" i="6"/>
  <c r="P172" i="6"/>
  <c r="Q172" i="6"/>
  <c r="AC159" i="6"/>
  <c r="AB159" i="6"/>
  <c r="P58" i="6"/>
  <c r="Q58" i="6"/>
  <c r="D60" i="6"/>
  <c r="E60" i="6"/>
  <c r="AX60" i="6"/>
  <c r="Y188" i="6"/>
  <c r="X188" i="6"/>
  <c r="AO88" i="6"/>
  <c r="AN88" i="6"/>
  <c r="Q202" i="6"/>
  <c r="P202" i="6"/>
  <c r="E154" i="6"/>
  <c r="D154" i="6"/>
  <c r="B166" i="6"/>
  <c r="AX154" i="6"/>
  <c r="AJ203" i="6"/>
  <c r="AK203" i="6"/>
  <c r="AF59" i="6"/>
  <c r="AG59" i="6"/>
  <c r="Q194" i="6"/>
  <c r="P194" i="6"/>
  <c r="D143" i="6"/>
  <c r="E143" i="6"/>
  <c r="AX143" i="6"/>
  <c r="AS207" i="6"/>
  <c r="AR207" i="6"/>
  <c r="AN195" i="6"/>
  <c r="AO195" i="6"/>
  <c r="Y157" i="6"/>
  <c r="X157" i="6"/>
  <c r="P119" i="6"/>
  <c r="Q119" i="6"/>
  <c r="H78" i="6"/>
  <c r="I78" i="6"/>
  <c r="Y35" i="6"/>
  <c r="X35" i="6"/>
  <c r="AF209" i="6"/>
  <c r="AG209" i="6"/>
  <c r="AR144" i="6"/>
  <c r="AS144" i="6"/>
  <c r="AG65" i="6"/>
  <c r="AF65" i="6"/>
  <c r="AF196" i="6"/>
  <c r="AG196" i="6"/>
  <c r="AN120" i="6"/>
  <c r="AO120" i="6"/>
  <c r="AS102" i="6"/>
  <c r="AR102" i="6"/>
  <c r="AC180" i="6"/>
  <c r="AB180" i="6"/>
  <c r="AG142" i="6"/>
  <c r="AF142" i="6"/>
  <c r="X104" i="6"/>
  <c r="Y104" i="6"/>
  <c r="P63" i="6"/>
  <c r="Q63" i="6"/>
  <c r="AS200" i="6"/>
  <c r="AR200" i="6"/>
  <c r="AW197" i="6"/>
  <c r="AV197" i="6"/>
  <c r="AS125" i="6"/>
  <c r="AR125" i="6"/>
  <c r="AV41" i="6"/>
  <c r="AW41" i="6"/>
  <c r="AW169" i="6"/>
  <c r="AV169" i="6"/>
  <c r="AT190" i="6"/>
  <c r="Q79" i="6"/>
  <c r="P79" i="6"/>
  <c r="AC142" i="6"/>
  <c r="AB142" i="6"/>
  <c r="AG104" i="6"/>
  <c r="AF104" i="6"/>
  <c r="X63" i="6"/>
  <c r="Y63" i="6"/>
  <c r="AS162" i="6"/>
  <c r="AR162" i="6"/>
  <c r="AW205" i="6"/>
  <c r="AV205" i="6"/>
  <c r="AG136" i="6"/>
  <c r="AF136" i="6"/>
  <c r="AW57" i="6"/>
  <c r="AV57" i="6"/>
  <c r="AW177" i="6"/>
  <c r="AV177" i="6"/>
  <c r="Q90" i="6"/>
  <c r="P90" i="6"/>
  <c r="L46" i="6"/>
  <c r="M46" i="6"/>
  <c r="AF115" i="6"/>
  <c r="AG115" i="6"/>
  <c r="AO74" i="6"/>
  <c r="AN74" i="6"/>
  <c r="AS31" i="6"/>
  <c r="AR31" i="6"/>
  <c r="D197" i="6"/>
  <c r="E197" i="6"/>
  <c r="AX197" i="6"/>
  <c r="AO136" i="6"/>
  <c r="AN136" i="6"/>
  <c r="M41" i="6"/>
  <c r="L41" i="6"/>
  <c r="I169" i="6"/>
  <c r="H169" i="6"/>
  <c r="F190" i="6"/>
  <c r="Y90" i="6"/>
  <c r="X90" i="6"/>
  <c r="AS199" i="6"/>
  <c r="AR199" i="6"/>
  <c r="AK161" i="6"/>
  <c r="AJ161" i="6"/>
  <c r="AV123" i="6"/>
  <c r="AW123" i="6"/>
  <c r="AC85" i="6"/>
  <c r="AB85" i="6"/>
  <c r="Z93" i="6"/>
  <c r="AK39" i="6"/>
  <c r="AJ39" i="6"/>
  <c r="U220" i="6"/>
  <c r="T220" i="6"/>
  <c r="L155" i="6"/>
  <c r="M155" i="6"/>
  <c r="M76" i="6"/>
  <c r="L76" i="6"/>
  <c r="H196" i="6"/>
  <c r="I196" i="6"/>
  <c r="Y120" i="6"/>
  <c r="X120" i="6"/>
  <c r="AO28" i="6"/>
  <c r="AN28" i="6"/>
  <c r="I172" i="6"/>
  <c r="H172" i="6"/>
  <c r="AS138" i="6"/>
  <c r="AR138" i="6"/>
  <c r="AK100" i="6"/>
  <c r="AJ100" i="6"/>
  <c r="AW59" i="6"/>
  <c r="AV59" i="6"/>
  <c r="M75" i="6"/>
  <c r="L75" i="6"/>
  <c r="U170" i="6"/>
  <c r="T170" i="6"/>
  <c r="L98" i="6"/>
  <c r="M98" i="6"/>
  <c r="I215" i="6"/>
  <c r="H215" i="6"/>
  <c r="F237" i="6"/>
  <c r="AS135" i="6"/>
  <c r="AR135" i="6"/>
  <c r="AN60" i="6"/>
  <c r="AO60" i="6"/>
  <c r="H134" i="6"/>
  <c r="I134" i="6"/>
  <c r="AS100" i="6"/>
  <c r="AR100" i="6"/>
  <c r="AJ59" i="6"/>
  <c r="AK59" i="6"/>
  <c r="T79" i="6"/>
  <c r="U79" i="6"/>
  <c r="AB182" i="6"/>
  <c r="AC182" i="6"/>
  <c r="M106" i="6"/>
  <c r="L106" i="6"/>
  <c r="H223" i="6"/>
  <c r="I223" i="6"/>
  <c r="AR147" i="6"/>
  <c r="AS147" i="6"/>
  <c r="AW71" i="6"/>
  <c r="AV71" i="6"/>
  <c r="Q146" i="6"/>
  <c r="P146" i="6"/>
  <c r="I108" i="6"/>
  <c r="H108" i="6"/>
  <c r="AS74" i="6"/>
  <c r="AR74" i="6"/>
  <c r="AN27" i="6"/>
  <c r="AO27" i="6"/>
  <c r="AK205" i="6"/>
  <c r="AJ205" i="6"/>
  <c r="AK136" i="6"/>
  <c r="AJ136" i="6"/>
  <c r="AR57" i="6"/>
  <c r="AS57" i="6"/>
  <c r="AG177" i="6"/>
  <c r="AF177" i="6"/>
  <c r="AO101" i="6"/>
  <c r="AN101" i="6"/>
  <c r="Y110" i="6"/>
  <c r="X110" i="6"/>
  <c r="X186" i="6"/>
  <c r="Y186" i="6"/>
  <c r="D96" i="6"/>
  <c r="E96" i="6"/>
  <c r="B111" i="6"/>
  <c r="AX96" i="6"/>
  <c r="AR198" i="6"/>
  <c r="AS198" i="6"/>
  <c r="AJ160" i="6"/>
  <c r="AK160" i="6"/>
  <c r="AN122" i="6"/>
  <c r="AO122" i="6"/>
  <c r="AN77" i="6"/>
  <c r="AO77" i="6"/>
  <c r="U30" i="6"/>
  <c r="T30" i="6"/>
  <c r="AS186" i="6"/>
  <c r="AR186" i="6"/>
  <c r="AV110" i="6"/>
  <c r="AW110" i="6"/>
  <c r="AN219" i="6"/>
  <c r="AO219" i="6"/>
  <c r="AG99" i="6"/>
  <c r="AF99" i="6"/>
  <c r="D142" i="6"/>
  <c r="E142" i="6"/>
  <c r="AX142" i="6"/>
  <c r="AW206" i="6"/>
  <c r="AV206" i="6"/>
  <c r="AS171" i="6"/>
  <c r="AR171" i="6"/>
  <c r="AK133" i="6"/>
  <c r="AJ133" i="6"/>
  <c r="M88" i="6"/>
  <c r="L88" i="6"/>
  <c r="T38" i="6"/>
  <c r="U38" i="6"/>
  <c r="AK216" i="6"/>
  <c r="AJ216" i="6"/>
  <c r="AO132" i="6"/>
  <c r="AN132" i="6"/>
  <c r="U29" i="6"/>
  <c r="T29" i="6"/>
  <c r="E134" i="6"/>
  <c r="D134" i="6"/>
  <c r="AX134" i="6"/>
  <c r="AV202" i="6"/>
  <c r="AW202" i="6"/>
  <c r="AV171" i="6"/>
  <c r="AW171" i="6"/>
  <c r="AR133" i="6"/>
  <c r="AS133" i="6"/>
  <c r="T88" i="6"/>
  <c r="U88" i="6"/>
  <c r="AC38" i="6"/>
  <c r="AB38" i="6"/>
  <c r="E158" i="6"/>
  <c r="AX158" i="6"/>
  <c r="D158" i="6"/>
  <c r="AV140" i="6"/>
  <c r="AW140" i="6"/>
  <c r="T37" i="6"/>
  <c r="U37" i="6"/>
  <c r="P106" i="6"/>
  <c r="Q106" i="6"/>
  <c r="M230" i="6"/>
  <c r="L230" i="6"/>
  <c r="E187" i="6"/>
  <c r="D187" i="6"/>
  <c r="AX187" i="6"/>
  <c r="AG149" i="6"/>
  <c r="AF149" i="6"/>
  <c r="AS118" i="6"/>
  <c r="AR118" i="6"/>
  <c r="AS73" i="6"/>
  <c r="AR73" i="6"/>
  <c r="AC205" i="6"/>
  <c r="AB205" i="6"/>
  <c r="AO174" i="6"/>
  <c r="AN174" i="6"/>
  <c r="AV80" i="6"/>
  <c r="AW80" i="6"/>
  <c r="AS189" i="6"/>
  <c r="AR189" i="6"/>
  <c r="AG34" i="6"/>
  <c r="AF34" i="6"/>
  <c r="E188" i="6"/>
  <c r="D188" i="6"/>
  <c r="AX188" i="6"/>
  <c r="U206" i="6"/>
  <c r="T206" i="6"/>
  <c r="M171" i="6"/>
  <c r="L171" i="6"/>
  <c r="D133" i="6"/>
  <c r="E133" i="6"/>
  <c r="AX133" i="6"/>
  <c r="AN92" i="6"/>
  <c r="AO92" i="6"/>
  <c r="AC45" i="6"/>
  <c r="AB45" i="6"/>
  <c r="Z53" i="6"/>
  <c r="D139" i="6"/>
  <c r="E139" i="6"/>
  <c r="AX139" i="6"/>
  <c r="L132" i="6"/>
  <c r="M132" i="6"/>
  <c r="AK37" i="6"/>
  <c r="AJ37" i="6"/>
  <c r="AR28" i="6"/>
  <c r="AS28" i="6"/>
  <c r="H37" i="6"/>
  <c r="I37" i="6"/>
  <c r="AC210" i="6"/>
  <c r="AB210" i="6"/>
  <c r="AO175" i="6"/>
  <c r="AN175" i="6"/>
  <c r="T137" i="6"/>
  <c r="U137" i="6"/>
  <c r="AW99" i="6"/>
  <c r="AV99" i="6"/>
  <c r="AO49" i="6"/>
  <c r="AN49" i="6"/>
  <c r="D120" i="6"/>
  <c r="E120" i="6"/>
  <c r="AX120" i="6"/>
  <c r="U132" i="6"/>
  <c r="T132" i="6"/>
  <c r="AG37" i="6"/>
  <c r="AF37" i="6"/>
  <c r="E172" i="6"/>
  <c r="AX172" i="6"/>
  <c r="D172" i="6"/>
  <c r="AC202" i="6"/>
  <c r="AB202" i="6"/>
  <c r="T164" i="6"/>
  <c r="U164" i="6"/>
  <c r="M126" i="6"/>
  <c r="L126" i="6"/>
  <c r="AG81" i="6"/>
  <c r="AF81" i="6"/>
  <c r="AW38" i="6"/>
  <c r="AV38" i="6"/>
  <c r="M201" i="6"/>
  <c r="L201" i="6"/>
  <c r="AK121" i="6"/>
  <c r="AJ121" i="6"/>
  <c r="AN29" i="6"/>
  <c r="AO29" i="6"/>
  <c r="I178" i="6"/>
  <c r="H178" i="6"/>
  <c r="AK210" i="6"/>
  <c r="AJ210" i="6"/>
  <c r="AV175" i="6"/>
  <c r="AW175" i="6"/>
  <c r="AB137" i="6"/>
  <c r="AC137" i="6"/>
  <c r="AR99" i="6"/>
  <c r="AS99" i="6"/>
  <c r="AS49" i="6"/>
  <c r="AR49" i="6"/>
  <c r="E185" i="6"/>
  <c r="D185" i="6"/>
  <c r="AX185" i="6"/>
  <c r="AK140" i="6"/>
  <c r="AJ140" i="6"/>
  <c r="AO48" i="6"/>
  <c r="AN48" i="6"/>
  <c r="P154" i="6"/>
  <c r="Q154" i="6"/>
  <c r="N166" i="6"/>
  <c r="Q105" i="6"/>
  <c r="P105" i="6"/>
  <c r="L236" i="6"/>
  <c r="M236" i="6"/>
  <c r="D62" i="6"/>
  <c r="E62" i="6"/>
  <c r="AX62" i="6"/>
  <c r="U104" i="6"/>
  <c r="T104" i="6"/>
  <c r="P98" i="6"/>
  <c r="Q98" i="6"/>
  <c r="U59" i="6"/>
  <c r="T59" i="6"/>
  <c r="Q122" i="6"/>
  <c r="P122" i="6"/>
  <c r="Y105" i="6"/>
  <c r="X105" i="6"/>
  <c r="AG130" i="6"/>
  <c r="AF130" i="6"/>
  <c r="AD151" i="6"/>
  <c r="E73" i="6"/>
  <c r="D73" i="6"/>
  <c r="AX73" i="6"/>
  <c r="AO123" i="6"/>
  <c r="AN123" i="6"/>
  <c r="I117" i="6"/>
  <c r="H117" i="6"/>
  <c r="L157" i="6"/>
  <c r="M157" i="6"/>
  <c r="X98" i="6"/>
  <c r="Y98" i="6"/>
  <c r="AK162" i="6"/>
  <c r="AJ162" i="6"/>
  <c r="Y86" i="6"/>
  <c r="X86" i="6"/>
  <c r="Y164" i="6"/>
  <c r="X164" i="6"/>
  <c r="H26" i="6"/>
  <c r="F42" i="6"/>
  <c r="I26" i="6"/>
  <c r="D102" i="6"/>
  <c r="AX102" i="6"/>
  <c r="E102" i="6"/>
  <c r="M218" i="6"/>
  <c r="L218" i="6"/>
  <c r="AC120" i="6"/>
  <c r="AB120" i="6"/>
  <c r="AJ116" i="6"/>
  <c r="AK116" i="6"/>
  <c r="AF32" i="6"/>
  <c r="AG32" i="6"/>
  <c r="Y99" i="6"/>
  <c r="X99" i="6"/>
  <c r="M134" i="6"/>
  <c r="L134" i="6"/>
  <c r="Q136" i="6"/>
  <c r="P136" i="6"/>
  <c r="U165" i="6"/>
  <c r="T165" i="6"/>
  <c r="Y170" i="6"/>
  <c r="X170" i="6"/>
  <c r="AC173" i="6"/>
  <c r="AB173" i="6"/>
  <c r="AO105" i="6"/>
  <c r="AN105" i="6"/>
  <c r="AG221" i="6"/>
  <c r="AF221" i="6"/>
  <c r="AF66" i="6"/>
  <c r="AG66" i="6"/>
  <c r="T96" i="6"/>
  <c r="U96" i="6"/>
  <c r="R111" i="6"/>
  <c r="D57" i="6"/>
  <c r="E57" i="6"/>
  <c r="AX57" i="6"/>
  <c r="E37" i="6"/>
  <c r="D37" i="6"/>
  <c r="AX37" i="6"/>
  <c r="P141" i="6"/>
  <c r="Q141" i="6"/>
  <c r="AV154" i="6"/>
  <c r="AT166" i="6"/>
  <c r="AW154" i="6"/>
  <c r="AJ75" i="6"/>
  <c r="AK75" i="6"/>
  <c r="AV183" i="6"/>
  <c r="AW183" i="6"/>
  <c r="X34" i="6"/>
  <c r="Y34" i="6"/>
  <c r="P72" i="6"/>
  <c r="Q72" i="6"/>
  <c r="E222" i="6"/>
  <c r="D222" i="6"/>
  <c r="AX222" i="6"/>
  <c r="Q186" i="6"/>
  <c r="P186" i="6"/>
  <c r="M124" i="6"/>
  <c r="L124" i="6"/>
  <c r="H154" i="6"/>
  <c r="I154" i="6"/>
  <c r="F166" i="6"/>
  <c r="AV86" i="6"/>
  <c r="AW86" i="6"/>
  <c r="Y183" i="6"/>
  <c r="X183" i="6"/>
  <c r="E34" i="6"/>
  <c r="AX34" i="6"/>
  <c r="D34" i="6"/>
  <c r="AS37" i="6"/>
  <c r="AR37" i="6"/>
  <c r="P57" i="6"/>
  <c r="Q57" i="6"/>
  <c r="Q48" i="6"/>
  <c r="P48" i="6"/>
  <c r="P149" i="6"/>
  <c r="Q149" i="6"/>
  <c r="AW56" i="6"/>
  <c r="AV56" i="6"/>
  <c r="AT67" i="6"/>
  <c r="X107" i="6"/>
  <c r="Y107" i="6"/>
  <c r="AN180" i="6"/>
  <c r="AO180" i="6"/>
  <c r="I209" i="6"/>
  <c r="H209" i="6"/>
  <c r="U207" i="6"/>
  <c r="T207" i="6"/>
  <c r="U169" i="6"/>
  <c r="T169" i="6"/>
  <c r="R190" i="6"/>
  <c r="B5" i="6"/>
  <c r="D5" i="6" s="1"/>
  <c r="E5" i="6" s="1"/>
  <c r="E208" i="6"/>
  <c r="D208" i="6"/>
  <c r="AX208" i="6"/>
  <c r="P207" i="6"/>
  <c r="Q207" i="6"/>
  <c r="I146" i="6"/>
  <c r="H146" i="6"/>
  <c r="Y49" i="6"/>
  <c r="X49" i="6"/>
  <c r="H217" i="6"/>
  <c r="I217" i="6"/>
  <c r="X222" i="6"/>
  <c r="Y222" i="6"/>
  <c r="Y176" i="6"/>
  <c r="X176" i="6"/>
  <c r="Q164" i="6"/>
  <c r="P164" i="6"/>
  <c r="D189" i="6"/>
  <c r="E189" i="6"/>
  <c r="AX189" i="6"/>
  <c r="AO207" i="6"/>
  <c r="AN207" i="6"/>
  <c r="I142" i="6"/>
  <c r="H142" i="6"/>
  <c r="AC197" i="6"/>
  <c r="AB197" i="6"/>
  <c r="P77" i="6"/>
  <c r="Q77" i="6"/>
  <c r="E109" i="6"/>
  <c r="AX109" i="6"/>
  <c r="D109" i="6"/>
  <c r="AN203" i="6"/>
  <c r="AO203" i="6"/>
  <c r="AW74" i="6"/>
  <c r="AV74" i="6"/>
  <c r="T162" i="6"/>
  <c r="U162" i="6"/>
  <c r="I187" i="6"/>
  <c r="H187" i="6"/>
  <c r="AW218" i="6"/>
  <c r="AV218" i="6"/>
  <c r="I161" i="6"/>
  <c r="H161" i="6"/>
  <c r="AC28" i="6"/>
  <c r="AB28" i="6"/>
  <c r="L196" i="6"/>
  <c r="M196" i="6"/>
  <c r="AS236" i="6"/>
  <c r="AR236" i="6"/>
  <c r="Y180" i="6"/>
  <c r="X180" i="6"/>
  <c r="AF78" i="6"/>
  <c r="AG78" i="6"/>
  <c r="P126" i="6"/>
  <c r="Q126" i="6"/>
  <c r="E97" i="6"/>
  <c r="D97" i="6"/>
  <c r="AX97" i="6"/>
  <c r="AJ199" i="6"/>
  <c r="AK199" i="6"/>
  <c r="AB121" i="6"/>
  <c r="AC121" i="6"/>
  <c r="P118" i="6"/>
  <c r="Q118" i="6"/>
  <c r="E90" i="6"/>
  <c r="D90" i="6"/>
  <c r="AX90" i="6"/>
  <c r="AS203" i="6"/>
  <c r="AR203" i="6"/>
  <c r="AO188" i="6"/>
  <c r="AN188" i="6"/>
  <c r="X150" i="6"/>
  <c r="Y150" i="6"/>
  <c r="P115" i="6"/>
  <c r="Q115" i="6"/>
  <c r="H74" i="6"/>
  <c r="I74" i="6"/>
  <c r="AO31" i="6"/>
  <c r="AN31" i="6"/>
  <c r="AF205" i="6"/>
  <c r="AG205" i="6"/>
  <c r="AB136" i="6"/>
  <c r="AC136" i="6"/>
  <c r="AG57" i="6"/>
  <c r="AF57" i="6"/>
  <c r="AR185" i="6"/>
  <c r="AS185" i="6"/>
  <c r="AV109" i="6"/>
  <c r="AW109" i="6"/>
  <c r="AF58" i="6"/>
  <c r="AG58" i="6"/>
  <c r="AC176" i="6"/>
  <c r="AB176" i="6"/>
  <c r="AO138" i="6"/>
  <c r="AN138" i="6"/>
  <c r="X100" i="6"/>
  <c r="Y100" i="6"/>
  <c r="P59" i="6"/>
  <c r="Q59" i="6"/>
  <c r="AK90" i="6"/>
  <c r="AJ90" i="6"/>
  <c r="AO193" i="6"/>
  <c r="AN193" i="6"/>
  <c r="AL212" i="6"/>
  <c r="AC117" i="6"/>
  <c r="AB117" i="6"/>
  <c r="AC204" i="6"/>
  <c r="AB204" i="6"/>
  <c r="AW158" i="6"/>
  <c r="AV158" i="6"/>
  <c r="Q71" i="6"/>
  <c r="P71" i="6"/>
  <c r="AC138" i="6"/>
  <c r="AB138" i="6"/>
  <c r="AO100" i="6"/>
  <c r="AN100" i="6"/>
  <c r="X59" i="6"/>
  <c r="Y59" i="6"/>
  <c r="AK47" i="6"/>
  <c r="AJ47" i="6"/>
  <c r="D193" i="6"/>
  <c r="E193" i="6"/>
  <c r="B212" i="6"/>
  <c r="AX193" i="6"/>
  <c r="AG125" i="6"/>
  <c r="AF125" i="6"/>
  <c r="M33" i="6"/>
  <c r="L33" i="6"/>
  <c r="H158" i="6"/>
  <c r="I158" i="6"/>
  <c r="Y79" i="6"/>
  <c r="X79" i="6"/>
  <c r="AW146" i="6"/>
  <c r="AV146" i="6"/>
  <c r="AB108" i="6"/>
  <c r="AC108" i="6"/>
  <c r="AO70" i="6"/>
  <c r="AN70" i="6"/>
  <c r="AL82" i="6"/>
  <c r="AS124" i="6"/>
  <c r="AR124" i="6"/>
  <c r="M193" i="6"/>
  <c r="L193" i="6"/>
  <c r="J212" i="6"/>
  <c r="AO125" i="6"/>
  <c r="AN125" i="6"/>
  <c r="U33" i="6"/>
  <c r="T33" i="6"/>
  <c r="P158" i="6"/>
  <c r="Q158" i="6"/>
  <c r="AK79" i="6"/>
  <c r="AJ79" i="6"/>
  <c r="AS195" i="6"/>
  <c r="AR195" i="6"/>
  <c r="AK157" i="6"/>
  <c r="AJ157" i="6"/>
  <c r="AV119" i="6"/>
  <c r="AW119" i="6"/>
  <c r="AC78" i="6"/>
  <c r="AB78" i="6"/>
  <c r="AS35" i="6"/>
  <c r="AR35" i="6"/>
  <c r="U209" i="6"/>
  <c r="T209" i="6"/>
  <c r="D144" i="6"/>
  <c r="E144" i="6"/>
  <c r="AX144" i="6"/>
  <c r="L65" i="6"/>
  <c r="M65" i="6"/>
  <c r="I185" i="6"/>
  <c r="H185" i="6"/>
  <c r="Y109" i="6"/>
  <c r="X109" i="6"/>
  <c r="AG210" i="6"/>
  <c r="AF210" i="6"/>
  <c r="AR172" i="6"/>
  <c r="AS172" i="6"/>
  <c r="AK134" i="6"/>
  <c r="AJ134" i="6"/>
  <c r="AC96" i="6"/>
  <c r="AB96" i="6"/>
  <c r="Z111" i="6"/>
  <c r="AW52" i="6"/>
  <c r="AV52" i="6"/>
  <c r="AS229" i="6"/>
  <c r="AR229" i="6"/>
  <c r="T163" i="6"/>
  <c r="U163" i="6"/>
  <c r="M87" i="6"/>
  <c r="L87" i="6"/>
  <c r="H204" i="6"/>
  <c r="I204" i="6"/>
  <c r="Y124" i="6"/>
  <c r="X124" i="6"/>
  <c r="P36" i="6"/>
  <c r="Q36" i="6"/>
  <c r="AR134" i="6"/>
  <c r="AS134" i="6"/>
  <c r="AJ96" i="6"/>
  <c r="AK96" i="6"/>
  <c r="AH111" i="6"/>
  <c r="AK52" i="6"/>
  <c r="AJ52" i="6"/>
  <c r="M56" i="6"/>
  <c r="L56" i="6"/>
  <c r="J67" i="6"/>
  <c r="AR170" i="6"/>
  <c r="AS170" i="6"/>
  <c r="U98" i="6"/>
  <c r="T98" i="6"/>
  <c r="P215" i="6"/>
  <c r="Q215" i="6"/>
  <c r="N237" i="6"/>
  <c r="AF135" i="6"/>
  <c r="AG135" i="6"/>
  <c r="H47" i="6"/>
  <c r="I47" i="6"/>
  <c r="P142" i="6"/>
  <c r="Q142" i="6"/>
  <c r="H104" i="6"/>
  <c r="I104" i="6"/>
  <c r="AS70" i="6"/>
  <c r="AR70" i="6"/>
  <c r="AP82" i="6"/>
  <c r="AK169" i="6"/>
  <c r="AJ169" i="6"/>
  <c r="AH190" i="6"/>
  <c r="AG197" i="6"/>
  <c r="AF197" i="6"/>
  <c r="U125" i="6"/>
  <c r="T125" i="6"/>
  <c r="AF41" i="6"/>
  <c r="AG41" i="6"/>
  <c r="AS169" i="6"/>
  <c r="AR169" i="6"/>
  <c r="AP190" i="6"/>
  <c r="AV90" i="6"/>
  <c r="AW90" i="6"/>
  <c r="Q220" i="6"/>
  <c r="P220" i="6"/>
  <c r="X102" i="6"/>
  <c r="Y102" i="6"/>
  <c r="E52" i="6"/>
  <c r="D52" i="6"/>
  <c r="AX52" i="6"/>
  <c r="AK194" i="6"/>
  <c r="AJ194" i="6"/>
  <c r="AW156" i="6"/>
  <c r="AV156" i="6"/>
  <c r="AC118" i="6"/>
  <c r="AB118" i="6"/>
  <c r="AC73" i="6"/>
  <c r="AB73" i="6"/>
  <c r="AB26" i="6"/>
  <c r="AC26" i="6"/>
  <c r="Z42" i="6"/>
  <c r="AJ178" i="6"/>
  <c r="AK178" i="6"/>
  <c r="U91" i="6"/>
  <c r="T91" i="6"/>
  <c r="AK208" i="6"/>
  <c r="AJ208" i="6"/>
  <c r="Y178" i="6"/>
  <c r="X178" i="6"/>
  <c r="E89" i="6"/>
  <c r="D89" i="6"/>
  <c r="AX89" i="6"/>
  <c r="AG198" i="6"/>
  <c r="AF198" i="6"/>
  <c r="AS164" i="6"/>
  <c r="AR164" i="6"/>
  <c r="AK126" i="6"/>
  <c r="AJ126" i="6"/>
  <c r="AC81" i="6"/>
  <c r="AB81" i="6"/>
  <c r="AC34" i="6"/>
  <c r="AB34" i="6"/>
  <c r="AS201" i="6"/>
  <c r="AR201" i="6"/>
  <c r="AV121" i="6"/>
  <c r="AW121" i="6"/>
  <c r="AC90" i="6"/>
  <c r="AB90" i="6"/>
  <c r="D85" i="6"/>
  <c r="E85" i="6"/>
  <c r="B93" i="6"/>
  <c r="AX85" i="6"/>
  <c r="D198" i="6"/>
  <c r="E198" i="6"/>
  <c r="AX198" i="6"/>
  <c r="AF160" i="6"/>
  <c r="AG160" i="6"/>
  <c r="AR126" i="6"/>
  <c r="AS126" i="6"/>
  <c r="AN81" i="6"/>
  <c r="AO81" i="6"/>
  <c r="AN34" i="6"/>
  <c r="AO34" i="6"/>
  <c r="AG216" i="6"/>
  <c r="AF216" i="6"/>
  <c r="AW132" i="6"/>
  <c r="AV132" i="6"/>
  <c r="AC29" i="6"/>
  <c r="AB29" i="6"/>
  <c r="I216" i="6"/>
  <c r="H216" i="6"/>
  <c r="M221" i="6"/>
  <c r="L221" i="6"/>
  <c r="E183" i="6"/>
  <c r="D183" i="6"/>
  <c r="AX183" i="6"/>
  <c r="AV149" i="6"/>
  <c r="AW149" i="6"/>
  <c r="AW114" i="6"/>
  <c r="AV114" i="6"/>
  <c r="AT127" i="6"/>
  <c r="L62" i="6"/>
  <c r="M62" i="6"/>
  <c r="AB56" i="6"/>
  <c r="AC56" i="6"/>
  <c r="Z67" i="6"/>
  <c r="AV159" i="6"/>
  <c r="AW159" i="6"/>
  <c r="M61" i="6"/>
  <c r="L61" i="6"/>
  <c r="Y173" i="6"/>
  <c r="X173" i="6"/>
  <c r="Y140" i="6"/>
  <c r="X140" i="6"/>
  <c r="E115" i="6"/>
  <c r="D115" i="6"/>
  <c r="AX115" i="6"/>
  <c r="L202" i="6"/>
  <c r="M202" i="6"/>
  <c r="D164" i="6"/>
  <c r="E164" i="6"/>
  <c r="AX164" i="6"/>
  <c r="AV126" i="6"/>
  <c r="AW126" i="6"/>
  <c r="AK88" i="6"/>
  <c r="AJ88" i="6"/>
  <c r="AO38" i="6"/>
  <c r="AN38" i="6"/>
  <c r="AW216" i="6"/>
  <c r="AV216" i="6"/>
  <c r="M121" i="6"/>
  <c r="L121" i="6"/>
  <c r="AK29" i="6"/>
  <c r="AJ29" i="6"/>
  <c r="AS140" i="6"/>
  <c r="AR140" i="6"/>
  <c r="E180" i="6"/>
  <c r="D180" i="6"/>
  <c r="AX180" i="6"/>
  <c r="AC206" i="6"/>
  <c r="AB206" i="6"/>
  <c r="U171" i="6"/>
  <c r="T171" i="6"/>
  <c r="L133" i="6"/>
  <c r="M133" i="6"/>
  <c r="AK92" i="6"/>
  <c r="AJ92" i="6"/>
  <c r="AJ45" i="6"/>
  <c r="AH53" i="6"/>
  <c r="AK45" i="6"/>
  <c r="E201" i="6"/>
  <c r="D201" i="6"/>
  <c r="AX201" i="6"/>
  <c r="T121" i="6"/>
  <c r="U121" i="6"/>
  <c r="AG29" i="6"/>
  <c r="AF29" i="6"/>
  <c r="D104" i="6"/>
  <c r="E104" i="6"/>
  <c r="AX104" i="6"/>
  <c r="AO198" i="6"/>
  <c r="AN198" i="6"/>
  <c r="AB160" i="6"/>
  <c r="AC160" i="6"/>
  <c r="U122" i="6"/>
  <c r="T122" i="6"/>
  <c r="M77" i="6"/>
  <c r="L77" i="6"/>
  <c r="AG30" i="6"/>
  <c r="AF30" i="6"/>
  <c r="M186" i="6"/>
  <c r="L186" i="6"/>
  <c r="AG110" i="6"/>
  <c r="AF110" i="6"/>
  <c r="AG219" i="6"/>
  <c r="AF219" i="6"/>
  <c r="H102" i="6"/>
  <c r="I102" i="6"/>
  <c r="AK206" i="6"/>
  <c r="AJ206" i="6"/>
  <c r="AO171" i="6"/>
  <c r="AN171" i="6"/>
  <c r="AB133" i="6"/>
  <c r="AC133" i="6"/>
  <c r="AW92" i="6"/>
  <c r="AV92" i="6"/>
  <c r="AF38" i="6"/>
  <c r="AG38" i="6"/>
  <c r="M216" i="6"/>
  <c r="L216" i="6"/>
  <c r="AK132" i="6"/>
  <c r="AJ132" i="6"/>
  <c r="AV37" i="6"/>
  <c r="AW37" i="6"/>
  <c r="AS173" i="6"/>
  <c r="AR173" i="6"/>
  <c r="P97" i="6"/>
  <c r="Q97" i="6"/>
  <c r="X194" i="6"/>
  <c r="Y194" i="6"/>
  <c r="D45" i="6"/>
  <c r="E45" i="6"/>
  <c r="AX45" i="6"/>
  <c r="B53" i="6"/>
  <c r="AO85" i="6"/>
  <c r="AN85" i="6"/>
  <c r="AL93" i="6"/>
  <c r="P76" i="6"/>
  <c r="Q76" i="6"/>
  <c r="AN39" i="6"/>
  <c r="AO39" i="6"/>
  <c r="AG173" i="6"/>
  <c r="AF173" i="6"/>
  <c r="X97" i="6"/>
  <c r="Y97" i="6"/>
  <c r="M74" i="6"/>
  <c r="L74" i="6"/>
  <c r="P62" i="6"/>
  <c r="Q62" i="6"/>
  <c r="T100" i="6"/>
  <c r="U100" i="6"/>
  <c r="E87" i="6"/>
  <c r="D87" i="6"/>
  <c r="AX87" i="6"/>
  <c r="L59" i="6"/>
  <c r="M59" i="6"/>
  <c r="H220" i="6"/>
  <c r="I220" i="6"/>
  <c r="AF154" i="6"/>
  <c r="AD166" i="6"/>
  <c r="AG154" i="6"/>
  <c r="X75" i="6"/>
  <c r="Y75" i="6"/>
  <c r="Y137" i="6"/>
  <c r="X137" i="6"/>
  <c r="U119" i="6"/>
  <c r="T119" i="6"/>
  <c r="AK201" i="6"/>
  <c r="AJ201" i="6"/>
  <c r="M203" i="6"/>
  <c r="L203" i="6"/>
  <c r="T28" i="6"/>
  <c r="U28" i="6"/>
  <c r="AJ105" i="6"/>
  <c r="AK105" i="6"/>
  <c r="X221" i="6"/>
  <c r="Y221" i="6"/>
  <c r="AF88" i="6"/>
  <c r="AG88" i="6"/>
  <c r="L119" i="6"/>
  <c r="M119" i="6"/>
  <c r="E106" i="6"/>
  <c r="D106" i="6"/>
  <c r="AX106" i="6"/>
  <c r="T70" i="6"/>
  <c r="U70" i="6"/>
  <c r="R82" i="6"/>
  <c r="H210" i="6"/>
  <c r="I210" i="6"/>
  <c r="AW173" i="6"/>
  <c r="AV173" i="6"/>
  <c r="AK97" i="6"/>
  <c r="AJ97" i="6"/>
  <c r="Y76" i="6"/>
  <c r="X76" i="6"/>
  <c r="H58" i="6"/>
  <c r="I58" i="6"/>
  <c r="AF27" i="6"/>
  <c r="AG27" i="6"/>
  <c r="AG165" i="6"/>
  <c r="AF165" i="6"/>
  <c r="Y205" i="6"/>
  <c r="X205" i="6"/>
  <c r="P198" i="6"/>
  <c r="Q198" i="6"/>
  <c r="AV143" i="6"/>
  <c r="AW143" i="6"/>
  <c r="AK64" i="6"/>
  <c r="AJ64" i="6"/>
  <c r="I156" i="6"/>
  <c r="H156" i="6"/>
  <c r="AW26" i="6"/>
  <c r="AV26" i="6"/>
  <c r="AT42" i="6"/>
  <c r="X220" i="6"/>
  <c r="Y220" i="6"/>
  <c r="L211" i="6"/>
  <c r="M211" i="6"/>
  <c r="U185" i="6"/>
  <c r="T185" i="6"/>
  <c r="U236" i="6"/>
  <c r="T236" i="6"/>
  <c r="AC143" i="6"/>
  <c r="AB143" i="6"/>
  <c r="AO75" i="6"/>
  <c r="AN75" i="6"/>
  <c r="H145" i="6"/>
  <c r="I145" i="6"/>
  <c r="E26" i="6"/>
  <c r="D26" i="6"/>
  <c r="B42" i="6"/>
  <c r="AX26" i="6"/>
  <c r="L188" i="6"/>
  <c r="M188" i="6"/>
  <c r="AF222" i="6"/>
  <c r="AG222" i="6"/>
  <c r="AC177" i="6"/>
  <c r="AB177" i="6"/>
  <c r="Q116" i="6"/>
  <c r="P116" i="6"/>
  <c r="I32" i="6"/>
  <c r="H32" i="6"/>
  <c r="Q92" i="6"/>
  <c r="P92" i="6"/>
  <c r="U78" i="6"/>
  <c r="T78" i="6"/>
  <c r="Y182" i="6"/>
  <c r="X182" i="6"/>
  <c r="AV188" i="6"/>
  <c r="AW188" i="6"/>
  <c r="U71" i="6"/>
  <c r="T71" i="6"/>
  <c r="AF35" i="6"/>
  <c r="AG35" i="6"/>
  <c r="F52" i="2"/>
  <c r="AC102" i="6"/>
  <c r="AB102" i="6"/>
  <c r="I203" i="6"/>
  <c r="H203" i="6"/>
  <c r="T189" i="6"/>
  <c r="U189" i="6"/>
  <c r="X218" i="6"/>
  <c r="Y218" i="6"/>
  <c r="Q165" i="6"/>
  <c r="P165" i="6"/>
  <c r="Q88" i="6"/>
  <c r="P88" i="6"/>
  <c r="E116" i="6"/>
  <c r="D116" i="6"/>
  <c r="AX116" i="6"/>
  <c r="X203" i="6"/>
  <c r="Y203" i="6"/>
  <c r="AR143" i="6"/>
  <c r="AS143" i="6"/>
  <c r="AC47" i="6"/>
  <c r="AB47" i="6"/>
  <c r="L215" i="6"/>
  <c r="M215" i="6"/>
  <c r="J237" i="6"/>
  <c r="D71" i="6"/>
  <c r="E71" i="6"/>
  <c r="AX71" i="6"/>
  <c r="AF199" i="6"/>
  <c r="AG199" i="6"/>
  <c r="AN164" i="6"/>
  <c r="AO164" i="6"/>
  <c r="U86" i="6"/>
  <c r="T86" i="6"/>
  <c r="I114" i="6"/>
  <c r="H114" i="6"/>
  <c r="F127" i="6"/>
  <c r="AW211" i="6"/>
  <c r="AV211" i="6"/>
  <c r="H150" i="6"/>
  <c r="I150" i="6"/>
  <c r="Y171" i="6"/>
  <c r="X171" i="6"/>
  <c r="M120" i="6"/>
  <c r="L120" i="6"/>
  <c r="AK222" i="6"/>
  <c r="AJ222" i="6"/>
  <c r="Y172" i="6"/>
  <c r="X172" i="6"/>
  <c r="AB140" i="6"/>
  <c r="AC140" i="6"/>
  <c r="Q45" i="6"/>
  <c r="P45" i="6"/>
  <c r="N53" i="6"/>
  <c r="E56" i="6"/>
  <c r="D56" i="6"/>
  <c r="B67" i="6"/>
  <c r="AX56" i="6"/>
  <c r="AC188" i="6"/>
  <c r="AB188" i="6"/>
  <c r="X230" i="6"/>
  <c r="Y230" i="6"/>
  <c r="Q34" i="6"/>
  <c r="P34" i="6"/>
  <c r="E47" i="6"/>
  <c r="D47" i="6"/>
  <c r="AX47" i="6"/>
  <c r="I195" i="6"/>
  <c r="H195" i="6"/>
  <c r="AO184" i="6"/>
  <c r="AN184" i="6"/>
  <c r="X146" i="6"/>
  <c r="Y146" i="6"/>
  <c r="Q108" i="6"/>
  <c r="P108" i="6"/>
  <c r="H70" i="6"/>
  <c r="I70" i="6"/>
  <c r="F82" i="6"/>
  <c r="AJ27" i="6"/>
  <c r="AK27" i="6"/>
  <c r="AN197" i="6"/>
  <c r="AO197" i="6"/>
  <c r="AB125" i="6"/>
  <c r="AC125" i="6"/>
  <c r="AO41" i="6"/>
  <c r="AN41" i="6"/>
  <c r="AR177" i="6"/>
  <c r="AS177" i="6"/>
  <c r="AV101" i="6"/>
  <c r="AW101" i="6"/>
  <c r="X80" i="6"/>
  <c r="Y80" i="6"/>
  <c r="AG172" i="6"/>
  <c r="AF172" i="6"/>
  <c r="AO134" i="6"/>
  <c r="AN134" i="6"/>
  <c r="X96" i="6"/>
  <c r="Y96" i="6"/>
  <c r="V111" i="6"/>
  <c r="Q52" i="6"/>
  <c r="P52" i="6"/>
  <c r="U177" i="6"/>
  <c r="T177" i="6"/>
  <c r="AN182" i="6"/>
  <c r="AO182" i="6"/>
  <c r="AS106" i="6"/>
  <c r="AR106" i="6"/>
  <c r="AG223" i="6"/>
  <c r="AF223" i="6"/>
  <c r="AC135" i="6"/>
  <c r="AB135" i="6"/>
  <c r="X60" i="6"/>
  <c r="Y60" i="6"/>
  <c r="AG134" i="6"/>
  <c r="AF134" i="6"/>
  <c r="AO96" i="6"/>
  <c r="AN96" i="6"/>
  <c r="AL111" i="6"/>
  <c r="Y52" i="6"/>
  <c r="X52" i="6"/>
  <c r="T158" i="6"/>
  <c r="U158" i="6"/>
  <c r="AW193" i="6"/>
  <c r="AV193" i="6"/>
  <c r="AT212" i="6"/>
  <c r="AS117" i="6"/>
  <c r="AR117" i="6"/>
  <c r="AC185" i="6"/>
  <c r="AB185" i="6"/>
  <c r="H147" i="6"/>
  <c r="I147" i="6"/>
  <c r="Y71" i="6"/>
  <c r="X71" i="6"/>
  <c r="AV142" i="6"/>
  <c r="AW142" i="6"/>
  <c r="AB104" i="6"/>
  <c r="AC104" i="6"/>
  <c r="AF63" i="6"/>
  <c r="AG63" i="6"/>
  <c r="T139" i="6"/>
  <c r="U139" i="6"/>
  <c r="E182" i="6"/>
  <c r="D182" i="6"/>
  <c r="AX182" i="6"/>
  <c r="AG117" i="6"/>
  <c r="AF117" i="6"/>
  <c r="AC147" i="6"/>
  <c r="AB147" i="6"/>
  <c r="P147" i="6"/>
  <c r="Q147" i="6"/>
  <c r="AG71" i="6"/>
  <c r="AF71" i="6"/>
  <c r="AR188" i="6"/>
  <c r="AS188" i="6"/>
  <c r="AK150" i="6"/>
  <c r="AJ150" i="6"/>
  <c r="AC115" i="6"/>
  <c r="AB115" i="6"/>
  <c r="AG74" i="6"/>
  <c r="AF74" i="6"/>
  <c r="H27" i="6"/>
  <c r="I27" i="6"/>
  <c r="M205" i="6"/>
  <c r="L205" i="6"/>
  <c r="D136" i="6"/>
  <c r="E136" i="6"/>
  <c r="AX136" i="6"/>
  <c r="T57" i="6"/>
  <c r="U57" i="6"/>
  <c r="Q177" i="6"/>
  <c r="P177" i="6"/>
  <c r="AK101" i="6"/>
  <c r="AJ101" i="6"/>
  <c r="Y159" i="6"/>
  <c r="X159" i="6"/>
  <c r="AS165" i="6"/>
  <c r="AR165" i="6"/>
  <c r="AK130" i="6"/>
  <c r="AJ130" i="6"/>
  <c r="AH151" i="6"/>
  <c r="AV89" i="6"/>
  <c r="AW89" i="6"/>
  <c r="AJ46" i="6"/>
  <c r="AK46" i="6"/>
  <c r="AC220" i="6"/>
  <c r="AB220" i="6"/>
  <c r="T155" i="6"/>
  <c r="U155" i="6"/>
  <c r="U76" i="6"/>
  <c r="T76" i="6"/>
  <c r="P196" i="6"/>
  <c r="Q196" i="6"/>
  <c r="AK120" i="6"/>
  <c r="AJ120" i="6"/>
  <c r="AW28" i="6"/>
  <c r="AV28" i="6"/>
  <c r="AS130" i="6"/>
  <c r="AR130" i="6"/>
  <c r="AP151" i="6"/>
  <c r="AJ89" i="6"/>
  <c r="AK89" i="6"/>
  <c r="AR46" i="6"/>
  <c r="AS46" i="6"/>
  <c r="AK229" i="6"/>
  <c r="AJ229" i="6"/>
  <c r="AB163" i="6"/>
  <c r="AC163" i="6"/>
  <c r="U87" i="6"/>
  <c r="T87" i="6"/>
  <c r="P204" i="6"/>
  <c r="Q204" i="6"/>
  <c r="AG124" i="6"/>
  <c r="AF124" i="6"/>
  <c r="Y36" i="6"/>
  <c r="X36" i="6"/>
  <c r="P138" i="6"/>
  <c r="Q138" i="6"/>
  <c r="H100" i="6"/>
  <c r="I100" i="6"/>
  <c r="AR63" i="6"/>
  <c r="AS63" i="6"/>
  <c r="U215" i="6"/>
  <c r="T215" i="6"/>
  <c r="R237" i="6"/>
  <c r="AS193" i="6"/>
  <c r="AR193" i="6"/>
  <c r="AP212" i="6"/>
  <c r="U117" i="6"/>
  <c r="T117" i="6"/>
  <c r="AN33" i="6"/>
  <c r="AO33" i="6"/>
  <c r="AS158" i="6"/>
  <c r="AR158" i="6"/>
  <c r="AW79" i="6"/>
  <c r="AV79" i="6"/>
  <c r="H110" i="6"/>
  <c r="I110" i="6"/>
  <c r="Q182" i="6"/>
  <c r="P182" i="6"/>
  <c r="AV230" i="6"/>
  <c r="AW230" i="6"/>
  <c r="AJ187" i="6"/>
  <c r="AK187" i="6"/>
  <c r="AN149" i="6"/>
  <c r="AO149" i="6"/>
  <c r="AN114" i="6"/>
  <c r="AO114" i="6"/>
  <c r="AL127" i="6"/>
  <c r="AK66" i="6"/>
  <c r="AJ66" i="6"/>
  <c r="AB110" i="6"/>
  <c r="AC110" i="6"/>
  <c r="AB174" i="6"/>
  <c r="AC174" i="6"/>
  <c r="AJ80" i="6"/>
  <c r="AK80" i="6"/>
  <c r="AJ200" i="6"/>
  <c r="AK200" i="6"/>
  <c r="Y91" i="6"/>
  <c r="X91" i="6"/>
  <c r="D46" i="6"/>
  <c r="E46" i="6"/>
  <c r="AX46" i="6"/>
  <c r="AW198" i="6"/>
  <c r="AV198" i="6"/>
  <c r="AS160" i="6"/>
  <c r="AR160" i="6"/>
  <c r="AK122" i="6"/>
  <c r="AJ122" i="6"/>
  <c r="AC77" i="6"/>
  <c r="AB77" i="6"/>
  <c r="AB30" i="6"/>
  <c r="AC30" i="6"/>
  <c r="AK186" i="6"/>
  <c r="AJ186" i="6"/>
  <c r="M102" i="6"/>
  <c r="L102" i="6"/>
  <c r="AV219" i="6"/>
  <c r="AW219" i="6"/>
  <c r="E39" i="6"/>
  <c r="D39" i="6"/>
  <c r="AX39" i="6"/>
  <c r="D194" i="6"/>
  <c r="E194" i="6"/>
  <c r="AX194" i="6"/>
  <c r="AV160" i="6"/>
  <c r="AW160" i="6"/>
  <c r="AR122" i="6"/>
  <c r="AS122" i="6"/>
  <c r="AV77" i="6"/>
  <c r="AW77" i="6"/>
  <c r="AK30" i="6"/>
  <c r="AJ30" i="6"/>
  <c r="AF201" i="6"/>
  <c r="AG201" i="6"/>
  <c r="M110" i="6"/>
  <c r="L110" i="6"/>
  <c r="AC219" i="6"/>
  <c r="AB219" i="6"/>
  <c r="H140" i="6"/>
  <c r="I140" i="6"/>
  <c r="U217" i="6"/>
  <c r="T217" i="6"/>
  <c r="M179" i="6"/>
  <c r="L179" i="6"/>
  <c r="D141" i="6"/>
  <c r="E141" i="6"/>
  <c r="AX141" i="6"/>
  <c r="T103" i="6"/>
  <c r="U103" i="6"/>
  <c r="T58" i="6"/>
  <c r="U58" i="6"/>
  <c r="M181" i="6"/>
  <c r="L181" i="6"/>
  <c r="AW148" i="6"/>
  <c r="AV148" i="6"/>
  <c r="AC48" i="6"/>
  <c r="AB48" i="6"/>
  <c r="P139" i="6"/>
  <c r="Q139" i="6"/>
  <c r="X61" i="6"/>
  <c r="Y61" i="6"/>
  <c r="E74" i="6"/>
  <c r="D74" i="6"/>
  <c r="AX74" i="6"/>
  <c r="U198" i="6"/>
  <c r="T198" i="6"/>
  <c r="L160" i="6"/>
  <c r="M160" i="6"/>
  <c r="E122" i="6"/>
  <c r="D122" i="6"/>
  <c r="AX122" i="6"/>
  <c r="AS81" i="6"/>
  <c r="AR81" i="6"/>
  <c r="AW34" i="6"/>
  <c r="AV34" i="6"/>
  <c r="AW201" i="6"/>
  <c r="AV201" i="6"/>
  <c r="AS110" i="6"/>
  <c r="AR110" i="6"/>
  <c r="Q219" i="6"/>
  <c r="P219" i="6"/>
  <c r="AG175" i="6"/>
  <c r="AF175" i="6"/>
  <c r="D108" i="6"/>
  <c r="E108" i="6"/>
  <c r="AX108" i="6"/>
  <c r="U202" i="6"/>
  <c r="T202" i="6"/>
  <c r="L164" i="6"/>
  <c r="M164" i="6"/>
  <c r="E126" i="6"/>
  <c r="D126" i="6"/>
  <c r="AX126" i="6"/>
  <c r="AR88" i="6"/>
  <c r="AS88" i="6"/>
  <c r="AS38" i="6"/>
  <c r="AR38" i="6"/>
  <c r="D186" i="6"/>
  <c r="E186" i="6"/>
  <c r="AX186" i="6"/>
  <c r="AJ110" i="6"/>
  <c r="AK110" i="6"/>
  <c r="X219" i="6"/>
  <c r="Y219" i="6"/>
  <c r="D63" i="6"/>
  <c r="E63" i="6"/>
  <c r="AX63" i="6"/>
  <c r="AC194" i="6"/>
  <c r="AB194" i="6"/>
  <c r="AO156" i="6"/>
  <c r="AN156" i="6"/>
  <c r="U118" i="6"/>
  <c r="T118" i="6"/>
  <c r="M73" i="6"/>
  <c r="L73" i="6"/>
  <c r="L26" i="6"/>
  <c r="J42" i="6"/>
  <c r="M26" i="6"/>
  <c r="M178" i="6"/>
  <c r="L178" i="6"/>
  <c r="AW102" i="6"/>
  <c r="AV102" i="6"/>
  <c r="AS208" i="6"/>
  <c r="AR208" i="6"/>
  <c r="D161" i="6"/>
  <c r="E161" i="6"/>
  <c r="AX161" i="6"/>
  <c r="AK202" i="6"/>
  <c r="AJ202" i="6"/>
  <c r="AB164" i="6"/>
  <c r="AC164" i="6"/>
  <c r="T126" i="6"/>
  <c r="U126" i="6"/>
  <c r="L81" i="6"/>
  <c r="M81" i="6"/>
  <c r="M34" i="6"/>
  <c r="L34" i="6"/>
  <c r="U201" i="6"/>
  <c r="T201" i="6"/>
  <c r="AG121" i="6"/>
  <c r="AF121" i="6"/>
  <c r="AV29" i="6"/>
  <c r="AW29" i="6"/>
  <c r="Y162" i="6"/>
  <c r="X162" i="6"/>
  <c r="H86" i="6"/>
  <c r="I86" i="6"/>
  <c r="I175" i="6"/>
  <c r="H175" i="6"/>
  <c r="E30" i="6"/>
  <c r="D30" i="6"/>
  <c r="AX30" i="6"/>
  <c r="X209" i="6"/>
  <c r="Y209" i="6"/>
  <c r="X41" i="6"/>
  <c r="Y41" i="6"/>
  <c r="AB158" i="6"/>
  <c r="AC158" i="6"/>
  <c r="AG162" i="6"/>
  <c r="AF162" i="6"/>
  <c r="Q86" i="6"/>
  <c r="P86" i="6"/>
  <c r="H194" i="6"/>
  <c r="I194" i="6"/>
  <c r="X45" i="6"/>
  <c r="Y45" i="6"/>
  <c r="V53" i="6"/>
  <c r="AC31" i="6"/>
  <c r="AB31" i="6"/>
  <c r="D65" i="6"/>
  <c r="E65" i="6"/>
  <c r="AX65" i="6"/>
  <c r="Y174" i="6"/>
  <c r="X174" i="6"/>
  <c r="Q187" i="6"/>
  <c r="P187" i="6"/>
  <c r="AG143" i="6"/>
  <c r="AF143" i="6"/>
  <c r="P64" i="6"/>
  <c r="Q64" i="6"/>
  <c r="Q114" i="6"/>
  <c r="N127" i="6"/>
  <c r="P114" i="6"/>
  <c r="D146" i="6"/>
  <c r="AX146" i="6"/>
  <c r="E146" i="6"/>
  <c r="AK163" i="6"/>
  <c r="AJ163" i="6"/>
  <c r="AF184" i="6"/>
  <c r="AG184" i="6"/>
  <c r="M78" i="6"/>
  <c r="L78" i="6"/>
  <c r="AF97" i="6"/>
  <c r="AG97" i="6"/>
  <c r="Y155" i="6"/>
  <c r="X155" i="6"/>
  <c r="I66" i="6"/>
  <c r="H66" i="6"/>
  <c r="M96" i="6"/>
  <c r="L96" i="6"/>
  <c r="J111" i="6"/>
  <c r="P87" i="6"/>
  <c r="Q87" i="6"/>
  <c r="U52" i="6"/>
  <c r="T52" i="6"/>
  <c r="P140" i="6"/>
  <c r="Q140" i="6"/>
  <c r="AW162" i="6"/>
  <c r="AV162" i="6"/>
  <c r="AK86" i="6"/>
  <c r="AJ86" i="6"/>
  <c r="AO183" i="6"/>
  <c r="AN183" i="6"/>
  <c r="Q38" i="6"/>
  <c r="P38" i="6"/>
  <c r="Q229" i="6"/>
  <c r="P229" i="6"/>
  <c r="U211" i="6"/>
  <c r="T211" i="6"/>
  <c r="AC196" i="6"/>
  <c r="AB196" i="6"/>
  <c r="E80" i="6"/>
  <c r="D80" i="6"/>
  <c r="AX80" i="6"/>
  <c r="AV139" i="6"/>
  <c r="AW139" i="6"/>
  <c r="AK56" i="6"/>
  <c r="AJ56" i="6"/>
  <c r="AH67" i="6"/>
  <c r="X126" i="6"/>
  <c r="Y126" i="6"/>
  <c r="AN104" i="6"/>
  <c r="AO104" i="6"/>
  <c r="H193" i="6"/>
  <c r="I193" i="6"/>
  <c r="F212" i="6"/>
  <c r="E195" i="6"/>
  <c r="D195" i="6"/>
  <c r="AX195" i="6"/>
  <c r="U90" i="6"/>
  <c r="T90" i="6"/>
  <c r="Q171" i="6"/>
  <c r="P171" i="6"/>
  <c r="H139" i="6"/>
  <c r="I139" i="6"/>
  <c r="AN64" i="6"/>
  <c r="AO64" i="6"/>
  <c r="AG126" i="6"/>
  <c r="AF126" i="6"/>
  <c r="AB52" i="6"/>
  <c r="AC52" i="6"/>
  <c r="AK220" i="6"/>
  <c r="AJ220" i="6"/>
  <c r="M207" i="6"/>
  <c r="L207" i="6"/>
  <c r="AC79" i="6"/>
  <c r="AB79" i="6"/>
  <c r="H105" i="6"/>
  <c r="I105" i="6"/>
  <c r="AS197" i="6"/>
  <c r="AR197" i="6"/>
  <c r="E77" i="6"/>
  <c r="D77" i="6"/>
  <c r="AX77" i="6"/>
  <c r="L142" i="6"/>
  <c r="M142" i="6"/>
  <c r="P155" i="6"/>
  <c r="Q155" i="6"/>
  <c r="U176" i="6"/>
  <c r="T176" i="6"/>
  <c r="H65" i="6"/>
  <c r="I65" i="6"/>
  <c r="Q183" i="6"/>
  <c r="P183" i="6"/>
  <c r="N55" i="2"/>
  <c r="N54" i="2"/>
  <c r="D54" i="2"/>
  <c r="D55" i="2"/>
  <c r="L94" i="1"/>
  <c r="M2" i="5"/>
  <c r="M47" i="2" s="1"/>
  <c r="M49" i="2" s="1"/>
  <c r="M50" i="2" s="1"/>
  <c r="P107" i="6"/>
  <c r="Q107" i="6"/>
  <c r="D135" i="6"/>
  <c r="E135" i="6"/>
  <c r="AX135" i="6"/>
  <c r="AS105" i="6"/>
  <c r="AR105" i="6"/>
  <c r="I141" i="6"/>
  <c r="H141" i="6"/>
  <c r="K11" i="5"/>
  <c r="K52" i="2"/>
  <c r="J55" i="2"/>
  <c r="J54" i="2"/>
  <c r="D94" i="1"/>
  <c r="E2" i="5"/>
  <c r="E47" i="2" s="1"/>
  <c r="E49" i="2" s="1"/>
  <c r="E50" i="2" s="1"/>
  <c r="X217" i="6"/>
  <c r="Y217" i="6"/>
  <c r="Q26" i="6"/>
  <c r="P26" i="6"/>
  <c r="N42" i="6"/>
  <c r="E86" i="6"/>
  <c r="D86" i="6"/>
  <c r="AX86" i="6"/>
  <c r="I199" i="6"/>
  <c r="H199" i="6"/>
  <c r="AS64" i="6"/>
  <c r="AR64" i="6"/>
  <c r="T116" i="6"/>
  <c r="U116" i="6"/>
  <c r="I62" i="6"/>
  <c r="H62" i="6"/>
  <c r="X211" i="6"/>
  <c r="Y211" i="6"/>
  <c r="P157" i="6"/>
  <c r="Q157" i="6"/>
  <c r="L223" i="6"/>
  <c r="M223" i="6"/>
  <c r="E75" i="6"/>
  <c r="D75" i="6"/>
  <c r="AX75" i="6"/>
  <c r="Y199" i="6"/>
  <c r="X199" i="6"/>
  <c r="AG157" i="6"/>
  <c r="AF157" i="6"/>
  <c r="Y187" i="6"/>
  <c r="X187" i="6"/>
  <c r="M139" i="6"/>
  <c r="L139" i="6"/>
  <c r="D28" i="6"/>
  <c r="E28" i="6"/>
  <c r="AX28" i="6"/>
  <c r="AJ195" i="6"/>
  <c r="AK195" i="6"/>
  <c r="AK71" i="6"/>
  <c r="AJ71" i="6"/>
  <c r="Q221" i="6"/>
  <c r="P221" i="6"/>
  <c r="I30" i="6"/>
  <c r="H30" i="6"/>
  <c r="AW207" i="6"/>
  <c r="AV207" i="6"/>
  <c r="AC216" i="6"/>
  <c r="AB216" i="6"/>
  <c r="Y92" i="6"/>
  <c r="X92" i="6"/>
  <c r="L36" i="6"/>
  <c r="M36" i="6"/>
  <c r="AK218" i="6"/>
  <c r="AJ218" i="6"/>
  <c r="P161" i="6"/>
  <c r="Q161" i="6"/>
  <c r="Y160" i="6"/>
  <c r="X160" i="6"/>
  <c r="L185" i="6"/>
  <c r="M185" i="6"/>
  <c r="AJ236" i="6"/>
  <c r="AK236" i="6"/>
  <c r="AV180" i="6"/>
  <c r="AW180" i="6"/>
  <c r="X149" i="6"/>
  <c r="Y149" i="6"/>
  <c r="L177" i="6"/>
  <c r="M177" i="6"/>
  <c r="I236" i="6"/>
  <c r="H236" i="6"/>
  <c r="AK188" i="6"/>
  <c r="AJ188" i="6"/>
  <c r="AG180" i="6"/>
  <c r="AF180" i="6"/>
  <c r="X142" i="6"/>
  <c r="Y142" i="6"/>
  <c r="Q104" i="6"/>
  <c r="P104" i="6"/>
  <c r="I63" i="6"/>
  <c r="H63" i="6"/>
  <c r="AJ131" i="6"/>
  <c r="AK131" i="6"/>
  <c r="AF193" i="6"/>
  <c r="AG193" i="6"/>
  <c r="AD212" i="6"/>
  <c r="AJ117" i="6"/>
  <c r="AK117" i="6"/>
  <c r="AW33" i="6"/>
  <c r="AV33" i="6"/>
  <c r="AN169" i="6"/>
  <c r="AO169" i="6"/>
  <c r="AL190" i="6"/>
  <c r="H79" i="6"/>
  <c r="I79" i="6"/>
  <c r="Q144" i="6"/>
  <c r="P144" i="6"/>
  <c r="AO165" i="6"/>
  <c r="AN165" i="6"/>
  <c r="X130" i="6"/>
  <c r="Y130" i="6"/>
  <c r="V151" i="6"/>
  <c r="Q89" i="6"/>
  <c r="P89" i="6"/>
  <c r="Q46" i="6"/>
  <c r="P46" i="6"/>
  <c r="D131" i="6"/>
  <c r="E131" i="6"/>
  <c r="AX131" i="6"/>
  <c r="AN170" i="6"/>
  <c r="AO170" i="6"/>
  <c r="AS98" i="6"/>
  <c r="AR98" i="6"/>
  <c r="AG215" i="6"/>
  <c r="AF215" i="6"/>
  <c r="AD237" i="6"/>
  <c r="AW135" i="6"/>
  <c r="AV135" i="6"/>
  <c r="AS47" i="6"/>
  <c r="AR47" i="6"/>
  <c r="AO130" i="6"/>
  <c r="AN130" i="6"/>
  <c r="AL151" i="6"/>
  <c r="Y89" i="6"/>
  <c r="X89" i="6"/>
  <c r="Y46" i="6"/>
  <c r="X46" i="6"/>
  <c r="L143" i="6"/>
  <c r="M143" i="6"/>
  <c r="AV182" i="6"/>
  <c r="AW182" i="6"/>
  <c r="AG106" i="6"/>
  <c r="AF106" i="6"/>
  <c r="AS223" i="6"/>
  <c r="AR223" i="6"/>
  <c r="H135" i="6"/>
  <c r="I135" i="6"/>
  <c r="AJ60" i="6"/>
  <c r="AK60" i="6"/>
  <c r="AV138" i="6"/>
  <c r="AW138" i="6"/>
  <c r="AB100" i="6"/>
  <c r="AC100" i="6"/>
  <c r="AB59" i="6"/>
  <c r="AC59" i="6"/>
  <c r="M116" i="6"/>
  <c r="L116" i="6"/>
  <c r="E170" i="6"/>
  <c r="D170" i="6"/>
  <c r="AX170" i="6"/>
  <c r="AO106" i="6"/>
  <c r="AN106" i="6"/>
  <c r="AO223" i="6"/>
  <c r="AN223" i="6"/>
  <c r="P135" i="6"/>
  <c r="Q135" i="6"/>
  <c r="AF60" i="6"/>
  <c r="AG60" i="6"/>
  <c r="AR184" i="6"/>
  <c r="AS184" i="6"/>
  <c r="AK146" i="6"/>
  <c r="AJ146" i="6"/>
  <c r="AW108" i="6"/>
  <c r="AV108" i="6"/>
  <c r="AC70" i="6"/>
  <c r="AB70" i="6"/>
  <c r="Z82" i="6"/>
  <c r="AR86" i="6"/>
  <c r="AS86" i="6"/>
  <c r="M197" i="6"/>
  <c r="L197" i="6"/>
  <c r="AW136" i="6"/>
  <c r="AV136" i="6"/>
  <c r="U41" i="6"/>
  <c r="T41" i="6"/>
  <c r="Q169" i="6"/>
  <c r="P169" i="6"/>
  <c r="N190" i="6"/>
  <c r="AG90" i="6"/>
  <c r="AF90" i="6"/>
  <c r="H229" i="6"/>
  <c r="I229" i="6"/>
  <c r="AS161" i="6"/>
  <c r="AR161" i="6"/>
  <c r="AK123" i="6"/>
  <c r="AJ123" i="6"/>
  <c r="AV85" i="6"/>
  <c r="AW85" i="6"/>
  <c r="AT93" i="6"/>
  <c r="AS39" i="6"/>
  <c r="AR39" i="6"/>
  <c r="AK209" i="6"/>
  <c r="AJ209" i="6"/>
  <c r="L144" i="6"/>
  <c r="M144" i="6"/>
  <c r="T65" i="6"/>
  <c r="U65" i="6"/>
  <c r="Q185" i="6"/>
  <c r="P185" i="6"/>
  <c r="AG109" i="6"/>
  <c r="AF109" i="6"/>
  <c r="AG156" i="6"/>
  <c r="AF156" i="6"/>
  <c r="AS123" i="6"/>
  <c r="AR123" i="6"/>
  <c r="AK85" i="6"/>
  <c r="AJ85" i="6"/>
  <c r="AH93" i="6"/>
  <c r="H35" i="6"/>
  <c r="I35" i="6"/>
  <c r="AS220" i="6"/>
  <c r="AR220" i="6"/>
  <c r="AK155" i="6"/>
  <c r="AJ155" i="6"/>
  <c r="AK76" i="6"/>
  <c r="AJ76" i="6"/>
  <c r="X196" i="6"/>
  <c r="Y196" i="6"/>
  <c r="AF120" i="6"/>
  <c r="AG120" i="6"/>
  <c r="AV66" i="6"/>
  <c r="AW66" i="6"/>
  <c r="P134" i="6"/>
  <c r="Q134" i="6"/>
  <c r="H96" i="6"/>
  <c r="I96" i="6"/>
  <c r="F111" i="6"/>
  <c r="AR59" i="6"/>
  <c r="AS59" i="6"/>
  <c r="T60" i="6"/>
  <c r="U60" i="6"/>
  <c r="AR182" i="6"/>
  <c r="AS182" i="6"/>
  <c r="T106" i="6"/>
  <c r="U106" i="6"/>
  <c r="Q223" i="6"/>
  <c r="P223" i="6"/>
  <c r="AO147" i="6"/>
  <c r="AN147" i="6"/>
  <c r="H60" i="6"/>
  <c r="I60" i="6"/>
  <c r="AV60" i="6"/>
  <c r="AW60" i="6"/>
  <c r="L27" i="6"/>
  <c r="M27" i="6"/>
  <c r="AG217" i="6"/>
  <c r="AF217" i="6"/>
  <c r="AS183" i="6"/>
  <c r="AR183" i="6"/>
  <c r="AK145" i="6"/>
  <c r="AJ145" i="6"/>
  <c r="AS107" i="6"/>
  <c r="AR107" i="6"/>
  <c r="AR62" i="6"/>
  <c r="AS62" i="6"/>
  <c r="L208" i="6"/>
  <c r="M208" i="6"/>
  <c r="AK159" i="6"/>
  <c r="AJ159" i="6"/>
  <c r="AG72" i="6"/>
  <c r="AF72" i="6"/>
  <c r="AF181" i="6"/>
  <c r="AG181" i="6"/>
  <c r="U199" i="6"/>
  <c r="T199" i="6"/>
  <c r="AG230" i="6"/>
  <c r="AF230" i="6"/>
  <c r="AS194" i="6"/>
  <c r="AR194" i="6"/>
  <c r="AK156" i="6"/>
  <c r="AJ156" i="6"/>
  <c r="AW118" i="6"/>
  <c r="AV118" i="6"/>
  <c r="AN73" i="6"/>
  <c r="AO73" i="6"/>
  <c r="AJ26" i="6"/>
  <c r="AK26" i="6"/>
  <c r="AH42" i="6"/>
  <c r="AG178" i="6"/>
  <c r="AF178" i="6"/>
  <c r="AS91" i="6"/>
  <c r="AR91" i="6"/>
  <c r="AO208" i="6"/>
  <c r="AN208" i="6"/>
  <c r="E230" i="6"/>
  <c r="AX230" i="6"/>
  <c r="D230" i="6"/>
  <c r="AF187" i="6"/>
  <c r="AG187" i="6"/>
  <c r="AR156" i="6"/>
  <c r="AS156" i="6"/>
  <c r="AJ118" i="6"/>
  <c r="AK118" i="6"/>
  <c r="AJ73" i="6"/>
  <c r="AK73" i="6"/>
  <c r="AS26" i="6"/>
  <c r="AR26" i="6"/>
  <c r="AP42" i="6"/>
  <c r="AF186" i="6"/>
  <c r="AG186" i="6"/>
  <c r="T102" i="6"/>
  <c r="U102" i="6"/>
  <c r="AC208" i="6"/>
  <c r="AB208" i="6"/>
  <c r="H61" i="6"/>
  <c r="I61" i="6"/>
  <c r="U210" i="6"/>
  <c r="T210" i="6"/>
  <c r="M175" i="6"/>
  <c r="L175" i="6"/>
  <c r="D137" i="6"/>
  <c r="E137" i="6"/>
  <c r="AX137" i="6"/>
  <c r="AO99" i="6"/>
  <c r="AN99" i="6"/>
  <c r="U49" i="6"/>
  <c r="T49" i="6"/>
  <c r="E147" i="6"/>
  <c r="D147" i="6"/>
  <c r="AX147" i="6"/>
  <c r="E132" i="6"/>
  <c r="D132" i="6"/>
  <c r="AX132" i="6"/>
  <c r="AB37" i="6"/>
  <c r="AC37" i="6"/>
  <c r="AF47" i="6"/>
  <c r="AG47" i="6"/>
  <c r="U85" i="6"/>
  <c r="T85" i="6"/>
  <c r="R93" i="6"/>
  <c r="D31" i="6"/>
  <c r="E31" i="6"/>
  <c r="AX31" i="6"/>
  <c r="U194" i="6"/>
  <c r="T194" i="6"/>
  <c r="L156" i="6"/>
  <c r="M156" i="6"/>
  <c r="E118" i="6"/>
  <c r="D118" i="6"/>
  <c r="AX118" i="6"/>
  <c r="AS77" i="6"/>
  <c r="AR77" i="6"/>
  <c r="AR30" i="6"/>
  <c r="AS30" i="6"/>
  <c r="AV186" i="6"/>
  <c r="AW186" i="6"/>
  <c r="AG102" i="6"/>
  <c r="AF102" i="6"/>
  <c r="P208" i="6"/>
  <c r="Q208" i="6"/>
  <c r="Y132" i="6"/>
  <c r="X132" i="6"/>
  <c r="E70" i="6"/>
  <c r="D70" i="6"/>
  <c r="AX70" i="6"/>
  <c r="B82" i="6"/>
  <c r="AC198" i="6"/>
  <c r="AB198" i="6"/>
  <c r="T160" i="6"/>
  <c r="U160" i="6"/>
  <c r="M122" i="6"/>
  <c r="L122" i="6"/>
  <c r="AW81" i="6"/>
  <c r="AV81" i="6"/>
  <c r="AS34" i="6"/>
  <c r="AR34" i="6"/>
  <c r="D178" i="6"/>
  <c r="E178" i="6"/>
  <c r="AX178" i="6"/>
  <c r="AN102" i="6"/>
  <c r="AO102" i="6"/>
  <c r="X208" i="6"/>
  <c r="Y208" i="6"/>
  <c r="AO230" i="6"/>
  <c r="AN230" i="6"/>
  <c r="AC187" i="6"/>
  <c r="AB187" i="6"/>
  <c r="T149" i="6"/>
  <c r="U149" i="6"/>
  <c r="U114" i="6"/>
  <c r="T114" i="6"/>
  <c r="R127" i="6"/>
  <c r="T66" i="6"/>
  <c r="U66" i="6"/>
  <c r="AC148" i="6"/>
  <c r="AB148" i="6"/>
  <c r="U174" i="6"/>
  <c r="T174" i="6"/>
  <c r="M80" i="6"/>
  <c r="L80" i="6"/>
  <c r="Y200" i="6"/>
  <c r="X200" i="6"/>
  <c r="D100" i="6"/>
  <c r="E100" i="6"/>
  <c r="AX100" i="6"/>
  <c r="AK198" i="6"/>
  <c r="AJ198" i="6"/>
  <c r="AO160" i="6"/>
  <c r="AN160" i="6"/>
  <c r="AB122" i="6"/>
  <c r="AC122" i="6"/>
  <c r="T77" i="6"/>
  <c r="U77" i="6"/>
  <c r="L30" i="6"/>
  <c r="M30" i="6"/>
  <c r="U186" i="6"/>
  <c r="T186" i="6"/>
  <c r="AO110" i="6"/>
  <c r="AN110" i="6"/>
  <c r="AC169" i="6"/>
  <c r="AB169" i="6"/>
  <c r="Z190" i="6"/>
  <c r="X154" i="6"/>
  <c r="Y154" i="6"/>
  <c r="V166" i="6"/>
  <c r="I75" i="6"/>
  <c r="H75" i="6"/>
  <c r="X145" i="6"/>
  <c r="Y145" i="6"/>
  <c r="I33" i="6"/>
  <c r="H33" i="6"/>
  <c r="I87" i="6"/>
  <c r="H87" i="6"/>
  <c r="L222" i="6"/>
  <c r="M222" i="6"/>
  <c r="AB60" i="6"/>
  <c r="AC60" i="6"/>
  <c r="AS154" i="6"/>
  <c r="AR154" i="6"/>
  <c r="AP166" i="6"/>
  <c r="Q75" i="6"/>
  <c r="P75" i="6"/>
  <c r="I164" i="6"/>
  <c r="H164" i="6"/>
  <c r="P30" i="6"/>
  <c r="Q30" i="6"/>
  <c r="Y136" i="6"/>
  <c r="X136" i="6"/>
  <c r="AK41" i="6"/>
  <c r="AJ41" i="6"/>
  <c r="P29" i="6"/>
  <c r="Q29" i="6"/>
  <c r="M31" i="6"/>
  <c r="L31" i="6"/>
  <c r="AG139" i="6"/>
  <c r="AF139" i="6"/>
  <c r="X56" i="6"/>
  <c r="V67" i="6"/>
  <c r="Y56" i="6"/>
  <c r="P103" i="6"/>
  <c r="Q103" i="6"/>
  <c r="L138" i="6"/>
  <c r="M138" i="6"/>
  <c r="H136" i="6"/>
  <c r="I136" i="6"/>
  <c r="U172" i="6"/>
  <c r="T172" i="6"/>
  <c r="AO221" i="6"/>
  <c r="AN221" i="6"/>
  <c r="AF86" i="6"/>
  <c r="AG86" i="6"/>
  <c r="I106" i="6"/>
  <c r="H106" i="6"/>
  <c r="E58" i="6"/>
  <c r="D58" i="6"/>
  <c r="AX58" i="6"/>
  <c r="T31" i="6"/>
  <c r="U31" i="6"/>
  <c r="AK65" i="6"/>
  <c r="AJ65" i="6"/>
  <c r="Q110" i="6"/>
  <c r="P110" i="6"/>
  <c r="Q160" i="6"/>
  <c r="P160" i="6"/>
  <c r="AO154" i="6"/>
  <c r="AN154" i="6"/>
  <c r="AL166" i="6"/>
  <c r="AG75" i="6"/>
  <c r="AF75" i="6"/>
  <c r="X156" i="6"/>
  <c r="Y156" i="6"/>
  <c r="AO26" i="6"/>
  <c r="AN26" i="6"/>
  <c r="AL42" i="6"/>
  <c r="Y197" i="6"/>
  <c r="X197" i="6"/>
  <c r="AO199" i="6"/>
  <c r="AN199" i="6"/>
  <c r="AC101" i="6"/>
  <c r="AB101" i="6"/>
  <c r="P189" i="6"/>
  <c r="Q189" i="6"/>
  <c r="AB116" i="6"/>
  <c r="AC116" i="6"/>
  <c r="AN40" i="6"/>
  <c r="AO40" i="6"/>
  <c r="AN107" i="6"/>
  <c r="AO107" i="6"/>
  <c r="M146" i="6"/>
  <c r="L146" i="6"/>
  <c r="AR159" i="6"/>
  <c r="AS159" i="6"/>
  <c r="L180" i="6"/>
  <c r="M180" i="6"/>
  <c r="Q102" i="6"/>
  <c r="P102" i="6"/>
  <c r="D48" i="6"/>
  <c r="E48" i="6"/>
  <c r="AX48" i="6"/>
  <c r="H131" i="6"/>
  <c r="I131" i="6"/>
  <c r="AN56" i="6"/>
  <c r="AL67" i="6"/>
  <c r="AO56" i="6"/>
  <c r="D107" i="6"/>
  <c r="E107" i="6"/>
  <c r="AX107" i="6"/>
  <c r="AO142" i="6"/>
  <c r="AN142" i="6"/>
  <c r="P193" i="6"/>
  <c r="Q193" i="6"/>
  <c r="N212" i="6"/>
  <c r="M195" i="6"/>
  <c r="L195" i="6"/>
  <c r="P37" i="6"/>
  <c r="Q37" i="6"/>
  <c r="H97" i="6"/>
  <c r="I97" i="6"/>
  <c r="Q170" i="6"/>
  <c r="P170" i="6"/>
  <c r="AN66" i="6"/>
  <c r="AO66" i="6"/>
  <c r="L130" i="6"/>
  <c r="M130" i="6"/>
  <c r="J151" i="6"/>
  <c r="Q121" i="6"/>
  <c r="P121" i="6"/>
  <c r="AO161" i="6"/>
  <c r="AN161" i="6"/>
  <c r="I144" i="6"/>
  <c r="H144" i="6"/>
  <c r="Y141" i="6"/>
  <c r="X141" i="6"/>
  <c r="M169" i="6"/>
  <c r="L169" i="6"/>
  <c r="J190" i="6"/>
  <c r="E40" i="6"/>
  <c r="D40" i="6"/>
  <c r="AX40" i="6"/>
  <c r="Q195" i="6"/>
  <c r="P195" i="6"/>
  <c r="AJ185" i="6"/>
  <c r="AK185" i="6"/>
  <c r="U32" i="6"/>
  <c r="T32" i="6"/>
  <c r="D200" i="6"/>
  <c r="E200" i="6"/>
  <c r="AX200" i="6"/>
  <c r="X207" i="6"/>
  <c r="Y207" i="6"/>
  <c r="AC146" i="6"/>
  <c r="AB146" i="6"/>
  <c r="M147" i="6"/>
  <c r="L147" i="6"/>
  <c r="E32" i="6"/>
  <c r="D32" i="6"/>
  <c r="AX32" i="6"/>
  <c r="AW195" i="6"/>
  <c r="AV195" i="6"/>
  <c r="Y38" i="6"/>
  <c r="X38" i="6"/>
  <c r="Y114" i="6"/>
  <c r="X114" i="6"/>
  <c r="V127" i="6"/>
  <c r="M60" i="6"/>
  <c r="L60" i="6"/>
  <c r="AF236" i="6"/>
  <c r="AG236" i="6"/>
  <c r="AK184" i="6"/>
  <c r="AJ184" i="6"/>
  <c r="AG119" i="6"/>
  <c r="AF119" i="6"/>
  <c r="P145" i="6"/>
  <c r="Q145" i="6"/>
  <c r="E173" i="6"/>
  <c r="D173" i="6"/>
  <c r="AX173" i="6"/>
  <c r="AC203" i="6"/>
  <c r="AB203" i="6"/>
  <c r="AR219" i="6"/>
  <c r="AS219" i="6"/>
  <c r="T154" i="6"/>
  <c r="U154" i="6"/>
  <c r="R166" i="6"/>
  <c r="I179" i="6"/>
  <c r="H179" i="6"/>
  <c r="AK211" i="6"/>
  <c r="AJ211" i="6"/>
  <c r="P150" i="6"/>
  <c r="Q150" i="6"/>
  <c r="X81" i="6"/>
  <c r="Y81" i="6"/>
  <c r="M109" i="6"/>
  <c r="L109" i="6"/>
  <c r="AR222" i="6"/>
  <c r="AS222" i="6"/>
  <c r="AV172" i="6"/>
  <c r="AW172" i="6"/>
  <c r="Y73" i="6"/>
  <c r="X73" i="6"/>
  <c r="L101" i="6"/>
  <c r="M101" i="6"/>
  <c r="I222" i="6"/>
  <c r="H222" i="6"/>
  <c r="AK180" i="6"/>
  <c r="AJ180" i="6"/>
  <c r="AO176" i="6"/>
  <c r="AN176" i="6"/>
  <c r="X138" i="6"/>
  <c r="Y138" i="6"/>
  <c r="Q100" i="6"/>
  <c r="P100" i="6"/>
  <c r="I59" i="6"/>
  <c r="H59" i="6"/>
  <c r="T196" i="6"/>
  <c r="U196" i="6"/>
  <c r="AG182" i="6"/>
  <c r="AF182" i="6"/>
  <c r="AB106" i="6"/>
  <c r="AC106" i="6"/>
  <c r="AB223" i="6"/>
  <c r="AC223" i="6"/>
  <c r="AN158" i="6"/>
  <c r="AO158" i="6"/>
  <c r="H71" i="6"/>
  <c r="I71" i="6"/>
  <c r="H72" i="6"/>
  <c r="I72" i="6"/>
  <c r="AG161" i="6"/>
  <c r="AF161" i="6"/>
  <c r="Y123" i="6"/>
  <c r="X123" i="6"/>
  <c r="Q85" i="6"/>
  <c r="P85" i="6"/>
  <c r="N93" i="6"/>
  <c r="X39" i="6"/>
  <c r="Y39" i="6"/>
  <c r="AW229" i="6"/>
  <c r="AV229" i="6"/>
  <c r="AO163" i="6"/>
  <c r="AN163" i="6"/>
  <c r="AG87" i="6"/>
  <c r="AF87" i="6"/>
  <c r="AS204" i="6"/>
  <c r="AR204" i="6"/>
  <c r="AV124" i="6"/>
  <c r="AW124" i="6"/>
  <c r="AW36" i="6"/>
  <c r="AV36" i="6"/>
  <c r="AG123" i="6"/>
  <c r="AF123" i="6"/>
  <c r="Y85" i="6"/>
  <c r="X85" i="6"/>
  <c r="V93" i="6"/>
  <c r="AF39" i="6"/>
  <c r="AG39" i="6"/>
  <c r="E229" i="6"/>
  <c r="D229" i="6"/>
  <c r="AX229" i="6"/>
  <c r="AV170" i="6"/>
  <c r="AW170" i="6"/>
  <c r="AG98" i="6"/>
  <c r="AF98" i="6"/>
  <c r="AS215" i="6"/>
  <c r="AR215" i="6"/>
  <c r="AP237" i="6"/>
  <c r="AC124" i="6"/>
  <c r="AB124" i="6"/>
  <c r="AN47" i="6"/>
  <c r="AO47" i="6"/>
  <c r="AV134" i="6"/>
  <c r="AW134" i="6"/>
  <c r="AF96" i="6"/>
  <c r="AG96" i="6"/>
  <c r="AD111" i="6"/>
  <c r="AO52" i="6"/>
  <c r="AN52" i="6"/>
  <c r="M229" i="6"/>
  <c r="L229" i="6"/>
  <c r="D163" i="6"/>
  <c r="E163" i="6"/>
  <c r="AX163" i="6"/>
  <c r="AO98" i="6"/>
  <c r="AN98" i="6"/>
  <c r="AO215" i="6"/>
  <c r="AN215" i="6"/>
  <c r="AL237" i="6"/>
  <c r="I124" i="6"/>
  <c r="H124" i="6"/>
  <c r="AV47" i="6"/>
  <c r="AW47" i="6"/>
  <c r="AR180" i="6"/>
  <c r="AS180" i="6"/>
  <c r="AK142" i="6"/>
  <c r="AJ142" i="6"/>
  <c r="AW104" i="6"/>
  <c r="AV104" i="6"/>
  <c r="AB63" i="6"/>
  <c r="AC63" i="6"/>
  <c r="AB32" i="6"/>
  <c r="AC32" i="6"/>
  <c r="U193" i="6"/>
  <c r="R212" i="6"/>
  <c r="T193" i="6"/>
  <c r="AV125" i="6"/>
  <c r="AW125" i="6"/>
  <c r="AC33" i="6"/>
  <c r="AB33" i="6"/>
  <c r="X158" i="6"/>
  <c r="Y158" i="6"/>
  <c r="AG79" i="6"/>
  <c r="AF79" i="6"/>
  <c r="I188" i="6"/>
  <c r="H188" i="6"/>
  <c r="AS157" i="6"/>
  <c r="AR157" i="6"/>
  <c r="AK119" i="6"/>
  <c r="AJ119" i="6"/>
  <c r="AW78" i="6"/>
  <c r="AV78" i="6"/>
  <c r="H31" i="6"/>
  <c r="I31" i="6"/>
  <c r="U205" i="6"/>
  <c r="T205" i="6"/>
  <c r="L136" i="6"/>
  <c r="M136" i="6"/>
  <c r="AB57" i="6"/>
  <c r="AC57" i="6"/>
  <c r="Y177" i="6"/>
  <c r="X177" i="6"/>
  <c r="AG101" i="6"/>
  <c r="AF101" i="6"/>
  <c r="Y148" i="6"/>
  <c r="X148" i="6"/>
  <c r="AS119" i="6"/>
  <c r="AR119" i="6"/>
  <c r="AK78" i="6"/>
  <c r="AJ78" i="6"/>
  <c r="P31" i="6"/>
  <c r="Q31" i="6"/>
  <c r="AB209" i="6"/>
  <c r="AC209" i="6"/>
  <c r="U144" i="6"/>
  <c r="T144" i="6"/>
  <c r="AC65" i="6"/>
  <c r="AB65" i="6"/>
  <c r="X185" i="6"/>
  <c r="Y185" i="6"/>
  <c r="AR109" i="6"/>
  <c r="AS109" i="6"/>
  <c r="AG137" i="6"/>
  <c r="AF137" i="6"/>
  <c r="I130" i="6"/>
  <c r="H130" i="6"/>
  <c r="F151" i="6"/>
  <c r="AR96" i="6"/>
  <c r="AS96" i="6"/>
  <c r="AP111" i="6"/>
  <c r="AR52" i="6"/>
  <c r="AS52" i="6"/>
  <c r="L32" i="6"/>
  <c r="M32" i="6"/>
  <c r="AJ170" i="6"/>
  <c r="AK170" i="6"/>
  <c r="AK98" i="6"/>
  <c r="AJ98" i="6"/>
  <c r="Y215" i="6"/>
  <c r="X215" i="6"/>
  <c r="V237" i="6"/>
  <c r="AK135" i="6"/>
  <c r="AJ135" i="6"/>
  <c r="Q47" i="6"/>
  <c r="P47" i="6"/>
  <c r="AJ36" i="6"/>
  <c r="AK36" i="6"/>
  <c r="I170" i="6"/>
  <c r="H170" i="6"/>
  <c r="AV217" i="6"/>
  <c r="AW217" i="6"/>
  <c r="AR179" i="6"/>
  <c r="AS179" i="6"/>
  <c r="AJ141" i="6"/>
  <c r="AK141" i="6"/>
  <c r="AV103" i="6"/>
  <c r="AW103" i="6"/>
  <c r="AS58" i="6"/>
  <c r="AR58" i="6"/>
  <c r="L86" i="6"/>
  <c r="M86" i="6"/>
  <c r="AJ148" i="6"/>
  <c r="AK148" i="6"/>
  <c r="AV61" i="6"/>
  <c r="AW61" i="6"/>
  <c r="AJ154" i="6"/>
  <c r="AK154" i="6"/>
  <c r="AH166" i="6"/>
  <c r="Q174" i="6"/>
  <c r="P174" i="6"/>
  <c r="AS230" i="6"/>
  <c r="AR230" i="6"/>
  <c r="AS187" i="6"/>
  <c r="AR187" i="6"/>
  <c r="AK149" i="6"/>
  <c r="AJ149" i="6"/>
  <c r="AK114" i="6"/>
  <c r="AJ114" i="6"/>
  <c r="AH127" i="6"/>
  <c r="AS66" i="6"/>
  <c r="AR66" i="6"/>
  <c r="AC91" i="6"/>
  <c r="AB91" i="6"/>
  <c r="AR174" i="6"/>
  <c r="AS174" i="6"/>
  <c r="AG80" i="6"/>
  <c r="AF80" i="6"/>
  <c r="AO200" i="6"/>
  <c r="AN200" i="6"/>
  <c r="D221" i="6"/>
  <c r="AX221" i="6"/>
  <c r="E221" i="6"/>
  <c r="AV187" i="6"/>
  <c r="AW187" i="6"/>
  <c r="AR149" i="6"/>
  <c r="AS149" i="6"/>
  <c r="AR114" i="6"/>
  <c r="AP127" i="6"/>
  <c r="AS114" i="6"/>
  <c r="AG62" i="6"/>
  <c r="AF62" i="6"/>
  <c r="AC229" i="6"/>
  <c r="AB229" i="6"/>
  <c r="AN178" i="6"/>
  <c r="AO178" i="6"/>
  <c r="AK91" i="6"/>
  <c r="AJ91" i="6"/>
  <c r="AW208" i="6"/>
  <c r="AV208" i="6"/>
  <c r="D199" i="6"/>
  <c r="E199" i="6"/>
  <c r="AX199" i="6"/>
  <c r="L206" i="6"/>
  <c r="M206" i="6"/>
  <c r="E171" i="6"/>
  <c r="D171" i="6"/>
  <c r="AX171" i="6"/>
  <c r="AG133" i="6"/>
  <c r="AF133" i="6"/>
  <c r="AC92" i="6"/>
  <c r="AB92" i="6"/>
  <c r="U45" i="6"/>
  <c r="T45" i="6"/>
  <c r="R53" i="6"/>
  <c r="AN216" i="6"/>
  <c r="AO216" i="6"/>
  <c r="D121" i="6"/>
  <c r="E121" i="6"/>
  <c r="AX121" i="6"/>
  <c r="AR29" i="6"/>
  <c r="AS29" i="6"/>
  <c r="AG36" i="6"/>
  <c r="AF36" i="6"/>
  <c r="P65" i="6"/>
  <c r="Q65" i="6"/>
  <c r="U230" i="6"/>
  <c r="T230" i="6"/>
  <c r="M187" i="6"/>
  <c r="L187" i="6"/>
  <c r="D149" i="6"/>
  <c r="E149" i="6"/>
  <c r="AX149" i="6"/>
  <c r="AG114" i="6"/>
  <c r="AF114" i="6"/>
  <c r="AD127" i="6"/>
  <c r="AW73" i="6"/>
  <c r="AV73" i="6"/>
  <c r="AC186" i="6"/>
  <c r="AB186" i="6"/>
  <c r="E174" i="6"/>
  <c r="D174" i="6"/>
  <c r="AX174" i="6"/>
  <c r="AN91" i="6"/>
  <c r="AO91" i="6"/>
  <c r="H200" i="6"/>
  <c r="I200" i="6"/>
  <c r="Y48" i="6"/>
  <c r="X48" i="6"/>
  <c r="D27" i="6"/>
  <c r="E27" i="6"/>
  <c r="AX27" i="6"/>
  <c r="AO194" i="6"/>
  <c r="AN194" i="6"/>
  <c r="T156" i="6"/>
  <c r="U156" i="6"/>
  <c r="M118" i="6"/>
  <c r="L118" i="6"/>
  <c r="AG73" i="6"/>
  <c r="AF73" i="6"/>
  <c r="AV30" i="6"/>
  <c r="AW30" i="6"/>
  <c r="L174" i="6"/>
  <c r="M174" i="6"/>
  <c r="AW91" i="6"/>
  <c r="AV91" i="6"/>
  <c r="Q200" i="6"/>
  <c r="P200" i="6"/>
  <c r="AK221" i="6"/>
  <c r="AJ221" i="6"/>
  <c r="AC183" i="6"/>
  <c r="AB183" i="6"/>
  <c r="T145" i="6"/>
  <c r="U145" i="6"/>
  <c r="AC107" i="6"/>
  <c r="AB107" i="6"/>
  <c r="AN62" i="6"/>
  <c r="AO62" i="6"/>
  <c r="T131" i="6"/>
  <c r="U131" i="6"/>
  <c r="L159" i="6"/>
  <c r="M159" i="6"/>
  <c r="AS72" i="6"/>
  <c r="AR72" i="6"/>
  <c r="AV189" i="6"/>
  <c r="AW189" i="6"/>
  <c r="D59" i="6"/>
  <c r="E59" i="6"/>
  <c r="AX59" i="6"/>
  <c r="AW194" i="6"/>
  <c r="AV194" i="6"/>
  <c r="AC156" i="6"/>
  <c r="AB156" i="6"/>
  <c r="AN118" i="6"/>
  <c r="AO118" i="6"/>
  <c r="T73" i="6"/>
  <c r="U73" i="6"/>
  <c r="T26" i="6"/>
  <c r="U26" i="6"/>
  <c r="R42" i="6"/>
  <c r="U178" i="6"/>
  <c r="T178" i="6"/>
  <c r="M91" i="6"/>
  <c r="L91" i="6"/>
  <c r="AK219" i="6"/>
  <c r="AJ219" i="6"/>
  <c r="Q143" i="6"/>
  <c r="P143" i="6"/>
  <c r="AC64" i="6"/>
  <c r="AB64" i="6"/>
  <c r="I118" i="6"/>
  <c r="H118" i="6"/>
  <c r="AF203" i="6"/>
  <c r="AG203" i="6"/>
  <c r="P209" i="6"/>
  <c r="Q209" i="6"/>
  <c r="U203" i="6"/>
  <c r="T203" i="6"/>
  <c r="H41" i="6"/>
  <c r="I41" i="6"/>
  <c r="X143" i="6"/>
  <c r="Y143" i="6"/>
  <c r="I64" i="6"/>
  <c r="H64" i="6"/>
  <c r="AO145" i="6"/>
  <c r="AN145" i="6"/>
  <c r="Q33" i="6"/>
  <c r="P33" i="6"/>
  <c r="D211" i="6"/>
  <c r="E211" i="6"/>
  <c r="AX211" i="6"/>
  <c r="AO218" i="6"/>
  <c r="AN218" i="6"/>
  <c r="E223" i="6"/>
  <c r="D223" i="6"/>
  <c r="AX223" i="6"/>
  <c r="AW200" i="6"/>
  <c r="AV200" i="6"/>
  <c r="AS131" i="6"/>
  <c r="AR131" i="6"/>
  <c r="Y40" i="6"/>
  <c r="X40" i="6"/>
  <c r="X88" i="6"/>
  <c r="Y88" i="6"/>
  <c r="E119" i="6"/>
  <c r="AX119" i="6"/>
  <c r="D119" i="6"/>
  <c r="Q117" i="6"/>
  <c r="P117" i="6"/>
  <c r="AG70" i="6"/>
  <c r="AF70" i="6"/>
  <c r="AD82" i="6"/>
  <c r="X33" i="6"/>
  <c r="Y33" i="6"/>
  <c r="AR75" i="6"/>
  <c r="AS75" i="6"/>
  <c r="AF183" i="6"/>
  <c r="AG183" i="6"/>
  <c r="D38" i="6"/>
  <c r="E38" i="6"/>
  <c r="AX38" i="6"/>
  <c r="U157" i="6"/>
  <c r="T157" i="6"/>
  <c r="M150" i="6"/>
  <c r="L150" i="6"/>
  <c r="Q216" i="6"/>
  <c r="P216" i="6"/>
  <c r="P206" i="6"/>
  <c r="Q206" i="6"/>
  <c r="AO143" i="6"/>
  <c r="AN143" i="6"/>
  <c r="AF64" i="6"/>
  <c r="AG64" i="6"/>
  <c r="I126" i="6"/>
  <c r="H126" i="6"/>
  <c r="AW115" i="6"/>
  <c r="AV115" i="6"/>
  <c r="P159" i="6"/>
  <c r="Q159" i="6"/>
  <c r="L184" i="6"/>
  <c r="M184" i="6"/>
  <c r="Q178" i="6"/>
  <c r="P178" i="6"/>
  <c r="H181" i="6"/>
  <c r="I181" i="6"/>
  <c r="AW116" i="6"/>
  <c r="AV116" i="6"/>
  <c r="AV32" i="6"/>
  <c r="AW32" i="6"/>
  <c r="I99" i="6"/>
  <c r="H99" i="6"/>
  <c r="U130" i="6"/>
  <c r="T130" i="6"/>
  <c r="R151" i="6"/>
  <c r="X125" i="6"/>
  <c r="Y125" i="6"/>
  <c r="M165" i="6"/>
  <c r="L165" i="6"/>
  <c r="I201" i="6"/>
  <c r="H201" i="6"/>
  <c r="Y189" i="6"/>
  <c r="X189" i="6"/>
  <c r="I116" i="6"/>
  <c r="H116" i="6"/>
  <c r="AW40" i="6"/>
  <c r="AV40" i="6"/>
  <c r="E92" i="6"/>
  <c r="D92" i="6"/>
  <c r="AX92" i="6"/>
  <c r="B151" i="6"/>
  <c r="E130" i="6"/>
  <c r="D130" i="6"/>
  <c r="AX130" i="6"/>
  <c r="H155" i="6"/>
  <c r="I155" i="6"/>
  <c r="U180" i="6"/>
  <c r="T180" i="6"/>
  <c r="I125" i="6"/>
  <c r="H125" i="6"/>
  <c r="AC86" i="6"/>
  <c r="AB86" i="6"/>
  <c r="AG202" i="6"/>
  <c r="AF202" i="6"/>
  <c r="H45" i="6"/>
  <c r="I45" i="6"/>
  <c r="F53" i="6"/>
  <c r="L104" i="6"/>
  <c r="M104" i="6"/>
  <c r="H98" i="6"/>
  <c r="I98" i="6"/>
  <c r="T63" i="6"/>
  <c r="U63" i="6"/>
  <c r="U115" i="6"/>
  <c r="T115" i="6"/>
  <c r="X62" i="6"/>
  <c r="Y62" i="6"/>
  <c r="M90" i="6"/>
  <c r="L90" i="6"/>
  <c r="P236" i="6"/>
  <c r="Q236" i="6"/>
  <c r="P184" i="6"/>
  <c r="Q184" i="6"/>
  <c r="AG176" i="6"/>
  <c r="AF176" i="6"/>
  <c r="P175" i="6"/>
  <c r="Q175" i="6"/>
  <c r="D124" i="6"/>
  <c r="E124" i="6"/>
  <c r="AX124" i="6"/>
  <c r="Q203" i="6"/>
  <c r="P203" i="6"/>
  <c r="AK147" i="6"/>
  <c r="AJ147" i="6"/>
  <c r="L71" i="6"/>
  <c r="M71" i="6"/>
  <c r="AO236" i="6"/>
  <c r="AN236" i="6"/>
  <c r="AV184" i="6"/>
  <c r="AW184" i="6"/>
  <c r="AW150" i="6"/>
  <c r="AV150" i="6"/>
  <c r="Y30" i="6"/>
  <c r="X30" i="6"/>
  <c r="I198" i="6"/>
  <c r="H198" i="6"/>
  <c r="AB222" i="6"/>
  <c r="AC222" i="6"/>
  <c r="AK176" i="6"/>
  <c r="AJ176" i="6"/>
  <c r="AC178" i="6"/>
  <c r="AB178" i="6"/>
  <c r="P66" i="6"/>
  <c r="Q66" i="6"/>
  <c r="D105" i="6"/>
  <c r="E105" i="6"/>
  <c r="AX105" i="6"/>
  <c r="AC199" i="6"/>
  <c r="AB199" i="6"/>
  <c r="AN126" i="6"/>
  <c r="AO126" i="6"/>
  <c r="U75" i="6"/>
  <c r="T75" i="6"/>
  <c r="H103" i="6"/>
  <c r="I103" i="6"/>
  <c r="AC207" i="6"/>
  <c r="AB207" i="6"/>
  <c r="AW236" i="6"/>
  <c r="AV236" i="6"/>
  <c r="T219" i="6"/>
  <c r="U219" i="6"/>
  <c r="M28" i="6"/>
  <c r="L28" i="6"/>
  <c r="AR218" i="6"/>
  <c r="AS218" i="6"/>
  <c r="AB161" i="6"/>
  <c r="AC161" i="6"/>
  <c r="T208" i="6"/>
  <c r="U208" i="6"/>
  <c r="H160" i="6"/>
  <c r="I160" i="6"/>
  <c r="I218" i="6"/>
  <c r="H218" i="6"/>
  <c r="AB172" i="6"/>
  <c r="AC172" i="6"/>
  <c r="AO172" i="6"/>
  <c r="AN172" i="6"/>
  <c r="X134" i="6"/>
  <c r="Y134" i="6"/>
  <c r="Q96" i="6"/>
  <c r="P96" i="6"/>
  <c r="N111" i="6"/>
  <c r="H52" i="6"/>
  <c r="I52" i="6"/>
  <c r="U36" i="6"/>
  <c r="T36" i="6"/>
  <c r="AF170" i="6"/>
  <c r="AG170" i="6"/>
  <c r="AB98" i="6"/>
  <c r="AC98" i="6"/>
  <c r="X223" i="6"/>
  <c r="Y223" i="6"/>
  <c r="AW147" i="6"/>
  <c r="AV147" i="6"/>
  <c r="Q60" i="6"/>
  <c r="P60" i="6"/>
  <c r="AC195" i="6"/>
  <c r="AB195" i="6"/>
  <c r="AO157" i="6"/>
  <c r="AN157" i="6"/>
  <c r="Y119" i="6"/>
  <c r="X119" i="6"/>
  <c r="Q78" i="6"/>
  <c r="P78" i="6"/>
  <c r="AN35" i="6"/>
  <c r="AO35" i="6"/>
  <c r="AW220" i="6"/>
  <c r="AV220" i="6"/>
  <c r="AG155" i="6"/>
  <c r="AF155" i="6"/>
  <c r="AG76" i="6"/>
  <c r="AF76" i="6"/>
  <c r="AS196" i="6"/>
  <c r="AR196" i="6"/>
  <c r="AV120" i="6"/>
  <c r="AW120" i="6"/>
  <c r="AR61" i="6"/>
  <c r="AS61" i="6"/>
  <c r="AO119" i="6"/>
  <c r="AN119" i="6"/>
  <c r="Y78" i="6"/>
  <c r="X78" i="6"/>
  <c r="AK35" i="6"/>
  <c r="AJ35" i="6"/>
  <c r="E220" i="6"/>
  <c r="D220" i="6"/>
  <c r="AX220" i="6"/>
  <c r="AW163" i="6"/>
  <c r="AV163" i="6"/>
  <c r="AN87" i="6"/>
  <c r="AO87" i="6"/>
  <c r="AO204" i="6"/>
  <c r="AN204" i="6"/>
  <c r="I120" i="6"/>
  <c r="H120" i="6"/>
  <c r="P28" i="6"/>
  <c r="Q28" i="6"/>
  <c r="AB130" i="6"/>
  <c r="AC130" i="6"/>
  <c r="Z151" i="6"/>
  <c r="AO89" i="6"/>
  <c r="AN89" i="6"/>
  <c r="AO46" i="6"/>
  <c r="AN46" i="6"/>
  <c r="M220" i="6"/>
  <c r="L220" i="6"/>
  <c r="D155" i="6"/>
  <c r="E155" i="6"/>
  <c r="AX155" i="6"/>
  <c r="AV87" i="6"/>
  <c r="AW87" i="6"/>
  <c r="AW204" i="6"/>
  <c r="AV204" i="6"/>
  <c r="Q120" i="6"/>
  <c r="P120" i="6"/>
  <c r="Y28" i="6"/>
  <c r="X28" i="6"/>
  <c r="AR176" i="6"/>
  <c r="AS176" i="6"/>
  <c r="AK138" i="6"/>
  <c r="AJ138" i="6"/>
  <c r="AW100" i="6"/>
  <c r="AV100" i="6"/>
  <c r="AN59" i="6"/>
  <c r="AO59" i="6"/>
  <c r="U120" i="6"/>
  <c r="T120" i="6"/>
  <c r="M182" i="6"/>
  <c r="L182" i="6"/>
  <c r="AO117" i="6"/>
  <c r="AN117" i="6"/>
  <c r="AC109" i="6"/>
  <c r="AB109" i="6"/>
  <c r="Y147" i="6"/>
  <c r="X147" i="6"/>
  <c r="AS71" i="6"/>
  <c r="AR71" i="6"/>
  <c r="I184" i="6"/>
  <c r="H184" i="6"/>
  <c r="AS150" i="6"/>
  <c r="AR150" i="6"/>
  <c r="AK115" i="6"/>
  <c r="AJ115" i="6"/>
  <c r="AC74" i="6"/>
  <c r="AB74" i="6"/>
  <c r="P27" i="6"/>
  <c r="Q27" i="6"/>
  <c r="U197" i="6"/>
  <c r="T197" i="6"/>
  <c r="E125" i="6"/>
  <c r="D125" i="6"/>
  <c r="AX125" i="6"/>
  <c r="AC41" i="6"/>
  <c r="AB41" i="6"/>
  <c r="Y169" i="6"/>
  <c r="X169" i="6"/>
  <c r="V190" i="6"/>
  <c r="AR90" i="6"/>
  <c r="AS90" i="6"/>
  <c r="U161" i="6"/>
  <c r="T161" i="6"/>
  <c r="AR115" i="6"/>
  <c r="AS115" i="6"/>
  <c r="AJ74" i="6"/>
  <c r="AK74" i="6"/>
  <c r="Y27" i="6"/>
  <c r="X27" i="6"/>
  <c r="AR205" i="6"/>
  <c r="AS205" i="6"/>
  <c r="U136" i="6"/>
  <c r="T136" i="6"/>
  <c r="AK57" i="6"/>
  <c r="AJ57" i="6"/>
  <c r="AJ177" i="6"/>
  <c r="AK177" i="6"/>
  <c r="AR101" i="6"/>
  <c r="AS101" i="6"/>
  <c r="Y121" i="6"/>
  <c r="X121" i="6"/>
  <c r="I123" i="6"/>
  <c r="H123" i="6"/>
  <c r="AR89" i="6"/>
  <c r="AS89" i="6"/>
  <c r="H39" i="6"/>
  <c r="I39" i="6"/>
  <c r="AG229" i="6"/>
  <c r="AF229" i="6"/>
  <c r="AS163" i="6"/>
  <c r="AR163" i="6"/>
  <c r="AC87" i="6"/>
  <c r="AB87" i="6"/>
  <c r="Y204" i="6"/>
  <c r="X204" i="6"/>
  <c r="AK124" i="6"/>
  <c r="AJ124" i="6"/>
  <c r="AR36" i="6"/>
  <c r="AS36" i="6"/>
  <c r="AK28" i="6"/>
  <c r="AJ28" i="6"/>
  <c r="H91" i="6"/>
  <c r="I91" i="6"/>
  <c r="AS210" i="6"/>
  <c r="AR210" i="6"/>
  <c r="AK175" i="6"/>
  <c r="AJ175" i="6"/>
  <c r="AW137" i="6"/>
  <c r="AV137" i="6"/>
  <c r="AG92" i="6"/>
  <c r="AF92" i="6"/>
  <c r="AV49" i="6"/>
  <c r="AW49" i="6"/>
  <c r="E177" i="6"/>
  <c r="D177" i="6"/>
  <c r="AX177" i="6"/>
  <c r="AG140" i="6"/>
  <c r="AF140" i="6"/>
  <c r="AW48" i="6"/>
  <c r="AV48" i="6"/>
  <c r="I28" i="6"/>
  <c r="H28" i="6"/>
  <c r="H159" i="6"/>
  <c r="I159" i="6"/>
  <c r="E217" i="6"/>
  <c r="D217" i="6"/>
  <c r="AX217" i="6"/>
  <c r="AG179" i="6"/>
  <c r="AF179" i="6"/>
  <c r="AS145" i="6"/>
  <c r="AR145" i="6"/>
  <c r="AG103" i="6"/>
  <c r="AF103" i="6"/>
  <c r="AV62" i="6"/>
  <c r="AW62" i="6"/>
  <c r="L200" i="6"/>
  <c r="M200" i="6"/>
  <c r="AG159" i="6"/>
  <c r="AF159" i="6"/>
  <c r="AO72" i="6"/>
  <c r="AN72" i="6"/>
  <c r="AJ181" i="6"/>
  <c r="AK181" i="6"/>
  <c r="L217" i="6"/>
  <c r="M217" i="6"/>
  <c r="D179" i="6"/>
  <c r="AX179" i="6"/>
  <c r="E179" i="6"/>
  <c r="AF141" i="6"/>
  <c r="AG141" i="6"/>
  <c r="M103" i="6"/>
  <c r="L103" i="6"/>
  <c r="M58" i="6"/>
  <c r="L58" i="6"/>
  <c r="AC72" i="6"/>
  <c r="AB72" i="6"/>
  <c r="AG174" i="6"/>
  <c r="AF174" i="6"/>
  <c r="AO80" i="6"/>
  <c r="AN80" i="6"/>
  <c r="AB189" i="6"/>
  <c r="AC189" i="6"/>
  <c r="E123" i="6"/>
  <c r="D123" i="6"/>
  <c r="AX123" i="6"/>
  <c r="E202" i="6"/>
  <c r="D202" i="6"/>
  <c r="AX202" i="6"/>
  <c r="AW164" i="6"/>
  <c r="AV164" i="6"/>
  <c r="AW133" i="6"/>
  <c r="AV133" i="6"/>
  <c r="AC88" i="6"/>
  <c r="AB88" i="6"/>
  <c r="AJ38" i="6"/>
  <c r="AK38" i="6"/>
  <c r="AN201" i="6"/>
  <c r="AO201" i="6"/>
  <c r="U110" i="6"/>
  <c r="T110" i="6"/>
  <c r="H219" i="6"/>
  <c r="I219" i="6"/>
  <c r="AG28" i="6"/>
  <c r="AF28" i="6"/>
  <c r="I205" i="6"/>
  <c r="H205" i="6"/>
  <c r="T221" i="6"/>
  <c r="U221" i="6"/>
  <c r="M183" i="6"/>
  <c r="L183" i="6"/>
  <c r="D145" i="6"/>
  <c r="E145" i="6"/>
  <c r="AX145" i="6"/>
  <c r="L107" i="6"/>
  <c r="M107" i="6"/>
  <c r="T62" i="6"/>
  <c r="U62" i="6"/>
  <c r="AB40" i="6"/>
  <c r="AC40" i="6"/>
  <c r="AV174" i="6"/>
  <c r="AW174" i="6"/>
  <c r="M72" i="6"/>
  <c r="L72" i="6"/>
  <c r="AG189" i="6"/>
  <c r="AF189" i="6"/>
  <c r="U39" i="6"/>
  <c r="T39" i="6"/>
  <c r="AC230" i="6"/>
  <c r="AB230" i="6"/>
  <c r="U187" i="6"/>
  <c r="T187" i="6"/>
  <c r="L149" i="6"/>
  <c r="M149" i="6"/>
  <c r="M114" i="6"/>
  <c r="L114" i="6"/>
  <c r="J127" i="6"/>
  <c r="L66" i="6"/>
  <c r="M66" i="6"/>
  <c r="AB170" i="6"/>
  <c r="AC170" i="6"/>
  <c r="E159" i="6"/>
  <c r="D159" i="6"/>
  <c r="AX159" i="6"/>
  <c r="T72" i="6"/>
  <c r="U72" i="6"/>
  <c r="AK189" i="6"/>
  <c r="AJ189" i="6"/>
  <c r="AK217" i="6"/>
  <c r="AJ217" i="6"/>
  <c r="AO179" i="6"/>
  <c r="AN179" i="6"/>
  <c r="AC141" i="6"/>
  <c r="AB141" i="6"/>
  <c r="AK103" i="6"/>
  <c r="AJ103" i="6"/>
  <c r="AW58" i="6"/>
  <c r="AV58" i="6"/>
  <c r="L154" i="6"/>
  <c r="M154" i="6"/>
  <c r="J166" i="6"/>
  <c r="T148" i="6"/>
  <c r="U148" i="6"/>
  <c r="AF61" i="6"/>
  <c r="AG61" i="6"/>
  <c r="AN162" i="6"/>
  <c r="AO162" i="6"/>
  <c r="AK230" i="6"/>
  <c r="AJ230" i="6"/>
  <c r="AO187" i="6"/>
  <c r="AN187" i="6"/>
  <c r="AC149" i="6"/>
  <c r="AB149" i="6"/>
  <c r="AB114" i="6"/>
  <c r="AC114" i="6"/>
  <c r="Z127" i="6"/>
  <c r="AC66" i="6"/>
  <c r="AB66" i="6"/>
  <c r="AB132" i="6"/>
  <c r="AC132" i="6"/>
  <c r="AJ174" i="6"/>
  <c r="AK174" i="6"/>
  <c r="U80" i="6"/>
  <c r="T80" i="6"/>
  <c r="AG208" i="6"/>
  <c r="AF208" i="6"/>
  <c r="Y139" i="6"/>
  <c r="X139" i="6"/>
  <c r="H56" i="6"/>
  <c r="I56" i="6"/>
  <c r="F67" i="6"/>
  <c r="AV107" i="6"/>
  <c r="AW107" i="6"/>
  <c r="M115" i="6"/>
  <c r="L115" i="6"/>
  <c r="AK182" i="6"/>
  <c r="AJ182" i="6"/>
  <c r="T188" i="6"/>
  <c r="U188" i="6"/>
  <c r="Y117" i="6"/>
  <c r="X117" i="6"/>
  <c r="AJ139" i="6"/>
  <c r="AK139" i="6"/>
  <c r="P56" i="6"/>
  <c r="N67" i="6"/>
  <c r="Q56" i="6"/>
  <c r="E114" i="6"/>
  <c r="D114" i="6"/>
  <c r="B127" i="6"/>
  <c r="AX114" i="6"/>
  <c r="AG46" i="6"/>
  <c r="AF46" i="6"/>
  <c r="Y201" i="6"/>
  <c r="X201" i="6"/>
  <c r="D203" i="6"/>
  <c r="E203" i="6"/>
  <c r="AX203" i="6"/>
  <c r="T147" i="6"/>
  <c r="U147" i="6"/>
  <c r="AN189" i="6"/>
  <c r="AO189" i="6"/>
  <c r="AF116" i="6"/>
  <c r="AG116" i="6"/>
  <c r="AS32" i="6"/>
  <c r="AR32" i="6"/>
  <c r="Q73" i="6"/>
  <c r="P73" i="6"/>
  <c r="L100" i="6"/>
  <c r="M100" i="6"/>
  <c r="Y87" i="6"/>
  <c r="X87" i="6"/>
  <c r="L52" i="6"/>
  <c r="M52" i="6"/>
  <c r="Q179" i="6"/>
  <c r="P179" i="6"/>
  <c r="Y64" i="6"/>
  <c r="X64" i="6"/>
  <c r="AF164" i="6"/>
  <c r="AG164" i="6"/>
  <c r="AF26" i="6"/>
  <c r="AG26" i="6"/>
  <c r="AD42" i="6"/>
  <c r="E61" i="6"/>
  <c r="D61" i="6"/>
  <c r="AX61" i="6"/>
  <c r="T218" i="6"/>
  <c r="U218" i="6"/>
  <c r="U204" i="6"/>
  <c r="T204" i="6"/>
  <c r="P132" i="6"/>
  <c r="Q132" i="6"/>
  <c r="AO139" i="6"/>
  <c r="AN139" i="6"/>
  <c r="AF56" i="6"/>
  <c r="AG56" i="6"/>
  <c r="AD67" i="6"/>
  <c r="AG107" i="6"/>
  <c r="AF107" i="6"/>
  <c r="T146" i="6"/>
  <c r="U146" i="6"/>
  <c r="AK125" i="6"/>
  <c r="AJ125" i="6"/>
  <c r="D165" i="6"/>
  <c r="E165" i="6"/>
  <c r="AX165" i="6"/>
  <c r="Q91" i="6"/>
  <c r="P91" i="6"/>
  <c r="H173" i="6"/>
  <c r="I173" i="6"/>
  <c r="AV105" i="6"/>
  <c r="AW105" i="6"/>
  <c r="X210" i="6"/>
  <c r="Y210" i="6"/>
  <c r="P81" i="6"/>
  <c r="Q81" i="6"/>
  <c r="U108" i="6"/>
  <c r="T108" i="6"/>
  <c r="AJ106" i="6"/>
  <c r="AK106" i="6"/>
  <c r="AO63" i="6"/>
  <c r="AN63" i="6"/>
  <c r="P61" i="6"/>
  <c r="Q61" i="6"/>
  <c r="Q181" i="6"/>
  <c r="P181" i="6"/>
  <c r="AC105" i="6"/>
  <c r="AB105" i="6"/>
  <c r="I221" i="6"/>
  <c r="H221" i="6"/>
  <c r="Y77" i="6"/>
  <c r="X77" i="6"/>
  <c r="L108" i="6"/>
  <c r="M108" i="6"/>
  <c r="P125" i="6"/>
  <c r="Q125" i="6"/>
  <c r="M161" i="6"/>
  <c r="L161" i="6"/>
  <c r="I174" i="6"/>
  <c r="H174" i="6"/>
  <c r="AC75" i="6"/>
  <c r="AB75" i="6"/>
  <c r="Y175" i="6"/>
  <c r="X175" i="6"/>
  <c r="I34" i="6"/>
  <c r="H34" i="6"/>
  <c r="M85" i="6"/>
  <c r="L85" i="6"/>
  <c r="J93" i="6"/>
  <c r="I76" i="6"/>
  <c r="H76" i="6"/>
  <c r="AC39" i="6"/>
  <c r="AB39" i="6"/>
  <c r="P133" i="6"/>
  <c r="Q133" i="6"/>
  <c r="U200" i="6"/>
  <c r="T200" i="6"/>
  <c r="Q222" i="6"/>
  <c r="P222" i="6"/>
  <c r="Q99" i="6"/>
  <c r="P99" i="6"/>
  <c r="D79" i="6"/>
  <c r="E79" i="6"/>
  <c r="AX79" i="6"/>
  <c r="Y198" i="6"/>
  <c r="X198" i="6"/>
  <c r="H206" i="6"/>
  <c r="I206" i="6"/>
  <c r="AN202" i="6"/>
  <c r="AO202" i="6"/>
  <c r="U173" i="6"/>
  <c r="T173" i="6"/>
  <c r="H122" i="6"/>
  <c r="I122" i="6"/>
  <c r="AB218" i="6"/>
  <c r="AC218" i="6"/>
  <c r="AV165" i="6"/>
  <c r="AW165" i="6"/>
  <c r="AB36" i="6"/>
  <c r="AC36" i="6"/>
  <c r="L204" i="6"/>
  <c r="M204" i="6"/>
  <c r="D64" i="6"/>
  <c r="E64" i="6"/>
  <c r="AX64" i="6"/>
  <c r="P188" i="6"/>
  <c r="Q188" i="6"/>
  <c r="AK33" i="6"/>
  <c r="AJ33" i="6"/>
  <c r="P210" i="6"/>
  <c r="Q210" i="6"/>
  <c r="D162" i="6"/>
  <c r="E162" i="6"/>
  <c r="AX162" i="6"/>
  <c r="AW203" i="6"/>
  <c r="AV203" i="6"/>
  <c r="AB61" i="6"/>
  <c r="AC61" i="6"/>
  <c r="U143" i="6"/>
  <c r="T143" i="6"/>
  <c r="H171" i="6"/>
  <c r="I171" i="6"/>
  <c r="AR211" i="6"/>
  <c r="AS211" i="6"/>
  <c r="AG150" i="6"/>
  <c r="AF150" i="6"/>
  <c r="U135" i="6"/>
  <c r="T135" i="6"/>
  <c r="I81" i="6"/>
  <c r="H81" i="6"/>
  <c r="I211" i="6"/>
  <c r="H211" i="6"/>
  <c r="AV161" i="6"/>
  <c r="AW161" i="6"/>
  <c r="Y165" i="6"/>
  <c r="X165" i="6"/>
  <c r="Q130" i="6"/>
  <c r="N151" i="6"/>
  <c r="P130" i="6"/>
  <c r="H89" i="6"/>
  <c r="I89" i="6"/>
  <c r="H46" i="6"/>
  <c r="I46" i="6"/>
  <c r="AN229" i="6"/>
  <c r="AO229" i="6"/>
  <c r="AF163" i="6"/>
  <c r="AG163" i="6"/>
  <c r="AS87" i="6"/>
  <c r="AR87" i="6"/>
  <c r="AJ215" i="6"/>
  <c r="AK215" i="6"/>
  <c r="AH237" i="6"/>
  <c r="AN135" i="6"/>
  <c r="AO135" i="6"/>
  <c r="X47" i="6"/>
  <c r="Y47" i="6"/>
  <c r="AF188" i="6"/>
  <c r="AG188" i="6"/>
  <c r="AO150" i="6"/>
  <c r="AN150" i="6"/>
  <c r="Y115" i="6"/>
  <c r="X115" i="6"/>
  <c r="Q74" i="6"/>
  <c r="P74" i="6"/>
  <c r="AF31" i="6"/>
  <c r="AG31" i="6"/>
  <c r="AO209" i="6"/>
  <c r="AN209" i="6"/>
  <c r="AG144" i="6"/>
  <c r="AF144" i="6"/>
  <c r="AN65" i="6"/>
  <c r="AO65" i="6"/>
  <c r="AO185" i="6"/>
  <c r="AN185" i="6"/>
  <c r="H101" i="6"/>
  <c r="I101" i="6"/>
  <c r="Y72" i="6"/>
  <c r="X72" i="6"/>
  <c r="AO115" i="6"/>
  <c r="AN115" i="6"/>
  <c r="Y74" i="6"/>
  <c r="X74" i="6"/>
  <c r="AK31" i="6"/>
  <c r="AJ31" i="6"/>
  <c r="D209" i="6"/>
  <c r="E209" i="6"/>
  <c r="AX209" i="6"/>
  <c r="AO155" i="6"/>
  <c r="AN155" i="6"/>
  <c r="AO76" i="6"/>
  <c r="AN76" i="6"/>
  <c r="AO196" i="6"/>
  <c r="AN196" i="6"/>
  <c r="H109" i="6"/>
  <c r="I109" i="6"/>
  <c r="AC139" i="6"/>
  <c r="AB139" i="6"/>
  <c r="AB123" i="6"/>
  <c r="AC123" i="6"/>
  <c r="AG85" i="6"/>
  <c r="AF85" i="6"/>
  <c r="AD93" i="6"/>
  <c r="AV39" i="6"/>
  <c r="AW39" i="6"/>
  <c r="M209" i="6"/>
  <c r="L209" i="6"/>
  <c r="AW155" i="6"/>
  <c r="AV155" i="6"/>
  <c r="AW76" i="6"/>
  <c r="AV76" i="6"/>
  <c r="AW196" i="6"/>
  <c r="AV196" i="6"/>
  <c r="P109" i="6"/>
  <c r="Q109" i="6"/>
  <c r="X216" i="6"/>
  <c r="Y216" i="6"/>
  <c r="AJ172" i="6"/>
  <c r="AK172" i="6"/>
  <c r="AC134" i="6"/>
  <c r="AB134" i="6"/>
  <c r="AW96" i="6"/>
  <c r="AV96" i="6"/>
  <c r="AT111" i="6"/>
  <c r="AG52" i="6"/>
  <c r="AF52" i="6"/>
  <c r="L97" i="6"/>
  <c r="M97" i="6"/>
  <c r="M170" i="6"/>
  <c r="L170" i="6"/>
  <c r="AW106" i="6"/>
  <c r="AV106" i="6"/>
  <c r="AW223" i="6"/>
  <c r="AV223" i="6"/>
  <c r="Y135" i="6"/>
  <c r="X135" i="6"/>
  <c r="AR60" i="6"/>
  <c r="AS60" i="6"/>
  <c r="I180" i="6"/>
  <c r="H180" i="6"/>
  <c r="AS146" i="6"/>
  <c r="AR146" i="6"/>
  <c r="AK108" i="6"/>
  <c r="AJ108" i="6"/>
  <c r="AW70" i="6"/>
  <c r="AV70" i="6"/>
  <c r="AT82" i="6"/>
  <c r="AR40" i="6"/>
  <c r="AS40" i="6"/>
  <c r="AK193" i="6"/>
  <c r="AJ193" i="6"/>
  <c r="AH212" i="6"/>
  <c r="E117" i="6"/>
  <c r="D117" i="6"/>
  <c r="AX117" i="6"/>
  <c r="AS33" i="6"/>
  <c r="AR33" i="6"/>
  <c r="AK158" i="6"/>
  <c r="AJ158" i="6"/>
  <c r="AS79" i="6"/>
  <c r="AR79" i="6"/>
  <c r="I186" i="6"/>
  <c r="H186" i="6"/>
  <c r="AR108" i="6"/>
  <c r="AS108" i="6"/>
  <c r="AJ70" i="6"/>
  <c r="AK70" i="6"/>
  <c r="AH82" i="6"/>
  <c r="AK204" i="6"/>
  <c r="AJ204" i="6"/>
  <c r="AK197" i="6"/>
  <c r="AJ197" i="6"/>
  <c r="M125" i="6"/>
  <c r="L125" i="6"/>
  <c r="AR41" i="6"/>
  <c r="AS41" i="6"/>
  <c r="AG169" i="6"/>
  <c r="AF169" i="6"/>
  <c r="AD190" i="6"/>
  <c r="AN90" i="6"/>
  <c r="AO90" i="6"/>
  <c r="U123" i="6"/>
  <c r="T123" i="6"/>
  <c r="I119" i="6"/>
  <c r="H119" i="6"/>
  <c r="AR85" i="6"/>
  <c r="AS85" i="6"/>
  <c r="AP93" i="6"/>
  <c r="P35" i="6"/>
  <c r="Q35" i="6"/>
  <c r="AG220" i="6"/>
  <c r="AF220" i="6"/>
  <c r="AB155" i="6"/>
  <c r="AC155" i="6"/>
  <c r="AC76" i="6"/>
  <c r="AB76" i="6"/>
  <c r="AK196" i="6"/>
  <c r="AJ196" i="6"/>
  <c r="AS120" i="6"/>
  <c r="AR120" i="6"/>
  <c r="AS216" i="6"/>
  <c r="AR216" i="6"/>
  <c r="AW221" i="6"/>
  <c r="AV221" i="6"/>
  <c r="E236" i="6"/>
  <c r="D236" i="6"/>
  <c r="AX236" i="6"/>
  <c r="AR206" i="6"/>
  <c r="AS206" i="6"/>
  <c r="AJ171" i="6"/>
  <c r="AK171" i="6"/>
  <c r="AN133" i="6"/>
  <c r="AO133" i="6"/>
  <c r="AW88" i="6"/>
  <c r="AV88" i="6"/>
  <c r="M38" i="6"/>
  <c r="L38" i="6"/>
  <c r="T216" i="6"/>
  <c r="U216" i="6"/>
  <c r="AF132" i="6"/>
  <c r="AG132" i="6"/>
  <c r="L29" i="6"/>
  <c r="M29" i="6"/>
  <c r="AV145" i="6"/>
  <c r="AW145" i="6"/>
  <c r="I80" i="6"/>
  <c r="H80" i="6"/>
  <c r="E210" i="6"/>
  <c r="D210" i="6"/>
  <c r="AX210" i="6"/>
  <c r="AW179" i="6"/>
  <c r="AV179" i="6"/>
  <c r="AS141" i="6"/>
  <c r="AR141" i="6"/>
  <c r="L99" i="6"/>
  <c r="M99" i="6"/>
  <c r="AF49" i="6"/>
  <c r="AG49" i="6"/>
  <c r="M64" i="6"/>
  <c r="L64" i="6"/>
  <c r="AF148" i="6"/>
  <c r="AG148" i="6"/>
  <c r="M48" i="6"/>
  <c r="L48" i="6"/>
  <c r="H143" i="6"/>
  <c r="I143" i="6"/>
  <c r="M210" i="6"/>
  <c r="L210" i="6"/>
  <c r="D175" i="6"/>
  <c r="E175" i="6"/>
  <c r="AX175" i="6"/>
  <c r="AV141" i="6"/>
  <c r="AW141" i="6"/>
  <c r="U99" i="6"/>
  <c r="T99" i="6"/>
  <c r="L49" i="6"/>
  <c r="M49" i="6"/>
  <c r="L189" i="6"/>
  <c r="M189" i="6"/>
  <c r="AN159" i="6"/>
  <c r="AO159" i="6"/>
  <c r="AV72" i="6"/>
  <c r="AW72" i="6"/>
  <c r="AV181" i="6"/>
  <c r="AW181" i="6"/>
  <c r="E78" i="6"/>
  <c r="D78" i="6"/>
  <c r="AX78" i="6"/>
  <c r="L198" i="6"/>
  <c r="M198" i="6"/>
  <c r="D160" i="6"/>
  <c r="E160" i="6"/>
  <c r="AX160" i="6"/>
  <c r="AG122" i="6"/>
  <c r="AF122" i="6"/>
  <c r="AK81" i="6"/>
  <c r="AJ81" i="6"/>
  <c r="AJ34" i="6"/>
  <c r="AK34" i="6"/>
  <c r="AO186" i="6"/>
  <c r="AN186" i="6"/>
  <c r="AJ102" i="6"/>
  <c r="AK102" i="6"/>
  <c r="I208" i="6"/>
  <c r="H208" i="6"/>
  <c r="AR178" i="6"/>
  <c r="AS178" i="6"/>
  <c r="H132" i="6"/>
  <c r="I132" i="6"/>
  <c r="AC217" i="6"/>
  <c r="AB217" i="6"/>
  <c r="U179" i="6"/>
  <c r="T179" i="6"/>
  <c r="L141" i="6"/>
  <c r="M141" i="6"/>
  <c r="AC103" i="6"/>
  <c r="AB103" i="6"/>
  <c r="AN58" i="6"/>
  <c r="AO58" i="6"/>
  <c r="M173" i="6"/>
  <c r="L173" i="6"/>
  <c r="D148" i="6"/>
  <c r="E148" i="6"/>
  <c r="AX148" i="6"/>
  <c r="T61" i="6"/>
  <c r="U61" i="6"/>
  <c r="AN173" i="6"/>
  <c r="AO173" i="6"/>
  <c r="I197" i="6"/>
  <c r="H197" i="6"/>
  <c r="AC221" i="6"/>
  <c r="AB221" i="6"/>
  <c r="U183" i="6"/>
  <c r="T183" i="6"/>
  <c r="L145" i="6"/>
  <c r="M145" i="6"/>
  <c r="T107" i="6"/>
  <c r="U107" i="6"/>
  <c r="AC62" i="6"/>
  <c r="AB62" i="6"/>
  <c r="M162" i="6"/>
  <c r="L162" i="6"/>
  <c r="M148" i="6"/>
  <c r="L148" i="6"/>
  <c r="AK61" i="6"/>
  <c r="AJ61" i="6"/>
  <c r="P162" i="6"/>
  <c r="Q162" i="6"/>
  <c r="AW210" i="6"/>
  <c r="AV210" i="6"/>
  <c r="AC175" i="6"/>
  <c r="AB175" i="6"/>
  <c r="AO137" i="6"/>
  <c r="AN137" i="6"/>
  <c r="AK99" i="6"/>
  <c r="AJ99" i="6"/>
  <c r="AK49" i="6"/>
  <c r="AJ49" i="6"/>
  <c r="E196" i="6"/>
  <c r="D196" i="6"/>
  <c r="AX196" i="6"/>
  <c r="T140" i="6"/>
  <c r="U140" i="6"/>
  <c r="AG48" i="6"/>
  <c r="AF48" i="6"/>
  <c r="P201" i="6"/>
  <c r="Q201" i="6"/>
  <c r="AS221" i="6"/>
  <c r="AR221" i="6"/>
  <c r="AK183" i="6"/>
  <c r="AJ183" i="6"/>
  <c r="AB145" i="6"/>
  <c r="AC145" i="6"/>
  <c r="AJ107" i="6"/>
  <c r="AK107" i="6"/>
  <c r="AK62" i="6"/>
  <c r="AJ62" i="6"/>
  <c r="L219" i="6"/>
  <c r="M219" i="6"/>
  <c r="T159" i="6"/>
  <c r="U159" i="6"/>
  <c r="AK72" i="6"/>
  <c r="AJ72" i="6"/>
  <c r="AG200" i="6"/>
  <c r="AF200" i="6"/>
  <c r="Y131" i="6"/>
  <c r="X131" i="6"/>
  <c r="H40" i="6"/>
  <c r="I40" i="6"/>
  <c r="I88" i="6"/>
  <c r="H88" i="6"/>
  <c r="U142" i="6"/>
  <c r="T142" i="6"/>
  <c r="Y144" i="6"/>
  <c r="X144" i="6"/>
  <c r="M176" i="6"/>
  <c r="L176" i="6"/>
  <c r="Q217" i="6"/>
  <c r="P217" i="6"/>
  <c r="AG131" i="6"/>
  <c r="AF131" i="6"/>
  <c r="Q40" i="6"/>
  <c r="P40" i="6"/>
  <c r="D103" i="6"/>
  <c r="E103" i="6"/>
  <c r="AX103" i="6"/>
  <c r="D138" i="6"/>
  <c r="E138" i="6"/>
  <c r="AX138" i="6"/>
  <c r="X163" i="6"/>
  <c r="Y163" i="6"/>
  <c r="E184" i="6"/>
  <c r="D184" i="6"/>
  <c r="AX184" i="6"/>
  <c r="U47" i="6"/>
  <c r="T47" i="6"/>
  <c r="AO181" i="6"/>
  <c r="AN181" i="6"/>
  <c r="AG105" i="6"/>
  <c r="AF105" i="6"/>
  <c r="I182" i="6"/>
  <c r="H182" i="6"/>
  <c r="X58" i="6"/>
  <c r="Y58" i="6"/>
  <c r="AV31" i="6"/>
  <c r="AW31" i="6"/>
  <c r="X65" i="6"/>
  <c r="Y65" i="6"/>
  <c r="X229" i="6"/>
  <c r="Y229" i="6"/>
  <c r="P148" i="6"/>
  <c r="Q148" i="6"/>
  <c r="AS56" i="6"/>
  <c r="AR56" i="6"/>
  <c r="AP67" i="6"/>
  <c r="I137" i="6"/>
  <c r="H137" i="6"/>
  <c r="D176" i="6"/>
  <c r="E176" i="6"/>
  <c r="AX176" i="6"/>
  <c r="Q197" i="6"/>
  <c r="P197" i="6"/>
  <c r="L199" i="6"/>
  <c r="M199" i="6"/>
  <c r="T109" i="6"/>
  <c r="U109" i="6"/>
  <c r="I189" i="6"/>
  <c r="H189" i="6"/>
  <c r="AW131" i="6"/>
  <c r="AV131" i="6"/>
  <c r="AJ40" i="6"/>
  <c r="AK40" i="6"/>
  <c r="D99" i="6"/>
  <c r="E99" i="6"/>
  <c r="AX99" i="6"/>
  <c r="T134" i="6"/>
  <c r="U134" i="6"/>
  <c r="X106" i="6"/>
  <c r="Y106" i="6"/>
  <c r="L70" i="6"/>
  <c r="M70" i="6"/>
  <c r="J82" i="6"/>
  <c r="D110" i="6"/>
  <c r="E110" i="6"/>
  <c r="AX110" i="6"/>
  <c r="AC162" i="6"/>
  <c r="AB162" i="6"/>
  <c r="AN97" i="6"/>
  <c r="AO97" i="6"/>
  <c r="T195" i="6"/>
  <c r="U195" i="6"/>
  <c r="E66" i="6"/>
  <c r="D66" i="6"/>
  <c r="AX66" i="6"/>
  <c r="T89" i="6"/>
  <c r="U89" i="6"/>
  <c r="P80" i="6"/>
  <c r="Q80" i="6"/>
  <c r="AC46" i="6"/>
  <c r="AB46" i="6"/>
  <c r="Y193" i="6"/>
  <c r="X193" i="6"/>
  <c r="V212" i="6"/>
  <c r="Q173" i="6"/>
  <c r="P173" i="6"/>
  <c r="AC97" i="6"/>
  <c r="AB97" i="6"/>
  <c r="U35" i="6"/>
  <c r="T35" i="6"/>
  <c r="X66" i="6"/>
  <c r="Y66" i="6"/>
  <c r="M89" i="6"/>
  <c r="L89" i="6"/>
  <c r="AX98" i="6"/>
  <c r="D98" i="6"/>
  <c r="E98" i="6"/>
  <c r="L63" i="6"/>
  <c r="M63" i="6"/>
  <c r="D29" i="6"/>
  <c r="E29" i="6"/>
  <c r="AX29" i="6"/>
  <c r="AW75" i="6"/>
  <c r="AV75" i="6"/>
  <c r="AG145" i="6"/>
  <c r="AF145" i="6"/>
  <c r="Y26" i="6"/>
  <c r="X26" i="6"/>
  <c r="V42" i="6"/>
  <c r="AK87" i="6"/>
  <c r="AJ87" i="6"/>
  <c r="D41" i="6"/>
  <c r="E41" i="6"/>
  <c r="AX41" i="6"/>
  <c r="E91" i="6"/>
  <c r="D91" i="6"/>
  <c r="AX91" i="6"/>
  <c r="O166" i="1"/>
  <c r="C37" i="2"/>
  <c r="C22" i="5"/>
  <c r="O151" i="1"/>
  <c r="C21" i="5"/>
  <c r="C36" i="2"/>
  <c r="O111" i="1"/>
  <c r="C19" i="5"/>
  <c r="C34" i="2"/>
  <c r="O127" i="1"/>
  <c r="C35" i="2"/>
  <c r="C20" i="5"/>
  <c r="O82" i="1"/>
  <c r="C32" i="2"/>
  <c r="C17" i="5"/>
  <c r="O67" i="1"/>
  <c r="C16" i="5"/>
  <c r="C31" i="2"/>
  <c r="O42" i="1"/>
  <c r="C29" i="2"/>
  <c r="C14" i="5"/>
  <c r="O53" i="1"/>
  <c r="C15" i="5"/>
  <c r="C30" i="2"/>
  <c r="C40" i="2"/>
  <c r="C25" i="5"/>
  <c r="O212" i="1"/>
  <c r="C24" i="5"/>
  <c r="C39" i="2"/>
  <c r="O190" i="1"/>
  <c r="C38" i="2"/>
  <c r="C23" i="5"/>
  <c r="J11" i="5"/>
  <c r="F94" i="1"/>
  <c r="F54" i="1"/>
  <c r="E167" i="1"/>
  <c r="N11" i="5"/>
  <c r="J43" i="1"/>
  <c r="I152" i="1"/>
  <c r="K213" i="1"/>
  <c r="C167" i="1"/>
  <c r="K167" i="1"/>
  <c r="L152" i="1"/>
  <c r="K54" i="1"/>
  <c r="I43" i="1"/>
  <c r="C54" i="1"/>
  <c r="C152" i="1"/>
  <c r="K94" i="1"/>
  <c r="H7" i="1"/>
  <c r="K112" i="1"/>
  <c r="C191" i="1"/>
  <c r="C128" i="1"/>
  <c r="K191" i="1"/>
  <c r="L128" i="1"/>
  <c r="J213" i="1"/>
  <c r="C112" i="1"/>
  <c r="K128" i="1"/>
  <c r="I112" i="1"/>
  <c r="G94" i="1"/>
  <c r="D152" i="1"/>
  <c r="G128" i="1"/>
  <c r="G112" i="1"/>
  <c r="M112" i="1"/>
  <c r="J7" i="1"/>
  <c r="G83" i="1"/>
  <c r="E112" i="1"/>
  <c r="M43" i="1"/>
  <c r="G152" i="1"/>
  <c r="E213" i="1"/>
  <c r="J112" i="1"/>
  <c r="E83" i="1"/>
  <c r="E128" i="1"/>
  <c r="J191" i="1"/>
  <c r="M94" i="1"/>
  <c r="J83" i="1"/>
  <c r="J68" i="1"/>
  <c r="G43" i="1"/>
  <c r="E94" i="1"/>
  <c r="H54" i="1"/>
  <c r="H112" i="1"/>
  <c r="M152" i="1"/>
  <c r="L54" i="1"/>
  <c r="L68" i="1"/>
  <c r="F112" i="1"/>
  <c r="L167" i="1"/>
  <c r="H68" i="1"/>
  <c r="M191" i="1"/>
  <c r="L191" i="1"/>
  <c r="L112" i="1"/>
  <c r="C83" i="1"/>
  <c r="C43" i="1"/>
  <c r="C68" i="1"/>
  <c r="E54" i="1"/>
  <c r="H152" i="1"/>
  <c r="M128" i="1"/>
  <c r="H83" i="1"/>
  <c r="F167" i="1"/>
  <c r="H94" i="1"/>
  <c r="H167" i="1"/>
  <c r="F83" i="1"/>
  <c r="F213" i="1"/>
  <c r="K7" i="1"/>
  <c r="C94" i="1"/>
  <c r="F7" i="1"/>
  <c r="H43" i="1"/>
  <c r="F68" i="1"/>
  <c r="K152" i="1"/>
  <c r="K43" i="1"/>
  <c r="M68" i="1"/>
  <c r="L83" i="1"/>
  <c r="C213" i="1"/>
  <c r="E152" i="1"/>
  <c r="E68" i="1"/>
  <c r="M54" i="1"/>
  <c r="H128" i="1"/>
  <c r="H191" i="1"/>
  <c r="F128" i="1"/>
  <c r="F43" i="1"/>
  <c r="F152" i="1"/>
  <c r="M7" i="1"/>
  <c r="L7" i="1"/>
  <c r="C7" i="1"/>
  <c r="D213" i="1"/>
  <c r="I94" i="1"/>
  <c r="D43" i="1"/>
  <c r="I54" i="1"/>
  <c r="I83" i="1"/>
  <c r="D112" i="1"/>
  <c r="I7" i="1"/>
  <c r="D68" i="1"/>
  <c r="D83" i="1"/>
  <c r="I128" i="1"/>
  <c r="I167" i="1"/>
  <c r="J94" i="1"/>
  <c r="J152" i="1"/>
  <c r="G54" i="1"/>
  <c r="G213" i="1"/>
  <c r="G68" i="1"/>
  <c r="D54" i="1"/>
  <c r="I213" i="1"/>
  <c r="D11" i="5"/>
  <c r="M213" i="1"/>
  <c r="M167" i="1"/>
  <c r="L43" i="1"/>
  <c r="I68" i="1"/>
  <c r="G167" i="1"/>
  <c r="J54" i="1"/>
  <c r="G191" i="1"/>
  <c r="E191" i="1"/>
  <c r="D191" i="1"/>
  <c r="D167" i="1"/>
  <c r="D128" i="1"/>
  <c r="E7" i="1"/>
  <c r="G7" i="1"/>
  <c r="D7" i="1"/>
  <c r="N6" i="1"/>
  <c r="O6" i="1" s="1"/>
  <c r="L7" i="2" s="1"/>
  <c r="N5" i="1"/>
  <c r="B167" i="1"/>
  <c r="B128" i="1"/>
  <c r="B191" i="1"/>
  <c r="B152" i="1"/>
  <c r="B43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B213" i="1"/>
  <c r="B94" i="1"/>
  <c r="B83" i="1"/>
  <c r="B112" i="1"/>
  <c r="B68" i="1"/>
  <c r="B7" i="1"/>
  <c r="M11" i="5" l="1"/>
  <c r="AZ234" i="6"/>
  <c r="BA234" i="6"/>
  <c r="AZ232" i="6"/>
  <c r="BA232" i="6"/>
  <c r="AZ231" i="6"/>
  <c r="BA231" i="6"/>
  <c r="AZ235" i="6"/>
  <c r="BA235" i="6"/>
  <c r="AZ233" i="6"/>
  <c r="BA233" i="6"/>
  <c r="BA228" i="6"/>
  <c r="AZ228" i="6"/>
  <c r="BA227" i="6"/>
  <c r="AZ227" i="6"/>
  <c r="BA225" i="6"/>
  <c r="AZ225" i="6"/>
  <c r="AZ224" i="6"/>
  <c r="BA224" i="6"/>
  <c r="AZ226" i="6"/>
  <c r="BA226" i="6"/>
  <c r="N83" i="1"/>
  <c r="N238" i="1"/>
  <c r="C11" i="5"/>
  <c r="D95" i="2"/>
  <c r="F95" i="2" s="1"/>
  <c r="J149" i="2"/>
  <c r="I149" i="2"/>
  <c r="L149" i="2" s="1"/>
  <c r="J140" i="2"/>
  <c r="I140" i="2"/>
  <c r="L140" i="2" s="1"/>
  <c r="G47" i="5"/>
  <c r="E47" i="5"/>
  <c r="I138" i="2"/>
  <c r="L138" i="2" s="1"/>
  <c r="J138" i="2"/>
  <c r="I145" i="2"/>
  <c r="L145" i="2" s="1"/>
  <c r="J145" i="2"/>
  <c r="J139" i="2"/>
  <c r="I139" i="2"/>
  <c r="L139" i="2" s="1"/>
  <c r="I146" i="2"/>
  <c r="L146" i="2" s="1"/>
  <c r="J146" i="2"/>
  <c r="J134" i="2"/>
  <c r="G150" i="2"/>
  <c r="I134" i="2"/>
  <c r="L134" i="2" s="1"/>
  <c r="F150" i="2"/>
  <c r="E150" i="2"/>
  <c r="J144" i="2"/>
  <c r="I144" i="2"/>
  <c r="L144" i="2" s="1"/>
  <c r="J141" i="2"/>
  <c r="I141" i="2"/>
  <c r="L141" i="2" s="1"/>
  <c r="J136" i="2"/>
  <c r="I136" i="2"/>
  <c r="L136" i="2" s="1"/>
  <c r="I135" i="2"/>
  <c r="L135" i="2" s="1"/>
  <c r="J135" i="2"/>
  <c r="E11" i="5"/>
  <c r="H11" i="5"/>
  <c r="I11" i="5"/>
  <c r="L11" i="5"/>
  <c r="F11" i="5"/>
  <c r="C103" i="2"/>
  <c r="BA99" i="6"/>
  <c r="AZ99" i="6"/>
  <c r="AZ175" i="6"/>
  <c r="BA175" i="6"/>
  <c r="AF190" i="6"/>
  <c r="AG190" i="6"/>
  <c r="AD191" i="6"/>
  <c r="AZ117" i="6"/>
  <c r="BA117" i="6"/>
  <c r="AV82" i="6"/>
  <c r="AW82" i="6"/>
  <c r="AT83" i="6"/>
  <c r="AZ98" i="6"/>
  <c r="BA98" i="6"/>
  <c r="M82" i="6"/>
  <c r="L82" i="6"/>
  <c r="J83" i="6"/>
  <c r="BA184" i="6"/>
  <c r="AZ184" i="6"/>
  <c r="BA103" i="6"/>
  <c r="AZ103" i="6"/>
  <c r="J94" i="6"/>
  <c r="L93" i="6"/>
  <c r="M93" i="6"/>
  <c r="BA179" i="6"/>
  <c r="AZ179" i="6"/>
  <c r="Y190" i="6"/>
  <c r="X190" i="6"/>
  <c r="V191" i="6"/>
  <c r="BA155" i="6"/>
  <c r="AZ155" i="6"/>
  <c r="F54" i="6"/>
  <c r="H53" i="6"/>
  <c r="I53" i="6"/>
  <c r="D151" i="6"/>
  <c r="E151" i="6"/>
  <c r="T151" i="6"/>
  <c r="U151" i="6"/>
  <c r="R152" i="6"/>
  <c r="BA119" i="6"/>
  <c r="AZ119" i="6"/>
  <c r="AH128" i="6"/>
  <c r="AK127" i="6"/>
  <c r="AJ127" i="6"/>
  <c r="U212" i="6"/>
  <c r="T212" i="6"/>
  <c r="R213" i="6"/>
  <c r="AN237" i="6"/>
  <c r="AO237" i="6"/>
  <c r="AL238" i="6"/>
  <c r="AL6" i="6"/>
  <c r="AN67" i="6"/>
  <c r="AL68" i="6"/>
  <c r="AO67" i="6"/>
  <c r="AZ178" i="6"/>
  <c r="BA178" i="6"/>
  <c r="AZ137" i="6"/>
  <c r="BA137" i="6"/>
  <c r="AZ86" i="6"/>
  <c r="BA86" i="6"/>
  <c r="K54" i="2"/>
  <c r="K55" i="2"/>
  <c r="BA63" i="6"/>
  <c r="AZ63" i="6"/>
  <c r="AN127" i="6"/>
  <c r="AL128" i="6"/>
  <c r="AO127" i="6"/>
  <c r="U237" i="6"/>
  <c r="T237" i="6"/>
  <c r="R238" i="6"/>
  <c r="BA182" i="6"/>
  <c r="AZ182" i="6"/>
  <c r="AZ116" i="6"/>
  <c r="BA116" i="6"/>
  <c r="AN93" i="6"/>
  <c r="AL94" i="6"/>
  <c r="AO93" i="6"/>
  <c r="E93" i="6"/>
  <c r="D93" i="6"/>
  <c r="J6" i="6"/>
  <c r="L67" i="6"/>
  <c r="J68" i="6"/>
  <c r="M67" i="6"/>
  <c r="AC111" i="6"/>
  <c r="Z112" i="6"/>
  <c r="AB111" i="6"/>
  <c r="BA109" i="6"/>
  <c r="AZ109" i="6"/>
  <c r="AZ34" i="6"/>
  <c r="BA34" i="6"/>
  <c r="BA57" i="6"/>
  <c r="AZ57" i="6"/>
  <c r="AZ120" i="6"/>
  <c r="BA120" i="6"/>
  <c r="Z54" i="6"/>
  <c r="AC53" i="6"/>
  <c r="AB53" i="6"/>
  <c r="D111" i="6"/>
  <c r="E111" i="6"/>
  <c r="BA197" i="6"/>
  <c r="AZ197" i="6"/>
  <c r="BA49" i="6"/>
  <c r="AZ49" i="6"/>
  <c r="AF53" i="6"/>
  <c r="AD54" i="6"/>
  <c r="AG53" i="6"/>
  <c r="AZ216" i="6"/>
  <c r="BA216" i="6"/>
  <c r="AZ206" i="6"/>
  <c r="BA206" i="6"/>
  <c r="Q82" i="6"/>
  <c r="N83" i="6"/>
  <c r="P82" i="6"/>
  <c r="AN53" i="6"/>
  <c r="AO53" i="6"/>
  <c r="AL54" i="6"/>
  <c r="BA36" i="6"/>
  <c r="AZ36" i="6"/>
  <c r="D33" i="2"/>
  <c r="D18" i="5"/>
  <c r="AC151" i="6"/>
  <c r="AB151" i="6"/>
  <c r="Z152" i="6"/>
  <c r="BA124" i="6"/>
  <c r="AZ124" i="6"/>
  <c r="BA92" i="6"/>
  <c r="AZ92" i="6"/>
  <c r="AZ38" i="6"/>
  <c r="BA38" i="6"/>
  <c r="BA59" i="6"/>
  <c r="AZ59" i="6"/>
  <c r="BA149" i="6"/>
  <c r="AZ149" i="6"/>
  <c r="AR111" i="6"/>
  <c r="AP112" i="6"/>
  <c r="AS111" i="6"/>
  <c r="Y93" i="6"/>
  <c r="X93" i="6"/>
  <c r="V94" i="6"/>
  <c r="Y67" i="6"/>
  <c r="X67" i="6"/>
  <c r="V6" i="6"/>
  <c r="V68" i="6"/>
  <c r="AZ147" i="6"/>
  <c r="BA147" i="6"/>
  <c r="AK93" i="6"/>
  <c r="AH94" i="6"/>
  <c r="AJ93" i="6"/>
  <c r="AZ46" i="6"/>
  <c r="BA46" i="6"/>
  <c r="AS151" i="6"/>
  <c r="AR151" i="6"/>
  <c r="AP152" i="6"/>
  <c r="BA136" i="6"/>
  <c r="AZ136" i="6"/>
  <c r="F54" i="2"/>
  <c r="F55" i="2"/>
  <c r="AX42" i="6"/>
  <c r="AZ26" i="6"/>
  <c r="BA26" i="6"/>
  <c r="AZ106" i="6"/>
  <c r="BA106" i="6"/>
  <c r="AG166" i="6"/>
  <c r="AF166" i="6"/>
  <c r="AD167" i="6"/>
  <c r="AZ52" i="6"/>
  <c r="BA52" i="6"/>
  <c r="Q237" i="6"/>
  <c r="P237" i="6"/>
  <c r="N238" i="6"/>
  <c r="T190" i="6"/>
  <c r="U190" i="6"/>
  <c r="R191" i="6"/>
  <c r="AW166" i="6"/>
  <c r="AV166" i="6"/>
  <c r="AT167" i="6"/>
  <c r="AZ102" i="6"/>
  <c r="BA102" i="6"/>
  <c r="I190" i="6"/>
  <c r="H190" i="6"/>
  <c r="F191" i="6"/>
  <c r="AZ181" i="6"/>
  <c r="BA181" i="6"/>
  <c r="AC237" i="6"/>
  <c r="AB237" i="6"/>
  <c r="Z238" i="6"/>
  <c r="BA88" i="6"/>
  <c r="AZ88" i="6"/>
  <c r="E237" i="6"/>
  <c r="D237" i="6"/>
  <c r="Y42" i="6"/>
  <c r="X42" i="6"/>
  <c r="V43" i="6"/>
  <c r="AZ148" i="6"/>
  <c r="BA148" i="6"/>
  <c r="AG42" i="6"/>
  <c r="AD43" i="6"/>
  <c r="AF42" i="6"/>
  <c r="AZ114" i="6"/>
  <c r="BA114" i="6"/>
  <c r="AX127" i="6"/>
  <c r="AZ145" i="6"/>
  <c r="BA145" i="6"/>
  <c r="AD83" i="6"/>
  <c r="AG82" i="6"/>
  <c r="AF82" i="6"/>
  <c r="BA223" i="6"/>
  <c r="AZ223" i="6"/>
  <c r="BA171" i="6"/>
  <c r="AZ171" i="6"/>
  <c r="BA32" i="6"/>
  <c r="AZ32" i="6"/>
  <c r="L151" i="6"/>
  <c r="M151" i="6"/>
  <c r="J152" i="6"/>
  <c r="Y166" i="6"/>
  <c r="X166" i="6"/>
  <c r="V167" i="6"/>
  <c r="Z83" i="6"/>
  <c r="AC82" i="6"/>
  <c r="AB82" i="6"/>
  <c r="J112" i="6"/>
  <c r="L111" i="6"/>
  <c r="M111" i="6"/>
  <c r="AZ146" i="6"/>
  <c r="BA146" i="6"/>
  <c r="AL112" i="6"/>
  <c r="AO111" i="6"/>
  <c r="AN111" i="6"/>
  <c r="I82" i="6"/>
  <c r="H82" i="6"/>
  <c r="F83" i="6"/>
  <c r="N54" i="6"/>
  <c r="Q53" i="6"/>
  <c r="P53" i="6"/>
  <c r="D42" i="6"/>
  <c r="E42" i="6"/>
  <c r="AJ53" i="6"/>
  <c r="AK53" i="6"/>
  <c r="AH54" i="6"/>
  <c r="AZ115" i="6"/>
  <c r="BA115" i="6"/>
  <c r="AW127" i="6"/>
  <c r="AV127" i="6"/>
  <c r="AT128" i="6"/>
  <c r="AP191" i="6"/>
  <c r="AR190" i="6"/>
  <c r="AS190" i="6"/>
  <c r="BA193" i="6"/>
  <c r="AZ193" i="6"/>
  <c r="AX212" i="6"/>
  <c r="AZ189" i="6"/>
  <c r="BA189" i="6"/>
  <c r="BA185" i="6"/>
  <c r="AZ185" i="6"/>
  <c r="AZ172" i="6"/>
  <c r="BA172" i="6"/>
  <c r="BA142" i="6"/>
  <c r="AZ142" i="6"/>
  <c r="AZ143" i="6"/>
  <c r="BA143" i="6"/>
  <c r="AZ81" i="6"/>
  <c r="BA81" i="6"/>
  <c r="AZ157" i="6"/>
  <c r="BA157" i="6"/>
  <c r="AS53" i="6"/>
  <c r="AR53" i="6"/>
  <c r="AP54" i="6"/>
  <c r="AZ215" i="6"/>
  <c r="AX237" i="6"/>
  <c r="BA215" i="6"/>
  <c r="E190" i="6"/>
  <c r="D190" i="6"/>
  <c r="BA218" i="6"/>
  <c r="AZ218" i="6"/>
  <c r="AW237" i="6"/>
  <c r="AV237" i="6"/>
  <c r="AT238" i="6"/>
  <c r="BA219" i="6"/>
  <c r="AZ219" i="6"/>
  <c r="AZ29" i="6"/>
  <c r="BA29" i="6"/>
  <c r="BA160" i="6"/>
  <c r="AZ160" i="6"/>
  <c r="BA79" i="6"/>
  <c r="AZ79" i="6"/>
  <c r="AZ91" i="6"/>
  <c r="BA91" i="6"/>
  <c r="AK82" i="6"/>
  <c r="AJ82" i="6"/>
  <c r="AH83" i="6"/>
  <c r="AK212" i="6"/>
  <c r="AJ212" i="6"/>
  <c r="AH213" i="6"/>
  <c r="BA209" i="6"/>
  <c r="AZ209" i="6"/>
  <c r="Y212" i="6"/>
  <c r="X212" i="6"/>
  <c r="V213" i="6"/>
  <c r="AS67" i="6"/>
  <c r="AR67" i="6"/>
  <c r="AP68" i="6"/>
  <c r="AP6" i="6"/>
  <c r="AZ236" i="6"/>
  <c r="BA236" i="6"/>
  <c r="AF93" i="6"/>
  <c r="AD94" i="6"/>
  <c r="AG93" i="6"/>
  <c r="P151" i="6"/>
  <c r="Q151" i="6"/>
  <c r="N152" i="6"/>
  <c r="AZ162" i="6"/>
  <c r="BA162" i="6"/>
  <c r="BA165" i="6"/>
  <c r="AZ165" i="6"/>
  <c r="AZ203" i="6"/>
  <c r="BA203" i="6"/>
  <c r="D127" i="6"/>
  <c r="E127" i="6"/>
  <c r="L166" i="6"/>
  <c r="M166" i="6"/>
  <c r="J167" i="6"/>
  <c r="M127" i="6"/>
  <c r="L127" i="6"/>
  <c r="J128" i="6"/>
  <c r="BA202" i="6"/>
  <c r="AZ202" i="6"/>
  <c r="P111" i="6"/>
  <c r="Q111" i="6"/>
  <c r="N112" i="6"/>
  <c r="U53" i="6"/>
  <c r="T53" i="6"/>
  <c r="R54" i="6"/>
  <c r="AK166" i="6"/>
  <c r="AJ166" i="6"/>
  <c r="AH167" i="6"/>
  <c r="X127" i="6"/>
  <c r="Y127" i="6"/>
  <c r="V128" i="6"/>
  <c r="BA200" i="6"/>
  <c r="AZ200" i="6"/>
  <c r="AS166" i="6"/>
  <c r="AR166" i="6"/>
  <c r="AP167" i="6"/>
  <c r="U127" i="6"/>
  <c r="T127" i="6"/>
  <c r="R128" i="6"/>
  <c r="BA230" i="6"/>
  <c r="AZ230" i="6"/>
  <c r="AJ42" i="6"/>
  <c r="AK42" i="6"/>
  <c r="AH43" i="6"/>
  <c r="AZ170" i="6"/>
  <c r="BA170" i="6"/>
  <c r="Y151" i="6"/>
  <c r="X151" i="6"/>
  <c r="V152" i="6"/>
  <c r="AG212" i="6"/>
  <c r="AF212" i="6"/>
  <c r="AD213" i="6"/>
  <c r="Q42" i="6"/>
  <c r="N43" i="6"/>
  <c r="P42" i="6"/>
  <c r="AZ77" i="6"/>
  <c r="BA77" i="6"/>
  <c r="AZ80" i="6"/>
  <c r="BA80" i="6"/>
  <c r="BA30" i="6"/>
  <c r="AZ30" i="6"/>
  <c r="BA74" i="6"/>
  <c r="AZ74" i="6"/>
  <c r="AZ194" i="6"/>
  <c r="BA194" i="6"/>
  <c r="AW212" i="6"/>
  <c r="AV212" i="6"/>
  <c r="AT213" i="6"/>
  <c r="I127" i="6"/>
  <c r="H127" i="6"/>
  <c r="F128" i="6"/>
  <c r="AV42" i="6"/>
  <c r="AW42" i="6"/>
  <c r="AT43" i="6"/>
  <c r="E53" i="6"/>
  <c r="D53" i="6"/>
  <c r="AZ89" i="6"/>
  <c r="BA89" i="6"/>
  <c r="AH191" i="6"/>
  <c r="AK190" i="6"/>
  <c r="AJ190" i="6"/>
  <c r="AN82" i="6"/>
  <c r="AO82" i="6"/>
  <c r="AL83" i="6"/>
  <c r="E212" i="6"/>
  <c r="D212" i="6"/>
  <c r="BA90" i="6"/>
  <c r="AZ90" i="6"/>
  <c r="BA208" i="6"/>
  <c r="AZ208" i="6"/>
  <c r="T111" i="6"/>
  <c r="U111" i="6"/>
  <c r="R112" i="6"/>
  <c r="N167" i="6"/>
  <c r="Q166" i="6"/>
  <c r="P166" i="6"/>
  <c r="AZ158" i="6"/>
  <c r="BA158" i="6"/>
  <c r="BA154" i="6"/>
  <c r="AZ154" i="6"/>
  <c r="AX166" i="6"/>
  <c r="AZ76" i="6"/>
  <c r="BA76" i="6"/>
  <c r="BA204" i="6"/>
  <c r="AZ204" i="6"/>
  <c r="BA169" i="6"/>
  <c r="AZ169" i="6"/>
  <c r="AX190" i="6"/>
  <c r="BA66" i="6"/>
  <c r="AZ66" i="6"/>
  <c r="BA210" i="6"/>
  <c r="AZ210" i="6"/>
  <c r="BA64" i="6"/>
  <c r="AZ64" i="6"/>
  <c r="AF67" i="6"/>
  <c r="AD6" i="6"/>
  <c r="AG67" i="6"/>
  <c r="AD68" i="6"/>
  <c r="AC127" i="6"/>
  <c r="AB127" i="6"/>
  <c r="Z128" i="6"/>
  <c r="BA159" i="6"/>
  <c r="AZ159" i="6"/>
  <c r="BA217" i="6"/>
  <c r="AZ217" i="6"/>
  <c r="BA221" i="6"/>
  <c r="AZ221" i="6"/>
  <c r="H151" i="6"/>
  <c r="I151" i="6"/>
  <c r="F152" i="6"/>
  <c r="AG111" i="6"/>
  <c r="AF111" i="6"/>
  <c r="AD112" i="6"/>
  <c r="AZ229" i="6"/>
  <c r="BA229" i="6"/>
  <c r="Q93" i="6"/>
  <c r="N94" i="6"/>
  <c r="P93" i="6"/>
  <c r="AZ40" i="6"/>
  <c r="BA40" i="6"/>
  <c r="BA107" i="6"/>
  <c r="AZ107" i="6"/>
  <c r="BA48" i="6"/>
  <c r="AZ48" i="6"/>
  <c r="AO166" i="6"/>
  <c r="AN166" i="6"/>
  <c r="AL167" i="6"/>
  <c r="AZ31" i="6"/>
  <c r="BA31" i="6"/>
  <c r="AV93" i="6"/>
  <c r="AW93" i="6"/>
  <c r="AT94" i="6"/>
  <c r="AZ131" i="6"/>
  <c r="BA131" i="6"/>
  <c r="AO190" i="6"/>
  <c r="AL191" i="6"/>
  <c r="AN190" i="6"/>
  <c r="AZ28" i="6"/>
  <c r="BA28" i="6"/>
  <c r="AZ195" i="6"/>
  <c r="BA195" i="6"/>
  <c r="X53" i="6"/>
  <c r="Y53" i="6"/>
  <c r="V54" i="6"/>
  <c r="AZ161" i="6"/>
  <c r="BA161" i="6"/>
  <c r="AZ122" i="6"/>
  <c r="BA122" i="6"/>
  <c r="AZ141" i="6"/>
  <c r="BA141" i="6"/>
  <c r="AK151" i="6"/>
  <c r="AH152" i="6"/>
  <c r="AJ151" i="6"/>
  <c r="BA71" i="6"/>
  <c r="AZ71" i="6"/>
  <c r="AX53" i="6"/>
  <c r="AZ45" i="6"/>
  <c r="BA45" i="6"/>
  <c r="BA180" i="6"/>
  <c r="AZ180" i="6"/>
  <c r="BA198" i="6"/>
  <c r="AZ198" i="6"/>
  <c r="AZ97" i="6"/>
  <c r="BA97" i="6"/>
  <c r="AW67" i="6"/>
  <c r="AT6" i="6"/>
  <c r="AV67" i="6"/>
  <c r="AT68" i="6"/>
  <c r="H42" i="6"/>
  <c r="F43" i="6"/>
  <c r="I42" i="6"/>
  <c r="AZ73" i="6"/>
  <c r="BA73" i="6"/>
  <c r="BA62" i="6"/>
  <c r="AZ62" i="6"/>
  <c r="BA188" i="6"/>
  <c r="AZ188" i="6"/>
  <c r="E166" i="6"/>
  <c r="D166" i="6"/>
  <c r="BA35" i="6"/>
  <c r="AZ35" i="6"/>
  <c r="AZ207" i="6"/>
  <c r="BA207" i="6"/>
  <c r="G54" i="2"/>
  <c r="G55" i="2"/>
  <c r="BA41" i="6"/>
  <c r="AZ41" i="6"/>
  <c r="BA110" i="6"/>
  <c r="AZ110" i="6"/>
  <c r="AZ138" i="6"/>
  <c r="BA138" i="6"/>
  <c r="BA196" i="6"/>
  <c r="AZ196" i="6"/>
  <c r="AK237" i="6"/>
  <c r="AJ237" i="6"/>
  <c r="AH238" i="6"/>
  <c r="H67" i="6"/>
  <c r="F6" i="6"/>
  <c r="H6" i="6" s="1"/>
  <c r="I67" i="6"/>
  <c r="F68" i="6"/>
  <c r="BA125" i="6"/>
  <c r="AZ125" i="6"/>
  <c r="AZ130" i="6"/>
  <c r="BA130" i="6"/>
  <c r="AX151" i="6"/>
  <c r="AS127" i="6"/>
  <c r="AR127" i="6"/>
  <c r="AP128" i="6"/>
  <c r="BA163" i="6"/>
  <c r="AZ163" i="6"/>
  <c r="AR237" i="6"/>
  <c r="AP238" i="6"/>
  <c r="AS237" i="6"/>
  <c r="AO42" i="6"/>
  <c r="AN42" i="6"/>
  <c r="AL43" i="6"/>
  <c r="Z191" i="6"/>
  <c r="AC190" i="6"/>
  <c r="AB190" i="6"/>
  <c r="E82" i="6"/>
  <c r="D82" i="6"/>
  <c r="AZ118" i="6"/>
  <c r="BA118" i="6"/>
  <c r="AF237" i="6"/>
  <c r="AD238" i="6"/>
  <c r="AG237" i="6"/>
  <c r="P127" i="6"/>
  <c r="Q127" i="6"/>
  <c r="N128" i="6"/>
  <c r="BA108" i="6"/>
  <c r="AZ108" i="6"/>
  <c r="AS212" i="6"/>
  <c r="AR212" i="6"/>
  <c r="AP213" i="6"/>
  <c r="Y111" i="6"/>
  <c r="X111" i="6"/>
  <c r="V112" i="6"/>
  <c r="AZ47" i="6"/>
  <c r="BA47" i="6"/>
  <c r="BA164" i="6"/>
  <c r="AZ164" i="6"/>
  <c r="AB67" i="6"/>
  <c r="Z68" i="6"/>
  <c r="Z6" i="6"/>
  <c r="AC67" i="6"/>
  <c r="AH112" i="6"/>
  <c r="AK111" i="6"/>
  <c r="AJ111" i="6"/>
  <c r="AZ222" i="6"/>
  <c r="BA222" i="6"/>
  <c r="BA37" i="6"/>
  <c r="AZ37" i="6"/>
  <c r="AZ139" i="6"/>
  <c r="BA139" i="6"/>
  <c r="AZ133" i="6"/>
  <c r="BA133" i="6"/>
  <c r="BA60" i="6"/>
  <c r="AZ60" i="6"/>
  <c r="Y82" i="6"/>
  <c r="X82" i="6"/>
  <c r="V83" i="6"/>
  <c r="R6" i="6"/>
  <c r="U67" i="6"/>
  <c r="T67" i="6"/>
  <c r="R68" i="6"/>
  <c r="BA101" i="6"/>
  <c r="AZ101" i="6"/>
  <c r="G11" i="5"/>
  <c r="BA220" i="6"/>
  <c r="AZ220" i="6"/>
  <c r="AZ105" i="6"/>
  <c r="BA105" i="6"/>
  <c r="T42" i="6"/>
  <c r="U42" i="6"/>
  <c r="R43" i="6"/>
  <c r="AZ27" i="6"/>
  <c r="BA27" i="6"/>
  <c r="AG127" i="6"/>
  <c r="AF127" i="6"/>
  <c r="AD128" i="6"/>
  <c r="AZ121" i="6"/>
  <c r="BA121" i="6"/>
  <c r="Y237" i="6"/>
  <c r="X237" i="6"/>
  <c r="V238" i="6"/>
  <c r="BA173" i="6"/>
  <c r="AZ173" i="6"/>
  <c r="BA100" i="6"/>
  <c r="AZ100" i="6"/>
  <c r="BA70" i="6"/>
  <c r="AX82" i="6"/>
  <c r="AZ70" i="6"/>
  <c r="AZ132" i="6"/>
  <c r="BA132" i="6"/>
  <c r="H111" i="6"/>
  <c r="I111" i="6"/>
  <c r="F112" i="6"/>
  <c r="AO151" i="6"/>
  <c r="AN151" i="6"/>
  <c r="AL152" i="6"/>
  <c r="AZ135" i="6"/>
  <c r="BA135" i="6"/>
  <c r="AJ67" i="6"/>
  <c r="AK67" i="6"/>
  <c r="AH6" i="6"/>
  <c r="AH68" i="6"/>
  <c r="M42" i="6"/>
  <c r="L42" i="6"/>
  <c r="J43" i="6"/>
  <c r="AZ126" i="6"/>
  <c r="BA126" i="6"/>
  <c r="AZ39" i="6"/>
  <c r="BA39" i="6"/>
  <c r="AX67" i="6"/>
  <c r="AZ56" i="6"/>
  <c r="BA56" i="6"/>
  <c r="U82" i="6"/>
  <c r="T82" i="6"/>
  <c r="R83" i="6"/>
  <c r="AZ201" i="6"/>
  <c r="BA201" i="6"/>
  <c r="AB42" i="6"/>
  <c r="AC42" i="6"/>
  <c r="Z43" i="6"/>
  <c r="AR82" i="6"/>
  <c r="AP83" i="6"/>
  <c r="AS82" i="6"/>
  <c r="L212" i="6"/>
  <c r="M212" i="6"/>
  <c r="J213" i="6"/>
  <c r="AO212" i="6"/>
  <c r="AL213" i="6"/>
  <c r="AN212" i="6"/>
  <c r="H166" i="6"/>
  <c r="I166" i="6"/>
  <c r="F167" i="6"/>
  <c r="AC93" i="6"/>
  <c r="AB93" i="6"/>
  <c r="Z94" i="6"/>
  <c r="AZ140" i="6"/>
  <c r="BA140" i="6"/>
  <c r="AV53" i="6"/>
  <c r="AT54" i="6"/>
  <c r="AW53" i="6"/>
  <c r="AZ150" i="6"/>
  <c r="BA150" i="6"/>
  <c r="BA205" i="6"/>
  <c r="AZ205" i="6"/>
  <c r="BA176" i="6"/>
  <c r="AZ176" i="6"/>
  <c r="BA78" i="6"/>
  <c r="AZ78" i="6"/>
  <c r="AR93" i="6"/>
  <c r="AS93" i="6"/>
  <c r="AP94" i="6"/>
  <c r="AW111" i="6"/>
  <c r="AV111" i="6"/>
  <c r="AT112" i="6"/>
  <c r="AZ123" i="6"/>
  <c r="BA123" i="6"/>
  <c r="BA61" i="6"/>
  <c r="AZ61" i="6"/>
  <c r="Q67" i="6"/>
  <c r="N68" i="6"/>
  <c r="N6" i="6"/>
  <c r="P67" i="6"/>
  <c r="BA177" i="6"/>
  <c r="AZ177" i="6"/>
  <c r="BA211" i="6"/>
  <c r="AZ211" i="6"/>
  <c r="BA174" i="6"/>
  <c r="AZ174" i="6"/>
  <c r="BA199" i="6"/>
  <c r="AZ199" i="6"/>
  <c r="T166" i="6"/>
  <c r="U166" i="6"/>
  <c r="R167" i="6"/>
  <c r="J191" i="6"/>
  <c r="M190" i="6"/>
  <c r="L190" i="6"/>
  <c r="Q212" i="6"/>
  <c r="N213" i="6"/>
  <c r="P212" i="6"/>
  <c r="AZ58" i="6"/>
  <c r="BA58" i="6"/>
  <c r="U93" i="6"/>
  <c r="T93" i="6"/>
  <c r="R94" i="6"/>
  <c r="AS42" i="6"/>
  <c r="AR42" i="6"/>
  <c r="AP43" i="6"/>
  <c r="Q190" i="6"/>
  <c r="P190" i="6"/>
  <c r="N191" i="6"/>
  <c r="BA75" i="6"/>
  <c r="AZ75" i="6"/>
  <c r="I212" i="6"/>
  <c r="H212" i="6"/>
  <c r="F213" i="6"/>
  <c r="AZ65" i="6"/>
  <c r="BA65" i="6"/>
  <c r="AZ186" i="6"/>
  <c r="BA186" i="6"/>
  <c r="B6" i="6"/>
  <c r="D67" i="6"/>
  <c r="E67" i="6"/>
  <c r="L237" i="6"/>
  <c r="J238" i="6"/>
  <c r="M237" i="6"/>
  <c r="AZ87" i="6"/>
  <c r="BA87" i="6"/>
  <c r="BA104" i="6"/>
  <c r="AZ104" i="6"/>
  <c r="BA183" i="6"/>
  <c r="AZ183" i="6"/>
  <c r="AZ85" i="6"/>
  <c r="AX93" i="6"/>
  <c r="BA85" i="6"/>
  <c r="AZ144" i="6"/>
  <c r="BA144" i="6"/>
  <c r="B213" i="6"/>
  <c r="B83" i="6"/>
  <c r="B238" i="6"/>
  <c r="B54" i="6"/>
  <c r="B191" i="6"/>
  <c r="B112" i="6"/>
  <c r="B43" i="6"/>
  <c r="B167" i="6"/>
  <c r="B68" i="6"/>
  <c r="B94" i="6"/>
  <c r="AX5" i="6"/>
  <c r="AZ5" i="6" s="1"/>
  <c r="BA5" i="6" s="1"/>
  <c r="B152" i="6"/>
  <c r="B128" i="6"/>
  <c r="AG151" i="6"/>
  <c r="AD152" i="6"/>
  <c r="AF151" i="6"/>
  <c r="AZ187" i="6"/>
  <c r="BA187" i="6"/>
  <c r="AZ134" i="6"/>
  <c r="BA134" i="6"/>
  <c r="BA96" i="6"/>
  <c r="AX111" i="6"/>
  <c r="AZ96" i="6"/>
  <c r="I237" i="6"/>
  <c r="H237" i="6"/>
  <c r="F238" i="6"/>
  <c r="AV190" i="6"/>
  <c r="AW190" i="6"/>
  <c r="AT191" i="6"/>
  <c r="AZ33" i="6"/>
  <c r="BA33" i="6"/>
  <c r="BA72" i="6"/>
  <c r="AZ72" i="6"/>
  <c r="Z167" i="6"/>
  <c r="AC166" i="6"/>
  <c r="AB166" i="6"/>
  <c r="BA156" i="6"/>
  <c r="AZ156" i="6"/>
  <c r="M53" i="6"/>
  <c r="L53" i="6"/>
  <c r="J54" i="6"/>
  <c r="AB212" i="6"/>
  <c r="AC212" i="6"/>
  <c r="Z213" i="6"/>
  <c r="AV151" i="6"/>
  <c r="AW151" i="6"/>
  <c r="AT152" i="6"/>
  <c r="I93" i="6"/>
  <c r="H93" i="6"/>
  <c r="F94" i="6"/>
  <c r="O47" i="2"/>
  <c r="O49" i="2" s="1"/>
  <c r="O50" i="2" s="1"/>
  <c r="O52" i="2"/>
  <c r="D37" i="2"/>
  <c r="D22" i="5"/>
  <c r="D34" i="2"/>
  <c r="D19" i="5"/>
  <c r="D35" i="2"/>
  <c r="D20" i="5"/>
  <c r="D36" i="2"/>
  <c r="D21" i="5"/>
  <c r="D14" i="5"/>
  <c r="D29" i="2"/>
  <c r="D30" i="2"/>
  <c r="D15" i="5"/>
  <c r="D16" i="5"/>
  <c r="D31" i="2"/>
  <c r="D32" i="2"/>
  <c r="D17" i="5"/>
  <c r="D40" i="2"/>
  <c r="D25" i="5"/>
  <c r="D24" i="5"/>
  <c r="D39" i="2"/>
  <c r="D38" i="2"/>
  <c r="D23" i="5"/>
  <c r="C26" i="5"/>
  <c r="E14" i="5" s="1"/>
  <c r="C41" i="2"/>
  <c r="E41" i="2" s="1"/>
  <c r="N128" i="1"/>
  <c r="N213" i="1"/>
  <c r="N68" i="1"/>
  <c r="N7" i="1"/>
  <c r="L5" i="2" s="1"/>
  <c r="O5" i="1"/>
  <c r="O83" i="1" s="1"/>
  <c r="N94" i="1"/>
  <c r="N191" i="1"/>
  <c r="N152" i="1"/>
  <c r="N43" i="1"/>
  <c r="N112" i="1"/>
  <c r="N167" i="1"/>
  <c r="N54" i="1"/>
  <c r="AB6" i="6" l="1"/>
  <c r="AC6" i="6"/>
  <c r="AG6" i="6"/>
  <c r="AF6" i="6"/>
  <c r="L6" i="6"/>
  <c r="M6" i="6"/>
  <c r="Q6" i="6"/>
  <c r="P6" i="6"/>
  <c r="B7" i="6"/>
  <c r="D6" i="6"/>
  <c r="E6" i="6"/>
  <c r="AR6" i="6"/>
  <c r="AS6" i="6"/>
  <c r="AO6" i="6"/>
  <c r="AN6" i="6"/>
  <c r="AK6" i="6"/>
  <c r="AJ6" i="6"/>
  <c r="U6" i="6"/>
  <c r="T6" i="6"/>
  <c r="AW6" i="6"/>
  <c r="AV6" i="6"/>
  <c r="Y6" i="6"/>
  <c r="X6" i="6"/>
  <c r="L6" i="2"/>
  <c r="O238" i="1"/>
  <c r="E37" i="2"/>
  <c r="E31" i="2"/>
  <c r="E38" i="2"/>
  <c r="G103" i="2"/>
  <c r="G91" i="2"/>
  <c r="I91" i="2" s="1"/>
  <c r="J91" i="2" s="1"/>
  <c r="G101" i="2"/>
  <c r="I101" i="2" s="1"/>
  <c r="J101" i="2" s="1"/>
  <c r="G99" i="2"/>
  <c r="I99" i="2" s="1"/>
  <c r="J99" i="2" s="1"/>
  <c r="G102" i="2"/>
  <c r="I102" i="2" s="1"/>
  <c r="J102" i="2" s="1"/>
  <c r="G96" i="2"/>
  <c r="I96" i="2" s="1"/>
  <c r="J96" i="2" s="1"/>
  <c r="G93" i="2"/>
  <c r="I93" i="2" s="1"/>
  <c r="J93" i="2" s="1"/>
  <c r="G94" i="2"/>
  <c r="I94" i="2" s="1"/>
  <c r="J94" i="2" s="1"/>
  <c r="G92" i="2"/>
  <c r="I92" i="2" s="1"/>
  <c r="J92" i="2" s="1"/>
  <c r="G97" i="2"/>
  <c r="I97" i="2" s="1"/>
  <c r="J97" i="2" s="1"/>
  <c r="G98" i="2"/>
  <c r="I98" i="2" s="1"/>
  <c r="J98" i="2" s="1"/>
  <c r="G100" i="2"/>
  <c r="I100" i="2" s="1"/>
  <c r="J100" i="2" s="1"/>
  <c r="E32" i="2"/>
  <c r="E40" i="2"/>
  <c r="G95" i="2"/>
  <c r="I95" i="2" s="1"/>
  <c r="J95" i="2" s="1"/>
  <c r="E33" i="2"/>
  <c r="E39" i="2"/>
  <c r="E35" i="2"/>
  <c r="E34" i="2"/>
  <c r="E36" i="2"/>
  <c r="E29" i="2"/>
  <c r="E30" i="2"/>
  <c r="J150" i="2"/>
  <c r="I150" i="2"/>
  <c r="L150" i="2" s="1"/>
  <c r="D103" i="2"/>
  <c r="F103" i="2" s="1"/>
  <c r="O43" i="1"/>
  <c r="O167" i="1"/>
  <c r="B8" i="6"/>
  <c r="F8" i="6" s="1"/>
  <c r="J8" i="6" s="1"/>
  <c r="N8" i="6" s="1"/>
  <c r="R8" i="6" s="1"/>
  <c r="V8" i="6" s="1"/>
  <c r="Z8" i="6" s="1"/>
  <c r="AD8" i="6" s="1"/>
  <c r="AH8" i="6" s="1"/>
  <c r="AL8" i="6" s="1"/>
  <c r="AP8" i="6" s="1"/>
  <c r="AT8" i="6" s="1"/>
  <c r="N7" i="6"/>
  <c r="AP7" i="6"/>
  <c r="BA82" i="6"/>
  <c r="AZ82" i="6"/>
  <c r="F7" i="6"/>
  <c r="I6" i="6"/>
  <c r="AD7" i="6"/>
  <c r="AZ212" i="6"/>
  <c r="BA212" i="6"/>
  <c r="AX94" i="6"/>
  <c r="AX213" i="6"/>
  <c r="AX54" i="6"/>
  <c r="AX68" i="6"/>
  <c r="AX83" i="6"/>
  <c r="AX167" i="6"/>
  <c r="AX128" i="6"/>
  <c r="AX112" i="6"/>
  <c r="AX238" i="6"/>
  <c r="AX191" i="6"/>
  <c r="AX152" i="6"/>
  <c r="AX43" i="6"/>
  <c r="R7" i="6"/>
  <c r="BA67" i="6"/>
  <c r="AZ67" i="6"/>
  <c r="AZ151" i="6"/>
  <c r="BA151" i="6"/>
  <c r="AX6" i="6"/>
  <c r="AZ93" i="6"/>
  <c r="BA93" i="6"/>
  <c r="AH7" i="6"/>
  <c r="Z7" i="6"/>
  <c r="AT7" i="6"/>
  <c r="AZ127" i="6"/>
  <c r="BA127" i="6"/>
  <c r="BA166" i="6"/>
  <c r="AZ166" i="6"/>
  <c r="AL7" i="6"/>
  <c r="O55" i="2"/>
  <c r="C59" i="2" s="1"/>
  <c r="O54" i="2"/>
  <c r="AZ53" i="6"/>
  <c r="BA53" i="6"/>
  <c r="BA190" i="6"/>
  <c r="AZ190" i="6"/>
  <c r="AZ42" i="6"/>
  <c r="BA42" i="6"/>
  <c r="V7" i="6"/>
  <c r="J7" i="6"/>
  <c r="C57" i="2"/>
  <c r="BA111" i="6"/>
  <c r="AZ111" i="6"/>
  <c r="BA237" i="6"/>
  <c r="AZ237" i="6"/>
  <c r="D26" i="5"/>
  <c r="D41" i="2"/>
  <c r="E18" i="5"/>
  <c r="E19" i="5"/>
  <c r="E17" i="5"/>
  <c r="E22" i="5"/>
  <c r="E24" i="5"/>
  <c r="E23" i="5"/>
  <c r="E26" i="5"/>
  <c r="E16" i="5"/>
  <c r="E25" i="5"/>
  <c r="E21" i="5"/>
  <c r="E20" i="5"/>
  <c r="E15" i="5"/>
  <c r="O54" i="1"/>
  <c r="O191" i="1"/>
  <c r="O213" i="1"/>
  <c r="O7" i="1"/>
  <c r="L8" i="2" s="1"/>
  <c r="J10" i="2" s="1"/>
  <c r="O128" i="1"/>
  <c r="O94" i="1"/>
  <c r="O152" i="1"/>
  <c r="O68" i="1"/>
  <c r="O112" i="1"/>
  <c r="BA6" i="6" l="1"/>
  <c r="AZ6" i="6"/>
  <c r="AX7" i="6"/>
</calcChain>
</file>

<file path=xl/comments1.xml><?xml version="1.0" encoding="utf-8"?>
<comments xmlns="http://schemas.openxmlformats.org/spreadsheetml/2006/main">
  <authors>
    <author>Vertex42</author>
  </authors>
  <commentList>
    <comment ref="A8" authorId="0" shapeId="0">
      <text>
        <r>
          <rPr>
            <sz val="8"/>
            <color indexed="81"/>
            <rFont val="Tahoma"/>
            <family val="2"/>
          </rPr>
          <t xml:space="preserve">Está calculado añadiendo el saldo neto del mes anterior más el actual.
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Vertex42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Ingresar los ahorros acumulados que trae ejecutados.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 xml:space="preserve">Está calculado añadiendo el saldo neto del mes anterior más el actual.
</t>
        </r>
      </text>
    </comment>
  </commentList>
</comments>
</file>

<file path=xl/sharedStrings.xml><?xml version="1.0" encoding="utf-8"?>
<sst xmlns="http://schemas.openxmlformats.org/spreadsheetml/2006/main" count="388" uniqueCount="285">
  <si>
    <t>[42]</t>
  </si>
  <si>
    <t>Total</t>
  </si>
  <si>
    <t>Total Ingresos</t>
  </si>
  <si>
    <t>Total Gastos</t>
  </si>
  <si>
    <t>Neto (Ingresos - Gastos)</t>
  </si>
  <si>
    <t>Ingresos</t>
  </si>
  <si>
    <t>% de Ingreso</t>
  </si>
  <si>
    <t>Hogar</t>
  </si>
  <si>
    <t>Niños</t>
  </si>
  <si>
    <t>Promedio</t>
  </si>
  <si>
    <t>Mar</t>
  </si>
  <si>
    <t>May</t>
  </si>
  <si>
    <t>Jun</t>
  </si>
  <si>
    <t>Jul</t>
  </si>
  <si>
    <t>Sep</t>
  </si>
  <si>
    <t>Oct</t>
  </si>
  <si>
    <t>Balance Proyectado</t>
  </si>
  <si>
    <t>Ingreso (Prom. Mes)</t>
  </si>
  <si>
    <t>Gastos (Promedio Mes)</t>
  </si>
  <si>
    <t>Excedente (Prom. Mes)</t>
  </si>
  <si>
    <t>Cliente CON Capacidad de Ahorro</t>
  </si>
  <si>
    <t>Cliente SIN Capacidad de Ahorro Adicional</t>
  </si>
  <si>
    <t>Ahorro / Pensión</t>
  </si>
  <si>
    <t>Entretenimiento / Diversión</t>
  </si>
  <si>
    <t>Egresos por Categoría</t>
  </si>
  <si>
    <t>% Part.</t>
  </si>
  <si>
    <t>Presupuestos de Ingresos y Gastos</t>
  </si>
  <si>
    <t>Ejecución Presupuesto</t>
  </si>
  <si>
    <t>Ejecución Total Ingresos</t>
  </si>
  <si>
    <t>Ejecución Total Gastos</t>
  </si>
  <si>
    <t>Saldo  Inicial Ahorros a la fecha</t>
  </si>
  <si>
    <t>Total Ppto</t>
  </si>
  <si>
    <t>PPTO</t>
  </si>
  <si>
    <t>EJECUCION</t>
  </si>
  <si>
    <t>VAR. $</t>
  </si>
  <si>
    <t>VAR %</t>
  </si>
  <si>
    <t>Total Ejec.</t>
  </si>
  <si>
    <t>VAR. %</t>
  </si>
  <si>
    <t>Ingreso Estimado</t>
  </si>
  <si>
    <t>Egreso Estimado</t>
  </si>
  <si>
    <t>Egreso Ejecutado</t>
  </si>
  <si>
    <t>BALANCE PROYECTADO CLIENTE</t>
  </si>
  <si>
    <t>EJECUCION INGRESOS Y EGRESOS Vs. PRESUPUESTO ANUAL</t>
  </si>
  <si>
    <t>% Part. Estimados</t>
  </si>
  <si>
    <t>% Part. Ejecutados</t>
  </si>
  <si>
    <t>Variación $</t>
  </si>
  <si>
    <t>ANALISIS DE EGRESOS POR CATEGORIA Vs EJECUCION</t>
  </si>
  <si>
    <t>Variación %</t>
  </si>
  <si>
    <t>Ingreso Estimado (Ppto)</t>
  </si>
  <si>
    <t>Egreso Estimado (Ppto)</t>
  </si>
  <si>
    <t>Análisis de INGRESOS:</t>
  </si>
  <si>
    <t>Análisis de EGRESOS:</t>
  </si>
  <si>
    <t>Hoja Ejecución (Actualización Mensual)</t>
  </si>
  <si>
    <t>Hoja de Gráficas y Análisis</t>
  </si>
  <si>
    <t>Descripción: aquí podrás registrar todos tus ingresos y egresos detallados 
con una proyección a 12 meses. Se podrá inclusive cambiar los nombres de cada rubro.</t>
  </si>
  <si>
    <t>Descripción: aquí solo deberás actualizar mes a mes la ejecución de tus ingresos y egresos.
Es importante que registres en totalidad por cada concepto, los valores que correspondan.</t>
  </si>
  <si>
    <t>Descripción: podrás visualizar de manera resumida, el comportamiento de tus finanzas.
Graficamente conocer el comportamiento de tus ingresos y gastos, así como tu balance proyectado para el período de 12 meses y su ejecución mensual.</t>
  </si>
  <si>
    <t>Click para ir…</t>
  </si>
  <si>
    <t>Estimado Anual</t>
  </si>
  <si>
    <t>Estimado Mensual</t>
  </si>
  <si>
    <t>Ejecutado Mensual</t>
  </si>
  <si>
    <t>COMPORTAMIENTO DE AHORRO</t>
  </si>
  <si>
    <t>Ahorro por Categoría</t>
  </si>
  <si>
    <t>Ejecutado Anual</t>
  </si>
  <si>
    <t>Variación $ Ahorro Anual</t>
  </si>
  <si>
    <t>Ahorros</t>
  </si>
  <si>
    <t>Hoja para ingresar el Ppto ANUAL</t>
  </si>
  <si>
    <t>ANALISIS DE FLUJO DE CAJA</t>
  </si>
  <si>
    <t>Ejecutado Acumulado</t>
  </si>
  <si>
    <r>
      <t xml:space="preserve">Estimado Mensual </t>
    </r>
    <r>
      <rPr>
        <b/>
        <sz val="11"/>
        <color rgb="FFFF0000"/>
        <rFont val="Calibri"/>
        <family val="2"/>
        <scheme val="minor"/>
      </rPr>
      <t>(Refer.)</t>
    </r>
  </si>
  <si>
    <t>Presupuesto</t>
  </si>
  <si>
    <t>Ejecución</t>
  </si>
  <si>
    <t>% Partc.</t>
  </si>
  <si>
    <t>Conteo</t>
  </si>
  <si>
    <t>Promedio Ahorro</t>
  </si>
  <si>
    <t>Ejecutado Prom. Mensual</t>
  </si>
  <si>
    <t>% Cumpl. Anual</t>
  </si>
  <si>
    <t>% Cumpl. Mensual</t>
  </si>
  <si>
    <t>% Part. Ejecutado Anual</t>
  </si>
  <si>
    <t>Abr</t>
  </si>
  <si>
    <t>Donaciones / Ayuda Familia</t>
  </si>
  <si>
    <t>Gastos Fijos</t>
  </si>
  <si>
    <t>Agt</t>
  </si>
  <si>
    <t>Nov</t>
  </si>
  <si>
    <t>Dic</t>
  </si>
  <si>
    <t>Ene</t>
  </si>
  <si>
    <t>Feb</t>
  </si>
  <si>
    <t>Ingreso Ejecutado (Gastado)</t>
  </si>
  <si>
    <t>Ingresos 1</t>
  </si>
  <si>
    <t>Ingresos 4</t>
  </si>
  <si>
    <t>Ingresos 5</t>
  </si>
  <si>
    <t>Ingresos 6</t>
  </si>
  <si>
    <t>Ingresos 7</t>
  </si>
  <si>
    <t>Ingresos 8</t>
  </si>
  <si>
    <t>Ingresos 9</t>
  </si>
  <si>
    <t>Ingresos 10</t>
  </si>
  <si>
    <t>Ingresos 11</t>
  </si>
  <si>
    <t>Ingresos 12</t>
  </si>
  <si>
    <t>Ahorro / Pensión 1</t>
  </si>
  <si>
    <t>Ahorro / Pensión 3</t>
  </si>
  <si>
    <t>Ahorro / Pensión 4</t>
  </si>
  <si>
    <t>Ahorro / Pensión 6</t>
  </si>
  <si>
    <t>Ahorro / Pensión 7</t>
  </si>
  <si>
    <t>Ahorro / Pensión 8</t>
  </si>
  <si>
    <t>Ahorro / Pensión 9</t>
  </si>
  <si>
    <t>Ahorro / Pensión 10</t>
  </si>
  <si>
    <t>Ahorro / Pensión 11</t>
  </si>
  <si>
    <t>Ahorro / Pensión 12</t>
  </si>
  <si>
    <t>Ahorro / Pensión 13</t>
  </si>
  <si>
    <t>Ahorro / Pensión 14</t>
  </si>
  <si>
    <t>Ahorro / Pensión 15</t>
  </si>
  <si>
    <t>Ahorro / Pensión 16</t>
  </si>
  <si>
    <t>Donaciones / Ayuda Familia 1</t>
  </si>
  <si>
    <t>Donaciones / Ayuda Familia 3</t>
  </si>
  <si>
    <t>Donaciones / Ayuda Familia 4</t>
  </si>
  <si>
    <t>Donaciones / Ayuda Familia 5</t>
  </si>
  <si>
    <t>Donaciones / Ayuda Familia 6</t>
  </si>
  <si>
    <t>Donaciones / Ayuda Familia 7</t>
  </si>
  <si>
    <t>Donaciones / Ayuda Familia 8</t>
  </si>
  <si>
    <t>Hogar 1</t>
  </si>
  <si>
    <t>Hogar 2</t>
  </si>
  <si>
    <t>Hogar 3</t>
  </si>
  <si>
    <t>Hogar 4</t>
  </si>
  <si>
    <t>Hogar 5</t>
  </si>
  <si>
    <t>Hogar 6</t>
  </si>
  <si>
    <t>Hogar 7</t>
  </si>
  <si>
    <t>Hogar 8</t>
  </si>
  <si>
    <t>Hogar 9</t>
  </si>
  <si>
    <t>Hogar 10</t>
  </si>
  <si>
    <t>Hogar 11</t>
  </si>
  <si>
    <t>Gastos Fijos 1</t>
  </si>
  <si>
    <t>Gastos Fijos 2</t>
  </si>
  <si>
    <t>Gastos Fijos 3</t>
  </si>
  <si>
    <t>Gastos Fijos 4</t>
  </si>
  <si>
    <t>Gastos Fijos 5</t>
  </si>
  <si>
    <t>Gastos Fijos 6</t>
  </si>
  <si>
    <t>Gastos Fijos 7</t>
  </si>
  <si>
    <t>Gastos Fijos 8</t>
  </si>
  <si>
    <t>Gastos Fijos 9</t>
  </si>
  <si>
    <t>Gastos Fijos 10</t>
  </si>
  <si>
    <t>Gastos Fijos 11</t>
  </si>
  <si>
    <t>Gastos Fijos 12</t>
  </si>
  <si>
    <t>Comida Familia / Propia 1</t>
  </si>
  <si>
    <t>Comida Familia / Propia 2</t>
  </si>
  <si>
    <t>Comida Familia / Propia 3</t>
  </si>
  <si>
    <t>Comida Familia / Propia 4</t>
  </si>
  <si>
    <t>Comida Familia / Propia 5</t>
  </si>
  <si>
    <t>Comida Familia / Propia 6</t>
  </si>
  <si>
    <t>Comida Familia / Propia 7</t>
  </si>
  <si>
    <t>Comida Familia / Propia 8</t>
  </si>
  <si>
    <t>Trasporte / Vehículo 1</t>
  </si>
  <si>
    <t>Trasporte / Vehículo 2</t>
  </si>
  <si>
    <t>Trasporte / Vehículo 3</t>
  </si>
  <si>
    <t>Trasporte / Vehículo 4</t>
  </si>
  <si>
    <t>Trasporte / Vehículo 5</t>
  </si>
  <si>
    <t>Trasporte / Vehículo 6</t>
  </si>
  <si>
    <t>Trasporte / Vehículo 7</t>
  </si>
  <si>
    <t>Trasporte / Vehículo 8</t>
  </si>
  <si>
    <t>Trasporte / Vehículo 9</t>
  </si>
  <si>
    <t>Trasporte / Vehículo 10</t>
  </si>
  <si>
    <t>Trasporte / Vehículo 11</t>
  </si>
  <si>
    <t>Trasporte / Vehículo 12</t>
  </si>
  <si>
    <t>Trasporte / Vehículo 13</t>
  </si>
  <si>
    <t>Trasporte / Vehículo 14</t>
  </si>
  <si>
    <t>Trasporte / Vehículo 15</t>
  </si>
  <si>
    <t>Salud Familia / Propia 1</t>
  </si>
  <si>
    <t>Salud Familia / Propia 2</t>
  </si>
  <si>
    <t>Salud Familia / Propia 3</t>
  </si>
  <si>
    <t>Salud Familia / Propia 4</t>
  </si>
  <si>
    <t>Salud Familia / Propia 5</t>
  </si>
  <si>
    <t>Salud Familia / Propia 6</t>
  </si>
  <si>
    <t>Salud Familia / Propia 7</t>
  </si>
  <si>
    <t>Salud Familia / Propia 8</t>
  </si>
  <si>
    <t>Salud Familia / Propia 9</t>
  </si>
  <si>
    <t>Salud Familia / Propia 10</t>
  </si>
  <si>
    <t>Salud Familia / Propia 11</t>
  </si>
  <si>
    <t>Salud Familia / Propia 12</t>
  </si>
  <si>
    <t>Salud Familia / Propia 13</t>
  </si>
  <si>
    <t>Vida Diaria / Educación Familia / Propia 1</t>
  </si>
  <si>
    <t>Vida Diaria / Educación Familia / Propia 2</t>
  </si>
  <si>
    <t>Vida Diaria / Educación Familia / Propia 3</t>
  </si>
  <si>
    <t>Vida Diaria / Educación Familia / Propia 4</t>
  </si>
  <si>
    <t>Vida Diaria / Educación Familia / Propia 5</t>
  </si>
  <si>
    <t>Vida Diaria / Educación Familia / Propia 6</t>
  </si>
  <si>
    <t>Vida Diaria / Educación Familia / Propia 7</t>
  </si>
  <si>
    <t>Vida Diaria / Educación Familia / Propia 8</t>
  </si>
  <si>
    <t>Vida Diaria / Educación Familia / Propia 9</t>
  </si>
  <si>
    <t>Vida Diaria / Educación Familia / Propia 10</t>
  </si>
  <si>
    <t>Vida Diaria / Educación Familia / Propia 11</t>
  </si>
  <si>
    <t>Vida Diaria / Educación Familia / Propia 12</t>
  </si>
  <si>
    <t>Vida Diaria / Educación Familia / Propia 13</t>
  </si>
  <si>
    <t>Vida Diaria / Educación Familia / Propia 14</t>
  </si>
  <si>
    <t>Vida Diaria / Educación Familia / Propia 15</t>
  </si>
  <si>
    <t>Vida Diaria / Educación Familia / Propia 16</t>
  </si>
  <si>
    <t>Vida Diaria / Educación Familia / Propia 17</t>
  </si>
  <si>
    <t>Vida Diaria / Educación Familia / Propia 18</t>
  </si>
  <si>
    <t>Vida Diaria / Educación Familia / Propia 19</t>
  </si>
  <si>
    <t>Vida Diaria / Educación Familia / Propia 20</t>
  </si>
  <si>
    <t>Vida Diaria / Educación Familia / Propia 21</t>
  </si>
  <si>
    <t>Niños 2</t>
  </si>
  <si>
    <t>Niños 3</t>
  </si>
  <si>
    <t>Niños 4</t>
  </si>
  <si>
    <t>Niños 5</t>
  </si>
  <si>
    <t>Niños 6</t>
  </si>
  <si>
    <t>Niños 7</t>
  </si>
  <si>
    <t>Niños 8</t>
  </si>
  <si>
    <t>Niños 9</t>
  </si>
  <si>
    <t>Niños 10</t>
  </si>
  <si>
    <t>Niños 11</t>
  </si>
  <si>
    <t>Niños 12</t>
  </si>
  <si>
    <t>Obligaciones / Impuestos 3</t>
  </si>
  <si>
    <t>Obligaciones / Impuestos 4</t>
  </si>
  <si>
    <t>Obligaciones / Impuestos 5</t>
  </si>
  <si>
    <t>Obligaciones / Impuestos 6</t>
  </si>
  <si>
    <t>Obligaciones / Impuestos 7</t>
  </si>
  <si>
    <t>Obligaciones / Impuestos 8</t>
  </si>
  <si>
    <t>Obligaciones / Impuestos 9</t>
  </si>
  <si>
    <t>Obligaciones / Impuestos 10</t>
  </si>
  <si>
    <t>Obligaciones / Impuestos 11</t>
  </si>
  <si>
    <t>Obligaciones / Impuestos 12</t>
  </si>
  <si>
    <t>Obligaciones / Impuestos 13</t>
  </si>
  <si>
    <t>Obligaciones / Impuestos 14</t>
  </si>
  <si>
    <t>Obligaciones / Impuestos 15</t>
  </si>
  <si>
    <t>Obligaciones / Impuestos 16</t>
  </si>
  <si>
    <t>Obligaciones / Impuestos 17</t>
  </si>
  <si>
    <t>Obligaciones / Impuestos 18</t>
  </si>
  <si>
    <t>Obligaciones / Impuestos 19</t>
  </si>
  <si>
    <t>Obligaciones / Impuestos 20</t>
  </si>
  <si>
    <t>Obligaciones / Impuestos 21</t>
  </si>
  <si>
    <t>Entretenimiento / Diversión 1</t>
  </si>
  <si>
    <t>Entretenimiento / Diversión 2</t>
  </si>
  <si>
    <t>Entretenimiento / Diversión 3</t>
  </si>
  <si>
    <t>Entretenimiento / Diversión 4</t>
  </si>
  <si>
    <t>Entretenimiento / Diversión 5</t>
  </si>
  <si>
    <t>Entretenimiento / Diversión 6</t>
  </si>
  <si>
    <t>Entretenimiento / Diversión 7</t>
  </si>
  <si>
    <t>Entretenimiento / Diversión 8</t>
  </si>
  <si>
    <t>Entretenimiento / Diversión 9</t>
  </si>
  <si>
    <t>Entretenimiento / Diversión 10</t>
  </si>
  <si>
    <t>Entretenimiento / Diversión 11</t>
  </si>
  <si>
    <t>Entretenimiento / Diversión 12</t>
  </si>
  <si>
    <t>Entretenimiento / Diversión 13</t>
  </si>
  <si>
    <t>Entretenimiento / Diversión 14</t>
  </si>
  <si>
    <t>Entretenimiento / Diversión 15</t>
  </si>
  <si>
    <t>Entretenimiento / Diversión 16</t>
  </si>
  <si>
    <t>Entretenimiento / Diversión 17</t>
  </si>
  <si>
    <t>Entretenimiento / Diversión 18</t>
  </si>
  <si>
    <t>Entretenimiento / Diversión 19</t>
  </si>
  <si>
    <t>Otros Gastos / Familia y Propios</t>
  </si>
  <si>
    <t>Otros Gastos Oficina / Familia y Propios 1</t>
  </si>
  <si>
    <t>Otros Gastos Oficina / Familia y Propios 2</t>
  </si>
  <si>
    <t>Otros Gastos Oficina / Familia y Propios 3</t>
  </si>
  <si>
    <t>Otros Gastos Oficina / Familia y Propios 4</t>
  </si>
  <si>
    <t>Otros Gastos Oficina / Familia y Propios 5</t>
  </si>
  <si>
    <t>Otros Gastos Oficina / Familia y Propios 6</t>
  </si>
  <si>
    <t>Otros Gastos Oficina / Familia y Propios 7</t>
  </si>
  <si>
    <t>Otros Gastos Oficina / Familia y Propios 8</t>
  </si>
  <si>
    <t>Otros Gastos Oficina / Familia y Propios 9</t>
  </si>
  <si>
    <t>Otros Gastos Oficina / Familia y Propios 10</t>
  </si>
  <si>
    <t>Otros Gastos Oficina / Familia y Propios 11</t>
  </si>
  <si>
    <t>Otros Gastos Oficina / Familia y Propios 12</t>
  </si>
  <si>
    <t>Otros Gastos Oficina / Familia y Propios 13</t>
  </si>
  <si>
    <t>Otros Gastos Oficina / Familia y Propios 14</t>
  </si>
  <si>
    <t>Otros Gastos Oficina / Familia y Propios 15</t>
  </si>
  <si>
    <t>Otros Gastos Oficina / Familia y Propios 16</t>
  </si>
  <si>
    <t>Otros Gastos Oficina / Familia y Propios 17</t>
  </si>
  <si>
    <t>Otros Gastos Oficina / Familia y Propios 18</t>
  </si>
  <si>
    <t>Otros Gastos Oficina / Familia y Propios 19</t>
  </si>
  <si>
    <t>Otros Gastos Oficina / Familia y Propios 20</t>
  </si>
  <si>
    <t>Otros Gastos Oficina / Familia y Propios 21</t>
  </si>
  <si>
    <t>Otros Gastos Oficina / Familia y Propios 22</t>
  </si>
  <si>
    <t>Salud / Familia y Propia</t>
  </si>
  <si>
    <t>Vida Diaria / Educación Familia y Propia</t>
  </si>
  <si>
    <t>Comida Familia y Propia</t>
  </si>
  <si>
    <t>Transporte / Vehículo Familia y Propia</t>
  </si>
  <si>
    <t>Obligaciones Financieras / Impuestos</t>
  </si>
  <si>
    <t>Saldo INGRESO Disponible</t>
  </si>
  <si>
    <t>Solfinef</t>
  </si>
  <si>
    <t>Crea Patrimonio</t>
  </si>
  <si>
    <t>Pension Obligatoria</t>
  </si>
  <si>
    <t>TC Bancolombia</t>
  </si>
  <si>
    <t>Ropa Niños</t>
  </si>
  <si>
    <t>Creidto Hipotecario</t>
  </si>
  <si>
    <t>Bono</t>
  </si>
  <si>
    <t>Ayuda Mamá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</si>
</sst>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(* #,##0.00_);_(* \(#,##0.00\);_(* &quot;-&quot;??_);_(@_)"/>
    <numFmt numFmtId="167" formatCode="[$-409]mmm;@"/>
    <numFmt numFmtId="168" formatCode="0.0%"/>
    <numFmt numFmtId="169" formatCode="0.0"/>
    <numFmt numFmtId="170" formatCode="&quot;$&quot;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rebuchet MS"/>
      <family val="2"/>
    </font>
    <font>
      <b/>
      <sz val="18"/>
      <name val="Trebuchet MS"/>
      <family val="2"/>
    </font>
    <font>
      <b/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6"/>
      <color indexed="9"/>
      <name val="Trebuchet MS"/>
      <family val="2"/>
    </font>
    <font>
      <b/>
      <sz val="11"/>
      <name val="Trebuchet MS"/>
      <family val="2"/>
    </font>
    <font>
      <b/>
      <sz val="10"/>
      <color indexed="9"/>
      <name val="Trebuchet MS"/>
      <family val="2"/>
    </font>
    <font>
      <sz val="8"/>
      <color indexed="9"/>
      <name val="Trebuchet MS"/>
      <family val="2"/>
    </font>
    <font>
      <b/>
      <sz val="8"/>
      <name val="Trebuchet MS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8"/>
      <color rgb="FFFF0000"/>
      <name val="Trebuchet MS"/>
      <family val="2"/>
    </font>
    <font>
      <b/>
      <sz val="18"/>
      <color theme="9" tint="-0.249977111117893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4.9989318521683403E-2"/>
      <name val="Trebuchet MS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Arial Black"/>
      <family val="2"/>
    </font>
    <font>
      <b/>
      <sz val="16"/>
      <color theme="1"/>
      <name val="Arial Black"/>
      <family val="2"/>
    </font>
    <font>
      <b/>
      <sz val="9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5">
    <xf numFmtId="0" fontId="0" fillId="0" borderId="0" xfId="0"/>
    <xf numFmtId="3" fontId="2" fillId="0" borderId="4" xfId="1" applyNumberFormat="1" applyFont="1" applyFill="1" applyBorder="1" applyProtection="1">
      <protection locked="0"/>
    </xf>
    <xf numFmtId="3" fontId="2" fillId="0" borderId="6" xfId="1" applyNumberFormat="1" applyFont="1" applyFill="1" applyBorder="1" applyProtection="1">
      <protection locked="0"/>
    </xf>
    <xf numFmtId="0" fontId="0" fillId="0" borderId="0" xfId="0" applyProtection="1"/>
    <xf numFmtId="0" fontId="13" fillId="0" borderId="0" xfId="0" applyFont="1" applyAlignment="1" applyProtection="1">
      <alignment horizontal="left" vertical="center"/>
    </xf>
    <xf numFmtId="6" fontId="14" fillId="0" borderId="0" xfId="0" applyNumberFormat="1" applyFont="1" applyAlignment="1" applyProtection="1">
      <alignment vertical="center"/>
    </xf>
    <xf numFmtId="6" fontId="0" fillId="0" borderId="0" xfId="0" applyNumberFormat="1" applyProtection="1"/>
    <xf numFmtId="6" fontId="13" fillId="6" borderId="0" xfId="0" applyNumberFormat="1" applyFont="1" applyFill="1" applyAlignment="1" applyProtection="1">
      <alignment vertical="center"/>
    </xf>
    <xf numFmtId="3" fontId="2" fillId="0" borderId="7" xfId="1" applyNumberFormat="1" applyFont="1" applyFill="1" applyBorder="1" applyProtection="1">
      <protection locked="0"/>
    </xf>
    <xf numFmtId="3" fontId="0" fillId="0" borderId="0" xfId="0" applyNumberFormat="1"/>
    <xf numFmtId="169" fontId="0" fillId="0" borderId="0" xfId="5" applyNumberFormat="1" applyFont="1"/>
    <xf numFmtId="168" fontId="0" fillId="0" borderId="0" xfId="3" applyNumberFormat="1" applyFont="1"/>
    <xf numFmtId="0" fontId="13" fillId="0" borderId="0" xfId="0" applyFont="1"/>
    <xf numFmtId="170" fontId="0" fillId="0" borderId="0" xfId="0" applyNumberFormat="1"/>
    <xf numFmtId="0" fontId="15" fillId="7" borderId="8" xfId="0" applyFont="1" applyFill="1" applyBorder="1" applyAlignment="1">
      <alignment horizontal="center"/>
    </xf>
    <xf numFmtId="170" fontId="17" fillId="7" borderId="8" xfId="0" applyNumberFormat="1" applyFont="1" applyFill="1" applyBorder="1"/>
    <xf numFmtId="168" fontId="17" fillId="7" borderId="8" xfId="3" applyNumberFormat="1" applyFont="1" applyFill="1" applyBorder="1" applyAlignment="1">
      <alignment horizontal="center"/>
    </xf>
    <xf numFmtId="170" fontId="16" fillId="0" borderId="8" xfId="0" applyNumberFormat="1" applyFont="1" applyBorder="1"/>
    <xf numFmtId="168" fontId="16" fillId="0" borderId="8" xfId="3" applyNumberFormat="1" applyFont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2" fillId="0" borderId="0" xfId="4" applyFont="1" applyProtection="1">
      <protection locked="0"/>
    </xf>
    <xf numFmtId="0" fontId="5" fillId="9" borderId="9" xfId="4" applyFont="1" applyFill="1" applyBorder="1" applyProtection="1"/>
    <xf numFmtId="3" fontId="2" fillId="9" borderId="0" xfId="2" applyNumberFormat="1" applyFont="1" applyFill="1" applyBorder="1" applyAlignment="1" applyProtection="1">
      <alignment horizontal="right" vertical="center"/>
    </xf>
    <xf numFmtId="3" fontId="2" fillId="9" borderId="1" xfId="2" applyNumberFormat="1" applyFont="1" applyFill="1" applyBorder="1" applyAlignment="1" applyProtection="1">
      <alignment horizontal="right" vertical="center"/>
    </xf>
    <xf numFmtId="6" fontId="2" fillId="9" borderId="2" xfId="2" applyNumberFormat="1" applyFont="1" applyFill="1" applyBorder="1" applyAlignment="1" applyProtection="1">
      <alignment horizontal="right" vertical="center"/>
    </xf>
    <xf numFmtId="6" fontId="2" fillId="9" borderId="0" xfId="2" applyNumberFormat="1" applyFont="1" applyFill="1" applyBorder="1" applyAlignment="1" applyProtection="1">
      <alignment horizontal="right" vertical="center"/>
    </xf>
    <xf numFmtId="3" fontId="2" fillId="0" borderId="0" xfId="4" applyNumberFormat="1" applyFont="1" applyProtection="1"/>
    <xf numFmtId="6" fontId="2" fillId="0" borderId="0" xfId="4" applyNumberFormat="1" applyFont="1" applyProtection="1"/>
    <xf numFmtId="3" fontId="2" fillId="8" borderId="0" xfId="2" applyNumberFormat="1" applyFont="1" applyFill="1" applyBorder="1" applyAlignment="1" applyProtection="1">
      <alignment horizontal="right" vertical="center"/>
    </xf>
    <xf numFmtId="3" fontId="2" fillId="8" borderId="1" xfId="2" applyNumberFormat="1" applyFont="1" applyFill="1" applyBorder="1" applyAlignment="1" applyProtection="1">
      <alignment horizontal="right" vertical="center"/>
    </xf>
    <xf numFmtId="6" fontId="2" fillId="8" borderId="2" xfId="2" applyNumberFormat="1" applyFont="1" applyFill="1" applyBorder="1" applyAlignment="1" applyProtection="1">
      <alignment horizontal="right" vertical="center"/>
    </xf>
    <xf numFmtId="6" fontId="2" fillId="8" borderId="0" xfId="2" applyNumberFormat="1" applyFont="1" applyFill="1" applyBorder="1" applyAlignment="1" applyProtection="1">
      <alignment horizontal="right" vertical="center"/>
    </xf>
    <xf numFmtId="3" fontId="2" fillId="9" borderId="4" xfId="1" applyNumberFormat="1" applyFont="1" applyFill="1" applyBorder="1" applyProtection="1"/>
    <xf numFmtId="0" fontId="2" fillId="0" borderId="0" xfId="4" applyFont="1" applyProtection="1"/>
    <xf numFmtId="0" fontId="2" fillId="0" borderId="0" xfId="4" applyFont="1" applyAlignment="1" applyProtection="1">
      <alignment wrapText="1"/>
    </xf>
    <xf numFmtId="0" fontId="19" fillId="6" borderId="1" xfId="4" applyFont="1" applyFill="1" applyBorder="1" applyAlignment="1" applyProtection="1">
      <alignment vertical="center"/>
    </xf>
    <xf numFmtId="0" fontId="3" fillId="6" borderId="1" xfId="4" applyFont="1" applyFill="1" applyBorder="1" applyAlignment="1" applyProtection="1">
      <alignment vertical="center"/>
    </xf>
    <xf numFmtId="0" fontId="4" fillId="6" borderId="1" xfId="4" applyFont="1" applyFill="1" applyBorder="1" applyAlignment="1" applyProtection="1">
      <alignment horizontal="right" vertical="center"/>
    </xf>
    <xf numFmtId="0" fontId="4" fillId="6" borderId="1" xfId="4" applyFont="1" applyFill="1" applyBorder="1" applyAlignment="1" applyProtection="1">
      <alignment horizontal="left" vertical="center"/>
    </xf>
    <xf numFmtId="0" fontId="3" fillId="6" borderId="1" xfId="4" applyFont="1" applyFill="1" applyBorder="1" applyAlignment="1" applyProtection="1">
      <alignment horizontal="left" vertical="center"/>
    </xf>
    <xf numFmtId="0" fontId="5" fillId="0" borderId="0" xfId="4" applyFont="1" applyProtection="1"/>
    <xf numFmtId="0" fontId="2" fillId="0" borderId="0" xfId="4" applyProtection="1"/>
    <xf numFmtId="167" fontId="8" fillId="0" borderId="0" xfId="4" applyNumberFormat="1" applyFont="1" applyBorder="1" applyAlignment="1" applyProtection="1">
      <alignment horizontal="center"/>
    </xf>
    <xf numFmtId="0" fontId="6" fillId="0" borderId="0" xfId="4" applyFont="1" applyFill="1" applyBorder="1" applyAlignment="1" applyProtection="1">
      <alignment horizontal="right" vertical="center" indent="1"/>
    </xf>
    <xf numFmtId="0" fontId="7" fillId="0" borderId="0" xfId="4" applyFont="1" applyAlignment="1" applyProtection="1">
      <alignment horizontal="right"/>
    </xf>
    <xf numFmtId="0" fontId="6" fillId="0" borderId="0" xfId="4" applyFont="1" applyBorder="1" applyAlignment="1" applyProtection="1">
      <alignment horizontal="center" vertical="center"/>
    </xf>
    <xf numFmtId="0" fontId="6" fillId="2" borderId="0" xfId="4" applyFont="1" applyFill="1" applyBorder="1" applyAlignment="1" applyProtection="1">
      <alignment horizontal="right" vertical="center"/>
    </xf>
    <xf numFmtId="3" fontId="2" fillId="2" borderId="0" xfId="2" applyNumberFormat="1" applyFont="1" applyFill="1" applyBorder="1" applyAlignment="1" applyProtection="1">
      <alignment horizontal="right" vertical="center"/>
    </xf>
    <xf numFmtId="0" fontId="6" fillId="2" borderId="1" xfId="4" applyFont="1" applyFill="1" applyBorder="1" applyAlignment="1" applyProtection="1">
      <alignment horizontal="right" vertical="center"/>
    </xf>
    <xf numFmtId="3" fontId="2" fillId="2" borderId="1" xfId="2" applyNumberFormat="1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6" fontId="2" fillId="2" borderId="2" xfId="2" applyNumberFormat="1" applyFont="1" applyFill="1" applyBorder="1" applyAlignment="1" applyProtection="1">
      <alignment horizontal="right" vertical="center"/>
    </xf>
    <xf numFmtId="6" fontId="2" fillId="2" borderId="0" xfId="2" applyNumberFormat="1" applyFont="1" applyFill="1" applyBorder="1" applyAlignment="1" applyProtection="1">
      <alignment horizontal="right" vertical="center"/>
    </xf>
    <xf numFmtId="6" fontId="5" fillId="0" borderId="0" xfId="4" applyNumberFormat="1" applyFont="1" applyProtection="1"/>
    <xf numFmtId="0" fontId="6" fillId="0" borderId="0" xfId="4" applyFont="1" applyAlignment="1" applyProtection="1">
      <alignment horizontal="right"/>
    </xf>
    <xf numFmtId="0" fontId="9" fillId="3" borderId="3" xfId="4" applyFont="1" applyFill="1" applyBorder="1" applyProtection="1"/>
    <xf numFmtId="166" fontId="10" fillId="3" borderId="3" xfId="4" applyNumberFormat="1" applyFont="1" applyFill="1" applyBorder="1" applyAlignment="1" applyProtection="1">
      <alignment horizontal="center"/>
    </xf>
    <xf numFmtId="3" fontId="2" fillId="0" borderId="4" xfId="1" applyNumberFormat="1" applyFont="1" applyFill="1" applyBorder="1" applyProtection="1"/>
    <xf numFmtId="0" fontId="11" fillId="4" borderId="5" xfId="4" applyFont="1" applyFill="1" applyBorder="1" applyAlignment="1" applyProtection="1">
      <alignment horizontal="right" indent="1"/>
    </xf>
    <xf numFmtId="3" fontId="2" fillId="4" borderId="5" xfId="4" applyNumberFormat="1" applyFont="1" applyFill="1" applyBorder="1" applyProtection="1"/>
    <xf numFmtId="0" fontId="9" fillId="5" borderId="3" xfId="4" applyFont="1" applyFill="1" applyBorder="1" applyProtection="1"/>
    <xf numFmtId="166" fontId="10" fillId="5" borderId="3" xfId="4" applyNumberFormat="1" applyFont="1" applyFill="1" applyBorder="1" applyAlignment="1" applyProtection="1">
      <alignment horizontal="center"/>
    </xf>
    <xf numFmtId="0" fontId="11" fillId="2" borderId="5" xfId="4" applyFont="1" applyFill="1" applyBorder="1" applyAlignment="1" applyProtection="1">
      <alignment horizontal="right" indent="1"/>
    </xf>
    <xf numFmtId="3" fontId="2" fillId="2" borderId="5" xfId="4" applyNumberFormat="1" applyFont="1" applyFill="1" applyBorder="1" applyProtection="1"/>
    <xf numFmtId="0" fontId="2" fillId="0" borderId="0" xfId="4" applyFont="1" applyAlignment="1" applyProtection="1">
      <alignment horizontal="right" indent="1"/>
    </xf>
    <xf numFmtId="168" fontId="2" fillId="0" borderId="0" xfId="3" applyNumberFormat="1" applyFont="1" applyAlignment="1" applyProtection="1">
      <alignment horizontal="right"/>
    </xf>
    <xf numFmtId="0" fontId="20" fillId="6" borderId="1" xfId="4" applyFont="1" applyFill="1" applyBorder="1" applyAlignment="1" applyProtection="1">
      <alignment vertical="center"/>
    </xf>
    <xf numFmtId="167" fontId="11" fillId="11" borderId="0" xfId="4" applyNumberFormat="1" applyFont="1" applyFill="1" applyBorder="1" applyAlignment="1" applyProtection="1">
      <alignment horizontal="center" vertical="center"/>
    </xf>
    <xf numFmtId="167" fontId="11" fillId="11" borderId="12" xfId="4" applyNumberFormat="1" applyFont="1" applyFill="1" applyBorder="1" applyAlignment="1" applyProtection="1">
      <alignment horizontal="center" vertical="center"/>
    </xf>
    <xf numFmtId="0" fontId="5" fillId="8" borderId="9" xfId="4" applyFont="1" applyFill="1" applyBorder="1" applyProtection="1"/>
    <xf numFmtId="0" fontId="5" fillId="0" borderId="9" xfId="4" applyFont="1" applyFill="1" applyBorder="1" applyProtection="1"/>
    <xf numFmtId="0" fontId="7" fillId="0" borderId="9" xfId="4" applyFont="1" applyFill="1" applyBorder="1" applyAlignment="1" applyProtection="1">
      <alignment horizontal="right"/>
    </xf>
    <xf numFmtId="0" fontId="23" fillId="0" borderId="0" xfId="4" applyFont="1" applyProtection="1"/>
    <xf numFmtId="168" fontId="2" fillId="10" borderId="0" xfId="3" applyNumberFormat="1" applyFont="1" applyFill="1" applyAlignment="1" applyProtection="1">
      <alignment horizontal="right"/>
    </xf>
    <xf numFmtId="3" fontId="2" fillId="0" borderId="0" xfId="1" applyNumberFormat="1" applyFont="1" applyFill="1" applyBorder="1" applyProtection="1"/>
    <xf numFmtId="167" fontId="11" fillId="11" borderId="16" xfId="4" applyNumberFormat="1" applyFont="1" applyFill="1" applyBorder="1" applyAlignment="1" applyProtection="1">
      <alignment horizontal="center" vertical="center"/>
    </xf>
    <xf numFmtId="10" fontId="2" fillId="8" borderId="0" xfId="3" applyNumberFormat="1" applyFont="1" applyFill="1" applyBorder="1" applyAlignment="1" applyProtection="1">
      <alignment horizontal="right" vertical="center"/>
    </xf>
    <xf numFmtId="10" fontId="2" fillId="8" borderId="1" xfId="3" applyNumberFormat="1" applyFont="1" applyFill="1" applyBorder="1" applyAlignment="1" applyProtection="1">
      <alignment horizontal="right" vertical="center"/>
    </xf>
    <xf numFmtId="10" fontId="2" fillId="4" borderId="5" xfId="3" applyNumberFormat="1" applyFont="1" applyFill="1" applyBorder="1" applyProtection="1"/>
    <xf numFmtId="10" fontId="2" fillId="0" borderId="4" xfId="3" applyNumberFormat="1" applyFont="1" applyFill="1" applyBorder="1" applyProtection="1"/>
    <xf numFmtId="10" fontId="2" fillId="0" borderId="0" xfId="3" applyNumberFormat="1" applyFont="1" applyProtection="1"/>
    <xf numFmtId="10" fontId="2" fillId="2" borderId="5" xfId="3" applyNumberFormat="1" applyFont="1" applyFill="1" applyBorder="1" applyProtection="1"/>
    <xf numFmtId="10" fontId="2" fillId="0" borderId="0" xfId="3" applyNumberFormat="1" applyFont="1" applyFill="1" applyBorder="1" applyProtection="1"/>
    <xf numFmtId="0" fontId="26" fillId="0" borderId="0" xfId="0" applyFont="1" applyProtection="1"/>
    <xf numFmtId="0" fontId="15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</xf>
    <xf numFmtId="6" fontId="16" fillId="0" borderId="8" xfId="0" applyNumberFormat="1" applyFont="1" applyBorder="1"/>
    <xf numFmtId="0" fontId="16" fillId="0" borderId="18" xfId="0" applyFont="1" applyBorder="1" applyAlignment="1">
      <alignment horizontal="left"/>
    </xf>
    <xf numFmtId="168" fontId="16" fillId="0" borderId="18" xfId="3" applyNumberFormat="1" applyFont="1" applyBorder="1" applyAlignment="1">
      <alignment horizontal="center"/>
    </xf>
    <xf numFmtId="0" fontId="13" fillId="0" borderId="0" xfId="0" applyFont="1" applyAlignment="1" applyProtection="1">
      <alignment horizontal="right"/>
    </xf>
    <xf numFmtId="0" fontId="25" fillId="0" borderId="0" xfId="0" applyFont="1" applyAlignment="1" applyProtection="1">
      <alignment vertical="center"/>
    </xf>
    <xf numFmtId="0" fontId="0" fillId="11" borderId="0" xfId="0" applyFill="1" applyProtection="1"/>
    <xf numFmtId="0" fontId="27" fillId="11" borderId="0" xfId="0" applyFont="1" applyFill="1" applyAlignment="1" applyProtection="1">
      <alignment vertical="center"/>
    </xf>
    <xf numFmtId="10" fontId="17" fillId="7" borderId="8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70" fontId="16" fillId="0" borderId="8" xfId="0" applyNumberFormat="1" applyFont="1" applyBorder="1" applyAlignment="1">
      <alignment vertical="center"/>
    </xf>
    <xf numFmtId="6" fontId="16" fillId="0" borderId="8" xfId="0" applyNumberFormat="1" applyFont="1" applyBorder="1" applyAlignment="1">
      <alignment vertical="center"/>
    </xf>
    <xf numFmtId="10" fontId="16" fillId="0" borderId="8" xfId="3" applyNumberFormat="1" applyFont="1" applyBorder="1" applyAlignment="1">
      <alignment vertical="center"/>
    </xf>
    <xf numFmtId="168" fontId="16" fillId="0" borderId="8" xfId="3" applyNumberFormat="1" applyFont="1" applyBorder="1" applyAlignment="1">
      <alignment horizontal="center" vertical="center"/>
    </xf>
    <xf numFmtId="170" fontId="17" fillId="7" borderId="8" xfId="0" applyNumberFormat="1" applyFont="1" applyFill="1" applyBorder="1" applyAlignment="1">
      <alignment vertical="center"/>
    </xf>
    <xf numFmtId="6" fontId="17" fillId="7" borderId="8" xfId="0" applyNumberFormat="1" applyFont="1" applyFill="1" applyBorder="1" applyAlignment="1">
      <alignment vertical="center"/>
    </xf>
    <xf numFmtId="168" fontId="17" fillId="7" borderId="8" xfId="3" applyNumberFormat="1" applyFont="1" applyFill="1" applyBorder="1" applyAlignment="1">
      <alignment horizontal="center" vertical="center"/>
    </xf>
    <xf numFmtId="0" fontId="26" fillId="0" borderId="0" xfId="0" applyFont="1" applyAlignment="1" applyProtection="1"/>
    <xf numFmtId="6" fontId="17" fillId="13" borderId="8" xfId="0" applyNumberFormat="1" applyFont="1" applyFill="1" applyBorder="1"/>
    <xf numFmtId="170" fontId="16" fillId="0" borderId="0" xfId="0" applyNumberFormat="1" applyFont="1" applyBorder="1" applyAlignment="1">
      <alignment vertical="center"/>
    </xf>
    <xf numFmtId="170" fontId="16" fillId="0" borderId="21" xfId="0" applyNumberFormat="1" applyFont="1" applyBorder="1" applyAlignment="1">
      <alignment vertical="center"/>
    </xf>
    <xf numFmtId="170" fontId="16" fillId="9" borderId="8" xfId="0" applyNumberFormat="1" applyFont="1" applyFill="1" applyBorder="1" applyAlignment="1">
      <alignment vertical="center"/>
    </xf>
    <xf numFmtId="42" fontId="0" fillId="0" borderId="0" xfId="6" applyFont="1"/>
    <xf numFmtId="0" fontId="13" fillId="0" borderId="0" xfId="0" applyFont="1" applyAlignment="1">
      <alignment horizontal="center"/>
    </xf>
    <xf numFmtId="42" fontId="0" fillId="0" borderId="0" xfId="0" applyNumberFormat="1"/>
    <xf numFmtId="10" fontId="0" fillId="0" borderId="0" xfId="3" applyNumberFormat="1" applyFont="1"/>
    <xf numFmtId="10" fontId="16" fillId="9" borderId="8" xfId="3" applyNumberFormat="1" applyFont="1" applyFill="1" applyBorder="1" applyAlignment="1">
      <alignment vertical="center"/>
    </xf>
    <xf numFmtId="167" fontId="8" fillId="11" borderId="13" xfId="4" applyNumberFormat="1" applyFont="1" applyFill="1" applyBorder="1" applyAlignment="1" applyProtection="1">
      <alignment horizontal="center"/>
      <protection locked="0"/>
    </xf>
    <xf numFmtId="167" fontId="8" fillId="11" borderId="14" xfId="4" applyNumberFormat="1" applyFont="1" applyFill="1" applyBorder="1" applyAlignment="1" applyProtection="1">
      <alignment horizontal="center"/>
      <protection locked="0"/>
    </xf>
    <xf numFmtId="0" fontId="5" fillId="10" borderId="11" xfId="4" applyFont="1" applyFill="1" applyBorder="1" applyProtection="1">
      <protection locked="0"/>
    </xf>
    <xf numFmtId="0" fontId="9" fillId="5" borderId="3" xfId="4" applyFont="1" applyFill="1" applyBorder="1"/>
    <xf numFmtId="0" fontId="28" fillId="11" borderId="0" xfId="0" applyFont="1" applyFill="1" applyAlignment="1" applyProtection="1">
      <alignment horizontal="center"/>
    </xf>
    <xf numFmtId="0" fontId="0" fillId="11" borderId="0" xfId="0" applyFill="1" applyAlignment="1" applyProtection="1">
      <alignment horizontal="left" vertical="center" wrapText="1"/>
    </xf>
    <xf numFmtId="0" fontId="13" fillId="11" borderId="0" xfId="0" applyFont="1" applyFill="1" applyAlignment="1" applyProtection="1">
      <alignment horizontal="center"/>
    </xf>
    <xf numFmtId="167" fontId="8" fillId="11" borderId="15" xfId="4" applyNumberFormat="1" applyFont="1" applyFill="1" applyBorder="1" applyAlignment="1" applyProtection="1">
      <alignment horizontal="center"/>
    </xf>
    <xf numFmtId="167" fontId="8" fillId="11" borderId="10" xfId="4" applyNumberFormat="1" applyFont="1" applyFill="1" applyBorder="1" applyAlignment="1" applyProtection="1">
      <alignment horizontal="center"/>
    </xf>
    <xf numFmtId="167" fontId="8" fillId="11" borderId="13" xfId="4" applyNumberFormat="1" applyFont="1" applyFill="1" applyBorder="1" applyAlignment="1" applyProtection="1">
      <alignment horizontal="center"/>
    </xf>
    <xf numFmtId="0" fontId="6" fillId="0" borderId="12" xfId="4" applyFont="1" applyBorder="1" applyAlignment="1" applyProtection="1">
      <alignment horizontal="center" vertical="center"/>
    </xf>
    <xf numFmtId="0" fontId="6" fillId="0" borderId="17" xfId="4" applyFont="1" applyBorder="1" applyAlignment="1" applyProtection="1">
      <alignment horizontal="center" vertical="center"/>
    </xf>
    <xf numFmtId="0" fontId="29" fillId="0" borderId="19" xfId="0" applyFont="1" applyBorder="1" applyAlignment="1" applyProtection="1">
      <alignment horizontal="center" vertical="center" wrapText="1"/>
    </xf>
    <xf numFmtId="0" fontId="29" fillId="0" borderId="18" xfId="0" applyFont="1" applyBorder="1" applyAlignment="1" applyProtection="1">
      <alignment horizontal="center" vertical="center" wrapText="1"/>
    </xf>
    <xf numFmtId="0" fontId="29" fillId="0" borderId="20" xfId="0" applyFont="1" applyBorder="1" applyAlignment="1" applyProtection="1">
      <alignment horizontal="center" vertical="center" wrapText="1"/>
    </xf>
    <xf numFmtId="0" fontId="18" fillId="7" borderId="19" xfId="0" applyFont="1" applyFill="1" applyBorder="1" applyAlignment="1">
      <alignment horizontal="center"/>
    </xf>
    <xf numFmtId="0" fontId="18" fillId="7" borderId="20" xfId="0" applyFont="1" applyFill="1" applyBorder="1" applyAlignment="1">
      <alignment horizontal="center"/>
    </xf>
    <xf numFmtId="0" fontId="16" fillId="0" borderId="19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8" fillId="7" borderId="19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/>
    </xf>
    <xf numFmtId="0" fontId="25" fillId="0" borderId="0" xfId="0" applyFont="1" applyAlignment="1" applyProtection="1">
      <alignment horizontal="center" vertical="center"/>
    </xf>
    <xf numFmtId="0" fontId="18" fillId="7" borderId="8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12" borderId="8" xfId="0" applyFont="1" applyFill="1" applyBorder="1" applyAlignment="1">
      <alignment horizontal="left"/>
    </xf>
    <xf numFmtId="0" fontId="15" fillId="7" borderId="8" xfId="0" applyFont="1" applyFill="1" applyBorder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 wrapText="1"/>
    </xf>
    <xf numFmtId="0" fontId="15" fillId="7" borderId="8" xfId="0" applyFont="1" applyFill="1" applyBorder="1" applyAlignment="1">
      <alignment horizontal="center"/>
    </xf>
    <xf numFmtId="0" fontId="16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19" xfId="0" applyFont="1" applyBorder="1" applyAlignment="1"/>
    <xf numFmtId="0" fontId="16" fillId="0" borderId="20" xfId="0" applyFont="1" applyBorder="1" applyAlignment="1"/>
    <xf numFmtId="0" fontId="16" fillId="9" borderId="8" xfId="0" applyFont="1" applyFill="1" applyBorder="1" applyAlignment="1">
      <alignment horizontal="left"/>
    </xf>
    <xf numFmtId="0" fontId="24" fillId="0" borderId="0" xfId="0" applyFont="1" applyAlignment="1" applyProtection="1">
      <alignment horizontal="right"/>
    </xf>
    <xf numFmtId="0" fontId="24" fillId="9" borderId="0" xfId="0" applyFont="1" applyFill="1" applyAlignment="1" applyProtection="1">
      <alignment horizontal="center"/>
    </xf>
    <xf numFmtId="170" fontId="13" fillId="0" borderId="19" xfId="0" applyNumberFormat="1" applyFont="1" applyBorder="1" applyAlignment="1">
      <alignment horizontal="left" vertical="center" wrapText="1"/>
    </xf>
    <xf numFmtId="170" fontId="13" fillId="0" borderId="18" xfId="0" applyNumberFormat="1" applyFont="1" applyBorder="1" applyAlignment="1">
      <alignment horizontal="left" vertical="center" wrapText="1"/>
    </xf>
    <xf numFmtId="170" fontId="13" fillId="0" borderId="20" xfId="0" applyNumberFormat="1" applyFont="1" applyBorder="1" applyAlignment="1">
      <alignment horizontal="left" vertical="center" wrapText="1"/>
    </xf>
    <xf numFmtId="170" fontId="16" fillId="0" borderId="19" xfId="0" applyNumberFormat="1" applyFont="1" applyBorder="1" applyAlignment="1">
      <alignment horizontal="left" vertical="center"/>
    </xf>
    <xf numFmtId="170" fontId="16" fillId="0" borderId="18" xfId="0" applyNumberFormat="1" applyFont="1" applyBorder="1" applyAlignment="1">
      <alignment horizontal="left" vertical="center"/>
    </xf>
    <xf numFmtId="170" fontId="16" fillId="0" borderId="20" xfId="0" applyNumberFormat="1" applyFont="1" applyBorder="1" applyAlignment="1">
      <alignment horizontal="left" vertical="center"/>
    </xf>
  </cellXfs>
  <cellStyles count="7">
    <cellStyle name="Millares" xfId="1" builtinId="3"/>
    <cellStyle name="Millares [0]" xfId="5" builtinId="6"/>
    <cellStyle name="Moneda" xfId="2" builtinId="4"/>
    <cellStyle name="Moneda [0]" xfId="6" builtinId="7"/>
    <cellStyle name="Normal" xfId="0" builtinId="0"/>
    <cellStyle name="Normal_family-budget-planner" xfId="4"/>
    <cellStyle name="Porcentaje" xfId="3" builtinId="5"/>
  </cellStyles>
  <dxfs count="343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</dxfs>
  <tableStyles count="0" defaultTableStyle="TableStyleMedium9" defaultPivotStyle="PivotStyleLight16"/>
  <colors>
    <mruColors>
      <color rgb="FF00FF00"/>
      <color rgb="FF30AC04"/>
      <color rgb="FF0CD215"/>
      <color rgb="FFFF9933"/>
      <color rgb="FF5A2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'Presupuesto (Captura de Datos)'!$A$5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rgbClr val="0CD215"/>
            </a:solidFill>
            <a:ln>
              <a:noFill/>
            </a:ln>
            <a:effectLst/>
          </c:spPr>
          <c:invertIfNegative val="0"/>
          <c:cat>
            <c:strRef>
              <c:f>'Presupuesto (Captura de Datos)'!$B$2:$M$2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'Presupuesto (Captura de Datos)'!$B$5:$M$5</c:f>
              <c:numCache>
                <c:formatCode>#,##0</c:formatCode>
                <c:ptCount val="12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23000000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3000000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B1-4A5D-A947-843CAF55408B}"/>
            </c:ext>
          </c:extLst>
        </c:ser>
        <c:ser>
          <c:idx val="1"/>
          <c:order val="1"/>
          <c:tx>
            <c:strRef>
              <c:f>'Presupuesto (Captura de Datos)'!$A$6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'Presupuesto (Captura de Datos)'!$B$2:$M$2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'Presupuesto (Captura de Datos)'!$B$6:$M$6</c:f>
              <c:numCache>
                <c:formatCode>#,##0</c:formatCode>
                <c:ptCount val="12"/>
                <c:pt idx="0">
                  <c:v>3064000</c:v>
                </c:pt>
                <c:pt idx="1">
                  <c:v>3064000</c:v>
                </c:pt>
                <c:pt idx="2">
                  <c:v>3064000</c:v>
                </c:pt>
                <c:pt idx="3">
                  <c:v>3064000</c:v>
                </c:pt>
                <c:pt idx="4">
                  <c:v>3064000</c:v>
                </c:pt>
                <c:pt idx="5">
                  <c:v>3064000</c:v>
                </c:pt>
                <c:pt idx="6">
                  <c:v>3064000</c:v>
                </c:pt>
                <c:pt idx="7">
                  <c:v>3064000</c:v>
                </c:pt>
                <c:pt idx="8">
                  <c:v>3064000</c:v>
                </c:pt>
                <c:pt idx="9">
                  <c:v>3064000</c:v>
                </c:pt>
                <c:pt idx="10">
                  <c:v>3064000</c:v>
                </c:pt>
                <c:pt idx="11">
                  <c:v>3064000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B1-4A5D-A947-843CAF55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333544"/>
        <c:axId val="353330408"/>
      </c:barChart>
      <c:lineChart>
        <c:grouping val="standard"/>
        <c:varyColors val="0"/>
        <c:ser>
          <c:idx val="2"/>
          <c:order val="2"/>
          <c:tx>
            <c:strRef>
              <c:f>'Presupuesto (Captura de Datos)'!$A$8</c:f>
              <c:strCache>
                <c:ptCount val="1"/>
                <c:pt idx="0">
                  <c:v>Balance Proyectado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3665202537823329E-2"/>
                  <c:y val="-1.990049751243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EB1-4A5D-A947-843CAF55408B}"/>
                </c:ext>
                <c:ext xmlns:c15="http://schemas.microsoft.com/office/drawing/2012/chart" uri="{CE6537A1-D6FC-4f65-9D91-7224C49458BB}"/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'Presupuesto (Captura de Datos)'!$B$8:$M$8</c:f>
              <c:numCache>
                <c:formatCode>"$"#,##0_);[Red]\("$"#,##0\)</c:formatCode>
                <c:ptCount val="12"/>
                <c:pt idx="0">
                  <c:v>-64000</c:v>
                </c:pt>
                <c:pt idx="1">
                  <c:v>-128000</c:v>
                </c:pt>
                <c:pt idx="2">
                  <c:v>-192000</c:v>
                </c:pt>
                <c:pt idx="3">
                  <c:v>-256000</c:v>
                </c:pt>
                <c:pt idx="4">
                  <c:v>-320000</c:v>
                </c:pt>
                <c:pt idx="5">
                  <c:v>-384000</c:v>
                </c:pt>
                <c:pt idx="6">
                  <c:v>19552000</c:v>
                </c:pt>
                <c:pt idx="7">
                  <c:v>19488000</c:v>
                </c:pt>
                <c:pt idx="8">
                  <c:v>19424000</c:v>
                </c:pt>
                <c:pt idx="9">
                  <c:v>19360000</c:v>
                </c:pt>
                <c:pt idx="10">
                  <c:v>19296000</c:v>
                </c:pt>
                <c:pt idx="11">
                  <c:v>19232000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B1-4A5D-A947-843CAF55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30800"/>
        <c:axId val="353335504"/>
      </c:lineChart>
      <c:catAx>
        <c:axId val="3533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0408"/>
        <c:crosses val="autoZero"/>
        <c:auto val="1"/>
        <c:lblAlgn val="ctr"/>
        <c:lblOffset val="100"/>
        <c:noMultiLvlLbl val="0"/>
      </c:catAx>
      <c:valAx>
        <c:axId val="3533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3544"/>
        <c:crosses val="autoZero"/>
        <c:crossBetween val="between"/>
      </c:valAx>
      <c:valAx>
        <c:axId val="353335504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0800"/>
        <c:crosses val="max"/>
        <c:crossBetween val="between"/>
      </c:valAx>
      <c:catAx>
        <c:axId val="35333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333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'Gráficas -Análisis'!$J$5:$J$8</c:f>
              <c:strCache>
                <c:ptCount val="4"/>
                <c:pt idx="0">
                  <c:v>Balance Proyectado</c:v>
                </c:pt>
                <c:pt idx="1">
                  <c:v>Ingreso (Prom. Mes)</c:v>
                </c:pt>
                <c:pt idx="2">
                  <c:v>Gastos (Promedio Mes)</c:v>
                </c:pt>
                <c:pt idx="3">
                  <c:v>Excedente (Prom. Mes)</c:v>
                </c:pt>
              </c:strCache>
            </c:strRef>
          </c:cat>
          <c:val>
            <c:numRef>
              <c:f>'Gráficas -Análisis'!$K$5:$K$8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84-4FFB-BAB6-0014504B3A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5705944430591163"/>
                  <c:y val="1.8537121130573916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284-4FFB-BAB6-0014504B3A9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888888888888888"/>
                  <c:y val="-1.8518518518518517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284-4FFB-BAB6-0014504B3A9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7777777777777778"/>
                  <c:y val="-3.2407407407407406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284-4FFB-BAB6-0014504B3A9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25"/>
                  <c:y val="-1.3888888888888888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284-4FFB-BAB6-0014504B3A9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'Gráficas -Análisis'!$J$5:$J$8</c:f>
              <c:strCache>
                <c:ptCount val="4"/>
                <c:pt idx="0">
                  <c:v>Balance Proyectado</c:v>
                </c:pt>
                <c:pt idx="1">
                  <c:v>Ingreso (Prom. Mes)</c:v>
                </c:pt>
                <c:pt idx="2">
                  <c:v>Gastos (Promedio Mes)</c:v>
                </c:pt>
                <c:pt idx="3">
                  <c:v>Excedente (Prom. Mes)</c:v>
                </c:pt>
              </c:strCache>
            </c:strRef>
          </c:cat>
          <c:val>
            <c:numRef>
              <c:f>'Gráficas -Análisis'!$L$5:$L$8</c:f>
              <c:numCache>
                <c:formatCode>"$"#,##0_);[Red]\("$"#,##0\)</c:formatCode>
                <c:ptCount val="4"/>
                <c:pt idx="0">
                  <c:v>19232000</c:v>
                </c:pt>
                <c:pt idx="1">
                  <c:v>4666666.666666667</c:v>
                </c:pt>
                <c:pt idx="2">
                  <c:v>3064000</c:v>
                </c:pt>
                <c:pt idx="3">
                  <c:v>1602666.6666666667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284-4FFB-BAB6-0014504B3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53335896"/>
        <c:axId val="353333152"/>
        <c:axId val="0"/>
      </c:bar3DChart>
      <c:catAx>
        <c:axId val="3533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3152"/>
        <c:crosses val="autoZero"/>
        <c:auto val="1"/>
        <c:lblAlgn val="ctr"/>
        <c:lblOffset val="100"/>
        <c:noMultiLvlLbl val="0"/>
      </c:catAx>
      <c:valAx>
        <c:axId val="35333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333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90-4F90-98EB-35A9C2E4C8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90-4F90-98EB-35A9C2E4C8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90-4F90-98EB-35A9C2E4C8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90-4F90-98EB-35A9C2E4C8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490-4F90-98EB-35A9C2E4C8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490-4F90-98EB-35A9C2E4C8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490-4F90-98EB-35A9C2E4C8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490-4F90-98EB-35A9C2E4C8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490-4F90-98EB-35A9C2E4C8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490-4F90-98EB-35A9C2E4C8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490-4F90-98EB-35A9C2E4C8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490-4F90-98EB-35A9C2E4C8AB}"/>
              </c:ext>
            </c:extLst>
          </c:dPt>
          <c:dLbls>
            <c:dLbl>
              <c:idx val="0"/>
              <c:layout>
                <c:manualLayout>
                  <c:x val="2.2400289921918757E-2"/>
                  <c:y val="-3.699620880723242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2631928245764598"/>
                  <c:y val="9.5738518122127931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576232045606079E-2"/>
                  <c:y val="-5.789227802835325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4591594460734249E-2"/>
                  <c:y val="-3.410797608632254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164552652675739E-2"/>
                  <c:y val="-8.1237241178186061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8.7989545239899412E-3"/>
                  <c:y val="-8.0304024496937881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6869875575176533E-2"/>
                  <c:y val="-3.247849227179935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5.784869866507323E-2"/>
                  <c:y val="-3.784929796396809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C490-4F90-98EB-35A9C2E4C8A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'Totales Xra Gráficas'!$B$14:$B$25</c:f>
              <c:strCache>
                <c:ptCount val="12"/>
                <c:pt idx="0">
                  <c:v>Ahorro / Pensión</c:v>
                </c:pt>
                <c:pt idx="1">
                  <c:v>Donaciones / Ayuda Familia</c:v>
                </c:pt>
                <c:pt idx="2">
                  <c:v>Hogar</c:v>
                </c:pt>
                <c:pt idx="3">
                  <c:v>Gastos Fijos</c:v>
                </c:pt>
                <c:pt idx="4">
                  <c:v>Comida Familia y Propia</c:v>
                </c:pt>
                <c:pt idx="5">
                  <c:v>Transporte / Vehículo Familia y Propia</c:v>
                </c:pt>
                <c:pt idx="6">
                  <c:v>Salud / Familia y Propia</c:v>
                </c:pt>
                <c:pt idx="7">
                  <c:v>Vida Diaria / Educación Familia y Propia</c:v>
                </c:pt>
                <c:pt idx="8">
                  <c:v>Niños</c:v>
                </c:pt>
                <c:pt idx="9">
                  <c:v>Obligaciones Financieras / Impuestos</c:v>
                </c:pt>
                <c:pt idx="10">
                  <c:v>Entretenimiento / Diversión</c:v>
                </c:pt>
                <c:pt idx="11">
                  <c:v>Otros Gastos / Familia y Propios</c:v>
                </c:pt>
              </c:strCache>
            </c:strRef>
          </c:cat>
          <c:val>
            <c:numRef>
              <c:f>'Totales Xra Gráficas'!$C$14:$C$25</c:f>
              <c:numCache>
                <c:formatCode>"$"#,##0</c:formatCode>
                <c:ptCount val="12"/>
                <c:pt idx="0">
                  <c:v>7368000</c:v>
                </c:pt>
                <c:pt idx="1">
                  <c:v>2400000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12000000</c:v>
                </c:pt>
                <c:pt idx="9">
                  <c:v>15000000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C490-4F90-98EB-35A9C2E4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Presupuesto Vs Ingreso</a:t>
            </a:r>
            <a:r>
              <a:rPr lang="es-CO" b="1" baseline="0">
                <a:solidFill>
                  <a:sysClr val="windowText" lastClr="000000"/>
                </a:solidFill>
              </a:rPr>
              <a:t> Ejecutado (Gastado)</a:t>
            </a:r>
            <a:r>
              <a:rPr lang="es-CO" b="1">
                <a:solidFill>
                  <a:sysClr val="windowText" lastClr="000000"/>
                </a:solidFill>
              </a:rPr>
              <a:t> -</a:t>
            </a:r>
            <a:r>
              <a:rPr lang="es-CO" b="1" baseline="0">
                <a:solidFill>
                  <a:sysClr val="windowText" lastClr="000000"/>
                </a:solidFill>
              </a:rPr>
              <a:t> </a:t>
            </a:r>
            <a:r>
              <a:rPr lang="es-CO" b="1">
                <a:solidFill>
                  <a:sysClr val="windowText" lastClr="000000"/>
                </a:solidFill>
              </a:rPr>
              <a:t>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0466692268480206E-2"/>
          <c:y val="9.6108648764341276E-2"/>
          <c:w val="0.87736725757053013"/>
          <c:h val="0.731336373843613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'Totales Xra Gráficas'!$B$2</c:f>
              <c:strCache>
                <c:ptCount val="1"/>
                <c:pt idx="0">
                  <c:v>Ingreso Estimado</c:v>
                </c:pt>
              </c:strCache>
            </c:strRef>
          </c:tx>
          <c:spPr>
            <a:solidFill>
              <a:srgbClr val="0CD21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30AC0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'Totales Xra Gráficas'!$C$1:$N$1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'Totales Xra Gráficas'!$C$2:$N$2</c:f>
              <c:numCache>
                <c:formatCode>#,##0</c:formatCode>
                <c:ptCount val="12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23000000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3000000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E1-494D-8439-CE72E7454BA2}"/>
            </c:ext>
          </c:extLst>
        </c:ser>
        <c:ser>
          <c:idx val="1"/>
          <c:order val="1"/>
          <c:tx>
            <c:strRef>
              <c:f>'Totales Xra Gráficas'!$B$3</c:f>
              <c:strCache>
                <c:ptCount val="1"/>
                <c:pt idx="0">
                  <c:v>Ingreso Ejecutado (Gastado)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'Totales Xra Gráficas'!$C$1:$N$1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'Totales Xra Gráficas'!$C$3:$N$3</c:f>
              <c:numCache>
                <c:formatCode>#,##0</c:formatCode>
                <c:ptCount val="12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15000000</c:v>
                </c:pt>
                <c:pt idx="4">
                  <c:v>15000000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5000000</c:v>
                </c:pt>
                <c:pt idx="11">
                  <c:v>5000000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E1-494D-8439-CE72E745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3331192"/>
        <c:axId val="353336288"/>
      </c:barChart>
      <c:catAx>
        <c:axId val="35333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6288"/>
        <c:crosses val="autoZero"/>
        <c:auto val="1"/>
        <c:lblAlgn val="ctr"/>
        <c:lblOffset val="100"/>
        <c:noMultiLvlLbl val="0"/>
      </c:catAx>
      <c:valAx>
        <c:axId val="3533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3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382582154064487E-2"/>
          <c:y val="0.87394878144209598"/>
          <c:w val="0.96242037547419079"/>
          <c:h val="0.11214220921614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Presupuesto Vs Ejecución - EGRESOS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426337467329017E-2"/>
          <c:y val="9.6337524417083362E-2"/>
          <c:w val="0.88353341340336933"/>
          <c:h val="0.760242290275890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'Totales Xra Gráficas'!$B$5</c:f>
              <c:strCache>
                <c:ptCount val="1"/>
                <c:pt idx="0">
                  <c:v>Egreso Estimado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'Totales Xra Gráficas'!$C$4:$N$4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'Totales Xra Gráficas'!$C$5:$N$5</c:f>
              <c:numCache>
                <c:formatCode>#,##0</c:formatCode>
                <c:ptCount val="12"/>
                <c:pt idx="0">
                  <c:v>3064000</c:v>
                </c:pt>
                <c:pt idx="1">
                  <c:v>3064000</c:v>
                </c:pt>
                <c:pt idx="2">
                  <c:v>3064000</c:v>
                </c:pt>
                <c:pt idx="3">
                  <c:v>3064000</c:v>
                </c:pt>
                <c:pt idx="4">
                  <c:v>3064000</c:v>
                </c:pt>
                <c:pt idx="5">
                  <c:v>3064000</c:v>
                </c:pt>
                <c:pt idx="6">
                  <c:v>3064000</c:v>
                </c:pt>
                <c:pt idx="7">
                  <c:v>3064000</c:v>
                </c:pt>
                <c:pt idx="8">
                  <c:v>3064000</c:v>
                </c:pt>
                <c:pt idx="9">
                  <c:v>3064000</c:v>
                </c:pt>
                <c:pt idx="10">
                  <c:v>3064000</c:v>
                </c:pt>
                <c:pt idx="11">
                  <c:v>3064000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43-4E27-AD3A-B47A9E46C625}"/>
            </c:ext>
          </c:extLst>
        </c:ser>
        <c:ser>
          <c:idx val="1"/>
          <c:order val="1"/>
          <c:tx>
            <c:strRef>
              <c:f>'Totales Xra Gráficas'!$B$6</c:f>
              <c:strCache>
                <c:ptCount val="1"/>
                <c:pt idx="0">
                  <c:v>Egreso Ejecutado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'Totales Xra Gráficas'!$C$4:$N$4</c:f>
              <c:strCache>
                <c:ptCount val="12"/>
                <c:pt idx="0">
                  <c:v>Mar</c:v>
                </c:pt>
                <c:pt idx="1">
                  <c:v>Abr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Agt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Dic</c:v>
                </c:pt>
                <c:pt idx="10">
                  <c:v>Ene</c:v>
                </c:pt>
                <c:pt idx="11">
                  <c:v>Feb</c:v>
                </c:pt>
              </c:strCache>
            </c:strRef>
          </c:cat>
          <c:val>
            <c:numRef>
              <c:f>'Totales Xra Gráficas'!$C$6:$N$6</c:f>
              <c:numCache>
                <c:formatCode>#,##0</c:formatCode>
                <c:ptCount val="12"/>
                <c:pt idx="0">
                  <c:v>614000</c:v>
                </c:pt>
                <c:pt idx="1">
                  <c:v>80000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43-4E27-AD3A-B47A9E46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814488"/>
        <c:axId val="355816448"/>
      </c:barChart>
      <c:catAx>
        <c:axId val="35581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16448"/>
        <c:crosses val="autoZero"/>
        <c:auto val="1"/>
        <c:lblAlgn val="ctr"/>
        <c:lblOffset val="100"/>
        <c:noMultiLvlLbl val="0"/>
      </c:catAx>
      <c:valAx>
        <c:axId val="3558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43119994830922E-2"/>
          <c:y val="0.88693584036181972"/>
          <c:w val="0.9495822850058151"/>
          <c:h val="0.11214220921614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'Gráficas -Análisis'!$C$90</c:f>
              <c:strCache>
                <c:ptCount val="1"/>
                <c:pt idx="0">
                  <c:v>Estimado Anual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3"/>
              <c:layout>
                <c:manualLayout>
                  <c:x val="8.6175937676476189E-3"/>
                  <c:y val="-0.11711948380690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3859961047797618E-3"/>
                  <c:y val="-8.5465569264497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5.3859961047797618E-3"/>
                  <c:y val="-0.126615658169626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2315976628677781E-3"/>
                  <c:y val="-0.11078870089842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2.1543984419118258E-3"/>
                  <c:y val="-0.11078870089842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7.899369699484136E-17"/>
                  <c:y val="-0.10445791798994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3.2315976628678571E-3"/>
                  <c:y val="-8.8630960718738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2315976628678571E-3"/>
                  <c:y val="-0.11078870089842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5.3859961047797618E-3"/>
                  <c:y val="-0.13294644107810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82C7-487F-9F9F-F6085292C6BE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'Gráficas -Análisis'!$A$91:$A$102</c:f>
              <c:strCache>
                <c:ptCount val="12"/>
                <c:pt idx="0">
                  <c:v>Ahorro / Pensión</c:v>
                </c:pt>
                <c:pt idx="1">
                  <c:v>Donaciones / Ayuda Familia</c:v>
                </c:pt>
                <c:pt idx="2">
                  <c:v>Hogar</c:v>
                </c:pt>
                <c:pt idx="3">
                  <c:v>Gastos Fijos</c:v>
                </c:pt>
                <c:pt idx="4">
                  <c:v>Comida Familia y Propia</c:v>
                </c:pt>
                <c:pt idx="5">
                  <c:v>Transporte / Vehículo Familia y Propia</c:v>
                </c:pt>
                <c:pt idx="6">
                  <c:v>Salud / Familia y Propia</c:v>
                </c:pt>
                <c:pt idx="7">
                  <c:v>Vida Diaria / Educación Familia y Propia</c:v>
                </c:pt>
                <c:pt idx="8">
                  <c:v>Niños</c:v>
                </c:pt>
                <c:pt idx="9">
                  <c:v>Obligaciones Financieras / Impuestos</c:v>
                </c:pt>
                <c:pt idx="10">
                  <c:v>Entretenimiento / Diversión</c:v>
                </c:pt>
                <c:pt idx="11">
                  <c:v>Otros Gastos / Familia y Propios</c:v>
                </c:pt>
              </c:strCache>
            </c:strRef>
          </c:cat>
          <c:val>
            <c:numRef>
              <c:f>'Gráficas -Análisis'!$C$91:$C$102</c:f>
              <c:numCache>
                <c:formatCode>"$"#,##0</c:formatCode>
                <c:ptCount val="12"/>
                <c:pt idx="0">
                  <c:v>7368000</c:v>
                </c:pt>
                <c:pt idx="1">
                  <c:v>2400000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12000000</c:v>
                </c:pt>
                <c:pt idx="9">
                  <c:v>15000000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2C7-487F-9F9F-F6085292C6BE}"/>
            </c:ext>
          </c:extLst>
        </c:ser>
        <c:ser>
          <c:idx val="2"/>
          <c:order val="2"/>
          <c:tx>
            <c:strRef>
              <c:f>'Gráficas -Análisis'!$E$90</c:f>
              <c:strCache>
                <c:ptCount val="1"/>
                <c:pt idx="0">
                  <c:v>Ejecutado Acumulado</c:v>
                </c:pt>
              </c:strCache>
            </c:strRef>
          </c:tx>
          <c:spPr>
            <a:solidFill>
              <a:srgbClr val="002060">
                <a:alpha val="85000"/>
              </a:srgbClr>
            </a:solidFill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  <a:sp3d contourW="9525">
              <a:contourClr>
                <a:schemeClr val="tx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5080789093383314E-2"/>
                  <c:y val="-9.4961743627219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771992209559524E-2"/>
                  <c:y val="-5.3811654722091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3087968838238094E-3"/>
                  <c:y val="-4.4315480359369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2315976628677781E-3"/>
                  <c:y val="-3.4819305996647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6175937676476189E-3"/>
                  <c:y val="-4.7480871813609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1.0771992209558734E-3"/>
                  <c:y val="-5.3811654722091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0771992209560313E-3"/>
                  <c:y val="-5.0646263267850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0771992209559524E-3"/>
                  <c:y val="-4.115008890512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231597662867936E-3"/>
                  <c:y val="-6.3307829084812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5.3859961047797618E-3"/>
                  <c:y val="-6.6473220539053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-7.9134786356016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82C7-487F-9F9F-F6085292C6BE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1.2926390651471428E-2"/>
                  <c:y val="-6.3307829084813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82C7-487F-9F9F-F6085292C6BE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'Gráficas -Análisis'!$A$91:$A$102</c:f>
              <c:strCache>
                <c:ptCount val="12"/>
                <c:pt idx="0">
                  <c:v>Ahorro / Pensión</c:v>
                </c:pt>
                <c:pt idx="1">
                  <c:v>Donaciones / Ayuda Familia</c:v>
                </c:pt>
                <c:pt idx="2">
                  <c:v>Hogar</c:v>
                </c:pt>
                <c:pt idx="3">
                  <c:v>Gastos Fijos</c:v>
                </c:pt>
                <c:pt idx="4">
                  <c:v>Comida Familia y Propia</c:v>
                </c:pt>
                <c:pt idx="5">
                  <c:v>Transporte / Vehículo Familia y Propia</c:v>
                </c:pt>
                <c:pt idx="6">
                  <c:v>Salud / Familia y Propia</c:v>
                </c:pt>
                <c:pt idx="7">
                  <c:v>Vida Diaria / Educación Familia y Propia</c:v>
                </c:pt>
                <c:pt idx="8">
                  <c:v>Niños</c:v>
                </c:pt>
                <c:pt idx="9">
                  <c:v>Obligaciones Financieras / Impuestos</c:v>
                </c:pt>
                <c:pt idx="10">
                  <c:v>Entretenimiento / Diversión</c:v>
                </c:pt>
                <c:pt idx="11">
                  <c:v>Otros Gastos / Familia y Propios</c:v>
                </c:pt>
              </c:strCache>
            </c:strRef>
          </c:cat>
          <c:val>
            <c:numRef>
              <c:f>'Gráficas -Análisis'!$E$91:$E$102</c:f>
              <c:numCache>
                <c:formatCode>"$"#,##0</c:formatCode>
                <c:ptCount val="12"/>
                <c:pt idx="0">
                  <c:v>694000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82C7-487F-9F9F-F6085292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55814096"/>
        <c:axId val="355818408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-Análisis'!$B$90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-Análisis'!$A$91:$A$102</c15:sqref>
                        </c15:formulaRef>
                      </c:ext>
                    </c:extLst>
                    <c:strCache>
                      <c:ptCount val="12"/>
                      <c:pt idx="0">
                        <c:v>Ahorro / Pensión</c:v>
                      </c:pt>
                      <c:pt idx="1">
                        <c:v>Donaciones / Ayuda Familia</c:v>
                      </c:pt>
                      <c:pt idx="2">
                        <c:v>Hogar</c:v>
                      </c:pt>
                      <c:pt idx="3">
                        <c:v>Gastos Fijos</c:v>
                      </c:pt>
                      <c:pt idx="4">
                        <c:v>Comida Familia y Propia</c:v>
                      </c:pt>
                      <c:pt idx="5">
                        <c:v>Transporte / Vehículo Familia y Propia</c:v>
                      </c:pt>
                      <c:pt idx="6">
                        <c:v>Salud / Familia y Propia</c:v>
                      </c:pt>
                      <c:pt idx="7">
                        <c:v>Vida Diaria / Educación Familia y Propia</c:v>
                      </c:pt>
                      <c:pt idx="8">
                        <c:v>Niños</c:v>
                      </c:pt>
                      <c:pt idx="9">
                        <c:v>Obligaciones Financieras / Impuestos</c:v>
                      </c:pt>
                      <c:pt idx="10">
                        <c:v>Entretenimiento / Diversión</c:v>
                      </c:pt>
                      <c:pt idx="11">
                        <c:v>Otros Gastos / Familia y Propios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-Análisis'!$B$91:$B$102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7-82C7-487F-9F9F-F6085292C6BE}"/>
                  </c:ext>
                </c:extLst>
              </c15:ser>
            </c15:filteredBarSeries>
          </c:ext>
        </c:extLst>
      </c:bar3DChart>
      <c:catAx>
        <c:axId val="355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18408"/>
        <c:crosses val="autoZero"/>
        <c:auto val="1"/>
        <c:lblAlgn val="ctr"/>
        <c:lblOffset val="100"/>
        <c:noMultiLvlLbl val="0"/>
      </c:catAx>
      <c:valAx>
        <c:axId val="3558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90-4F90-98EB-35A9C2E4C8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90-4F90-98EB-35A9C2E4C8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90-4F90-98EB-35A9C2E4C8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90-4F90-98EB-35A9C2E4C8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490-4F90-98EB-35A9C2E4C8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490-4F90-98EB-35A9C2E4C8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490-4F90-98EB-35A9C2E4C8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490-4F90-98EB-35A9C2E4C8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490-4F90-98EB-35A9C2E4C8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490-4F90-98EB-35A9C2E4C8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490-4F90-98EB-35A9C2E4C8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490-4F90-98EB-35A9C2E4C8A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0.11487736645263219"/>
                  <c:y val="-9.9961354355052306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5934680740842966"/>
                  <c:y val="5.45737451503967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4400525250367723E-2"/>
                  <c:y val="-0.1919965719706633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6327134445092468E-2"/>
                  <c:y val="-0.1192466177974061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6.2900881358188832E-2"/>
                  <c:y val="3.2107066389249518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6.907815578451558E-2"/>
                  <c:y val="-5.810807363270957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4.5486792803501298E-2"/>
                  <c:y val="9.087632070782947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5038368016873518"/>
                  <c:y val="6.7116789481955277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12375058860080487"/>
                  <c:y val="-2.947840662777535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12695861417322835"/>
                  <c:y val="4.789254562038466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C490-4F90-98EB-35A9C2E4C8AB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2.3821422581766141E-2"/>
                  <c:y val="1.598080705907973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4.2615045017992635E-4"/>
                  <c:y val="-4.142808413978951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5.0733165751669494E-2"/>
                  <c:y val="-3.48296902760981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'Totales Xra Gráficas'!$B$31:$B$46</c:f>
              <c:strCache>
                <c:ptCount val="16"/>
                <c:pt idx="0">
                  <c:v>Ahorro / Pensión 1</c:v>
                </c:pt>
                <c:pt idx="1">
                  <c:v>Crea Patrimonio</c:v>
                </c:pt>
                <c:pt idx="2">
                  <c:v>Ahorro / Pensión 3</c:v>
                </c:pt>
                <c:pt idx="3">
                  <c:v>Ahorro / Pensión 4</c:v>
                </c:pt>
                <c:pt idx="4">
                  <c:v>Pension Obligatoria</c:v>
                </c:pt>
                <c:pt idx="5">
                  <c:v>Ahorro / Pensión 6</c:v>
                </c:pt>
                <c:pt idx="6">
                  <c:v>Ahorro / Pensión 7</c:v>
                </c:pt>
                <c:pt idx="7">
                  <c:v>Ahorro / Pensión 8</c:v>
                </c:pt>
                <c:pt idx="8">
                  <c:v>Ahorro / Pensión 9</c:v>
                </c:pt>
                <c:pt idx="9">
                  <c:v>Ahorro / Pensión 10</c:v>
                </c:pt>
                <c:pt idx="10">
                  <c:v>Ahorro / Pensión 11</c:v>
                </c:pt>
                <c:pt idx="11">
                  <c:v>Ahorro / Pensión 12</c:v>
                </c:pt>
                <c:pt idx="12">
                  <c:v>Ahorro / Pensión 13</c:v>
                </c:pt>
                <c:pt idx="13">
                  <c:v>Ahorro / Pensión 14</c:v>
                </c:pt>
                <c:pt idx="14">
                  <c:v>Ahorro / Pensión 15</c:v>
                </c:pt>
                <c:pt idx="15">
                  <c:v>Ahorro / Pensión 16</c:v>
                </c:pt>
              </c:strCache>
            </c:strRef>
          </c:cat>
          <c:val>
            <c:numRef>
              <c:f>'Totales Xra Gráficas'!$C$31:$C$46</c:f>
              <c:numCache>
                <c:formatCode>"$"#,##0</c:formatCode>
                <c:ptCount val="16"/>
                <c:pt idx="0">
                  <c:v>0</c:v>
                </c:pt>
                <c:pt idx="1">
                  <c:v>6048000</c:v>
                </c:pt>
                <c:pt idx="2">
                  <c:v>0</c:v>
                </c:pt>
                <c:pt idx="3">
                  <c:v>0</c:v>
                </c:pt>
                <c:pt idx="4">
                  <c:v>1320000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C490-4F90-98EB-35A9C2E4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'Gráficas -Análisis'!$C$133</c:f>
              <c:strCache>
                <c:ptCount val="1"/>
                <c:pt idx="0">
                  <c:v>Estimado Anual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3"/>
              <c:layout>
                <c:manualLayout>
                  <c:x val="8.6175937676476189E-3"/>
                  <c:y val="-0.11711948380690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3859961047797618E-3"/>
                  <c:y val="-8.5465569264497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5.3859961047797618E-3"/>
                  <c:y val="-0.126615658169626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2315976628677781E-3"/>
                  <c:y val="-0.11078870089842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2.1543984419118258E-3"/>
                  <c:y val="-0.11078870089842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3425129451668513E-2"/>
                  <c:y val="-3.2885889179369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3.2315976628678571E-3"/>
                  <c:y val="-8.8630960718738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2315976628678571E-3"/>
                  <c:y val="-0.11078870089842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5.3859961047797618E-3"/>
                  <c:y val="-0.13294644107810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0327022655131082E-3"/>
                  <c:y val="-5.6470584050350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'Gráficas -Análisis'!$A$134:$A$149</c:f>
              <c:strCache>
                <c:ptCount val="16"/>
                <c:pt idx="0">
                  <c:v>Ahorro / Pensión 1</c:v>
                </c:pt>
                <c:pt idx="1">
                  <c:v>Crea Patrimonio</c:v>
                </c:pt>
                <c:pt idx="2">
                  <c:v>Ahorro / Pensión 3</c:v>
                </c:pt>
                <c:pt idx="3">
                  <c:v>Ahorro / Pensión 4</c:v>
                </c:pt>
                <c:pt idx="4">
                  <c:v>Pension Obligatoria</c:v>
                </c:pt>
                <c:pt idx="5">
                  <c:v>Ahorro / Pensión 6</c:v>
                </c:pt>
                <c:pt idx="6">
                  <c:v>Ahorro / Pensión 7</c:v>
                </c:pt>
                <c:pt idx="7">
                  <c:v>Ahorro / Pensión 8</c:v>
                </c:pt>
                <c:pt idx="8">
                  <c:v>Ahorro / Pensión 9</c:v>
                </c:pt>
                <c:pt idx="9">
                  <c:v>Ahorro / Pensión 10</c:v>
                </c:pt>
                <c:pt idx="10">
                  <c:v>Ahorro / Pensión 11</c:v>
                </c:pt>
                <c:pt idx="11">
                  <c:v>Ahorro / Pensión 12</c:v>
                </c:pt>
                <c:pt idx="12">
                  <c:v>Ahorro / Pensión 13</c:v>
                </c:pt>
                <c:pt idx="13">
                  <c:v>Ahorro / Pensión 14</c:v>
                </c:pt>
                <c:pt idx="14">
                  <c:v>Ahorro / Pensión 15</c:v>
                </c:pt>
                <c:pt idx="15">
                  <c:v>Ahorro / Pensión 16</c:v>
                </c:pt>
              </c:strCache>
            </c:strRef>
          </c:cat>
          <c:val>
            <c:numRef>
              <c:f>'Gráficas -Análisis'!$C$134:$C$149</c:f>
              <c:numCache>
                <c:formatCode>"$"#,##0</c:formatCode>
                <c:ptCount val="16"/>
                <c:pt idx="0">
                  <c:v>0</c:v>
                </c:pt>
                <c:pt idx="1">
                  <c:v>6048000</c:v>
                </c:pt>
                <c:pt idx="2">
                  <c:v>0</c:v>
                </c:pt>
                <c:pt idx="3">
                  <c:v>0</c:v>
                </c:pt>
                <c:pt idx="4">
                  <c:v>1320000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2C7-487F-9F9F-F6085292C6BE}"/>
            </c:ext>
          </c:extLst>
        </c:ser>
        <c:ser>
          <c:idx val="2"/>
          <c:order val="2"/>
          <c:tx>
            <c:strRef>
              <c:f>'Gráficas -Análisis'!$D$133</c:f>
              <c:strCache>
                <c:ptCount val="1"/>
                <c:pt idx="0">
                  <c:v>Ejecutado Anual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'Gráficas -Análisis'!$A$134:$A$149</c:f>
              <c:strCache>
                <c:ptCount val="16"/>
                <c:pt idx="0">
                  <c:v>Ahorro / Pensión 1</c:v>
                </c:pt>
                <c:pt idx="1">
                  <c:v>Crea Patrimonio</c:v>
                </c:pt>
                <c:pt idx="2">
                  <c:v>Ahorro / Pensión 3</c:v>
                </c:pt>
                <c:pt idx="3">
                  <c:v>Ahorro / Pensión 4</c:v>
                </c:pt>
                <c:pt idx="4">
                  <c:v>Pension Obligatoria</c:v>
                </c:pt>
                <c:pt idx="5">
                  <c:v>Ahorro / Pensión 6</c:v>
                </c:pt>
                <c:pt idx="6">
                  <c:v>Ahorro / Pensión 7</c:v>
                </c:pt>
                <c:pt idx="7">
                  <c:v>Ahorro / Pensión 8</c:v>
                </c:pt>
                <c:pt idx="8">
                  <c:v>Ahorro / Pensión 9</c:v>
                </c:pt>
                <c:pt idx="9">
                  <c:v>Ahorro / Pensión 10</c:v>
                </c:pt>
                <c:pt idx="10">
                  <c:v>Ahorro / Pensión 11</c:v>
                </c:pt>
                <c:pt idx="11">
                  <c:v>Ahorro / Pensión 12</c:v>
                </c:pt>
                <c:pt idx="12">
                  <c:v>Ahorro / Pensión 13</c:v>
                </c:pt>
                <c:pt idx="13">
                  <c:v>Ahorro / Pensión 14</c:v>
                </c:pt>
                <c:pt idx="14">
                  <c:v>Ahorro / Pensión 15</c:v>
                </c:pt>
                <c:pt idx="15">
                  <c:v>Ahorro / Pensión 16</c:v>
                </c:pt>
              </c:strCache>
            </c:strRef>
          </c:cat>
          <c:val>
            <c:numRef>
              <c:f>'Gráficas -Análisis'!$D$134:$D$149</c:f>
              <c:numCache>
                <c:formatCode>"$"#,##0</c:formatCode>
                <c:ptCount val="16"/>
                <c:pt idx="0">
                  <c:v>0</c:v>
                </c:pt>
                <c:pt idx="1">
                  <c:v>504000</c:v>
                </c:pt>
                <c:pt idx="2">
                  <c:v>0</c:v>
                </c:pt>
                <c:pt idx="3">
                  <c:v>0</c:v>
                </c:pt>
                <c:pt idx="4">
                  <c:v>190000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815272"/>
        <c:axId val="355821152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-Análisis'!$B$133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translucentPowder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-Análisis'!$A$134:$A$149</c15:sqref>
                        </c15:formulaRef>
                      </c:ext>
                    </c:extLst>
                    <c:strCache>
                      <c:ptCount val="16"/>
                      <c:pt idx="0">
                        <c:v>Ahorro / Pensión 1</c:v>
                      </c:pt>
                      <c:pt idx="1">
                        <c:v>Crea Patrimonio</c:v>
                      </c:pt>
                      <c:pt idx="2">
                        <c:v>Ahorro / Pensión 3</c:v>
                      </c:pt>
                      <c:pt idx="3">
                        <c:v>Ahorro / Pensión 4</c:v>
                      </c:pt>
                      <c:pt idx="4">
                        <c:v>Pension Obligatoria</c:v>
                      </c:pt>
                      <c:pt idx="5">
                        <c:v>Ahorro / Pensión 6</c:v>
                      </c:pt>
                      <c:pt idx="6">
                        <c:v>Ahorro / Pensión 7</c:v>
                      </c:pt>
                      <c:pt idx="7">
                        <c:v>Ahorro / Pensión 8</c:v>
                      </c:pt>
                      <c:pt idx="8">
                        <c:v>Ahorro / Pensión 9</c:v>
                      </c:pt>
                      <c:pt idx="9">
                        <c:v>Ahorro / Pensión 10</c:v>
                      </c:pt>
                      <c:pt idx="10">
                        <c:v>Ahorro / Pensión 11</c:v>
                      </c:pt>
                      <c:pt idx="11">
                        <c:v>Ahorro / Pensión 12</c:v>
                      </c:pt>
                      <c:pt idx="12">
                        <c:v>Ahorro / Pensión 13</c:v>
                      </c:pt>
                      <c:pt idx="13">
                        <c:v>Ahorro / Pensión 14</c:v>
                      </c:pt>
                      <c:pt idx="14">
                        <c:v>Ahorro / Pensión 15</c:v>
                      </c:pt>
                      <c:pt idx="15">
                        <c:v>Ahorro / Pensión 16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'Gráficas -Análisis'!$B$134:$B$149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7-82C7-487F-9F9F-F6085292C6BE}"/>
                  </c:ext>
                </c:extLst>
              </c15:ser>
            </c15:filteredBarSeries>
          </c:ext>
        </c:extLst>
      </c:bar3DChart>
      <c:catAx>
        <c:axId val="35581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21152"/>
        <c:crosses val="autoZero"/>
        <c:auto val="1"/>
        <c:lblAlgn val="ctr"/>
        <c:lblOffset val="100"/>
        <c:noMultiLvlLbl val="0"/>
      </c:catAx>
      <c:valAx>
        <c:axId val="3558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jecuci&#243;n (Actualizaci&#243;n Mens.)'!A1"/><Relationship Id="rId2" Type="http://schemas.openxmlformats.org/officeDocument/2006/relationships/hyperlink" Target="#'Presupuesto (Captura de Datos)'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'Gr&#225;ficas -An&#225;lisi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38100</xdr:rowOff>
    </xdr:from>
    <xdr:to>
      <xdr:col>6</xdr:col>
      <xdr:colOff>225425</xdr:colOff>
      <xdr:row>3</xdr:row>
      <xdr:rowOff>116339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8100"/>
          <a:ext cx="4159250" cy="649739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4</xdr:row>
      <xdr:rowOff>161925</xdr:rowOff>
    </xdr:from>
    <xdr:to>
      <xdr:col>8</xdr:col>
      <xdr:colOff>685800</xdr:colOff>
      <xdr:row>6</xdr:row>
      <xdr:rowOff>85725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152775" y="923925"/>
          <a:ext cx="2867025" cy="3048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/>
            <a:t>Presupuesto</a:t>
          </a:r>
          <a:r>
            <a:rPr lang="es-CO" sz="1200" b="1" baseline="0"/>
            <a:t> (Captura de Datos)</a:t>
          </a:r>
          <a:endParaRPr lang="es-CO" sz="1200" b="1"/>
        </a:p>
      </xdr:txBody>
    </xdr:sp>
    <xdr:clientData/>
  </xdr:twoCellAnchor>
  <xdr:twoCellAnchor>
    <xdr:from>
      <xdr:col>5</xdr:col>
      <xdr:colOff>95250</xdr:colOff>
      <xdr:row>8</xdr:row>
      <xdr:rowOff>133350</xdr:rowOff>
    </xdr:from>
    <xdr:to>
      <xdr:col>8</xdr:col>
      <xdr:colOff>676275</xdr:colOff>
      <xdr:row>10</xdr:row>
      <xdr:rowOff>57150</xdr:rowOff>
    </xdr:to>
    <xdr:sp macro="" textlink="">
      <xdr:nvSpPr>
        <xdr:cNvPr id="5" name="Rectángulo redondeado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143250" y="1657350"/>
          <a:ext cx="2867025" cy="3048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/>
            <a:t>Ejecución (Actualización Mensual)</a:t>
          </a:r>
        </a:p>
      </xdr:txBody>
    </xdr:sp>
    <xdr:clientData/>
  </xdr:twoCellAnchor>
  <xdr:twoCellAnchor>
    <xdr:from>
      <xdr:col>5</xdr:col>
      <xdr:colOff>95250</xdr:colOff>
      <xdr:row>12</xdr:row>
      <xdr:rowOff>114300</xdr:rowOff>
    </xdr:from>
    <xdr:to>
      <xdr:col>8</xdr:col>
      <xdr:colOff>676275</xdr:colOff>
      <xdr:row>14</xdr:row>
      <xdr:rowOff>38100</xdr:rowOff>
    </xdr:to>
    <xdr:sp macro="" textlink="">
      <xdr:nvSpPr>
        <xdr:cNvPr id="7" name="Rectángulo redondeado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3143250" y="2400300"/>
          <a:ext cx="2867025" cy="3048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/>
            <a:t>Gráficas</a:t>
          </a:r>
          <a:r>
            <a:rPr lang="es-CO" sz="1200" b="1" baseline="0"/>
            <a:t> - Análisis</a:t>
          </a:r>
          <a:endParaRPr lang="es-CO" sz="1200" b="1"/>
        </a:p>
      </xdr:txBody>
    </xdr:sp>
    <xdr:clientData/>
  </xdr:twoCellAnchor>
  <xdr:twoCellAnchor editAs="oneCell">
    <xdr:from>
      <xdr:col>7</xdr:col>
      <xdr:colOff>275166</xdr:colOff>
      <xdr:row>0</xdr:row>
      <xdr:rowOff>0</xdr:rowOff>
    </xdr:from>
    <xdr:to>
      <xdr:col>8</xdr:col>
      <xdr:colOff>444500</xdr:colOff>
      <xdr:row>4</xdr:row>
      <xdr:rowOff>136838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7166" y="0"/>
          <a:ext cx="931334" cy="898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137585</xdr:colOff>
      <xdr:row>0</xdr:row>
      <xdr:rowOff>21167</xdr:rowOff>
    </xdr:from>
    <xdr:to>
      <xdr:col>10</xdr:col>
      <xdr:colOff>444502</xdr:colOff>
      <xdr:row>1</xdr:row>
      <xdr:rowOff>35906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2" y="21167"/>
          <a:ext cx="4159250" cy="649739"/>
        </a:xfrm>
        <a:prstGeom prst="rect">
          <a:avLst/>
        </a:prstGeom>
      </xdr:spPr>
    </xdr:pic>
    <xdr:clientData/>
  </xdr:twoCellAnchor>
  <xdr:twoCellAnchor>
    <xdr:from>
      <xdr:col>11</xdr:col>
      <xdr:colOff>603250</xdr:colOff>
      <xdr:row>0</xdr:row>
      <xdr:rowOff>74083</xdr:rowOff>
    </xdr:from>
    <xdr:to>
      <xdr:col>14</xdr:col>
      <xdr:colOff>550334</xdr:colOff>
      <xdr:row>0</xdr:row>
      <xdr:rowOff>539750</xdr:rowOff>
    </xdr:to>
    <xdr:sp macro="" textlink="">
      <xdr:nvSpPr>
        <xdr:cNvPr id="2" name="Rectángulo redondeado 1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0477500" y="74083"/>
          <a:ext cx="2275417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CLICK</a:t>
          </a:r>
          <a:r>
            <a:rPr lang="es-CO" sz="1100" b="1" baseline="0"/>
            <a:t> PARA REGRESAR AL INDICE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556685</xdr:colOff>
      <xdr:row>0</xdr:row>
      <xdr:rowOff>0</xdr:rowOff>
    </xdr:from>
    <xdr:to>
      <xdr:col>8</xdr:col>
      <xdr:colOff>139701</xdr:colOff>
      <xdr:row>1</xdr:row>
      <xdr:rowOff>14739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385" y="0"/>
          <a:ext cx="4155016" cy="652914"/>
        </a:xfrm>
        <a:prstGeom prst="rect">
          <a:avLst/>
        </a:prstGeom>
      </xdr:spPr>
    </xdr:pic>
    <xdr:clientData/>
  </xdr:twoCellAnchor>
  <xdr:twoCellAnchor>
    <xdr:from>
      <xdr:col>11</xdr:col>
      <xdr:colOff>751416</xdr:colOff>
      <xdr:row>0</xdr:row>
      <xdr:rowOff>84667</xdr:rowOff>
    </xdr:from>
    <xdr:to>
      <xdr:col>14</xdr:col>
      <xdr:colOff>740833</xdr:colOff>
      <xdr:row>0</xdr:row>
      <xdr:rowOff>550334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0540999" y="84667"/>
          <a:ext cx="2275417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CLICK</a:t>
          </a:r>
          <a:r>
            <a:rPr lang="es-CO" sz="1100" b="1" baseline="0"/>
            <a:t> PARA REGRESAR AL INDICE</a:t>
          </a:r>
        </a:p>
      </xdr:txBody>
    </xdr:sp>
    <xdr:clientData/>
  </xdr:twoCellAnchor>
  <xdr:twoCellAnchor>
    <xdr:from>
      <xdr:col>46</xdr:col>
      <xdr:colOff>508000</xdr:colOff>
      <xdr:row>0</xdr:row>
      <xdr:rowOff>84667</xdr:rowOff>
    </xdr:from>
    <xdr:to>
      <xdr:col>49</xdr:col>
      <xdr:colOff>412750</xdr:colOff>
      <xdr:row>0</xdr:row>
      <xdr:rowOff>550334</xdr:rowOff>
    </xdr:to>
    <xdr:sp macro="" textlink="">
      <xdr:nvSpPr>
        <xdr:cNvPr id="4" name="Rectángulo redondeado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37475583" y="84667"/>
          <a:ext cx="2275417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CLICK</a:t>
          </a:r>
          <a:r>
            <a:rPr lang="es-CO" sz="1100" b="1" baseline="0"/>
            <a:t> PARA REGRESAR AL INDICE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92075</xdr:rowOff>
    </xdr:from>
    <xdr:to>
      <xdr:col>8</xdr:col>
      <xdr:colOff>370417</xdr:colOff>
      <xdr:row>26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68791</xdr:rowOff>
    </xdr:from>
    <xdr:to>
      <xdr:col>3</xdr:col>
      <xdr:colOff>245533</xdr:colOff>
      <xdr:row>1</xdr:row>
      <xdr:rowOff>207138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217" y="68791"/>
          <a:ext cx="2565400" cy="402930"/>
        </a:xfrm>
        <a:prstGeom prst="rect">
          <a:avLst/>
        </a:prstGeom>
      </xdr:spPr>
    </xdr:pic>
    <xdr:clientData/>
  </xdr:twoCellAnchor>
  <xdr:twoCellAnchor>
    <xdr:from>
      <xdr:col>8</xdr:col>
      <xdr:colOff>463551</xdr:colOff>
      <xdr:row>10</xdr:row>
      <xdr:rowOff>116946</xdr:rowOff>
    </xdr:from>
    <xdr:to>
      <xdr:col>14</xdr:col>
      <xdr:colOff>730251</xdr:colOff>
      <xdr:row>25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675217</xdr:colOff>
      <xdr:row>26</xdr:row>
      <xdr:rowOff>19049</xdr:rowOff>
    </xdr:from>
    <xdr:to>
      <xdr:col>14</xdr:col>
      <xdr:colOff>825500</xdr:colOff>
      <xdr:row>41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</xdr:colOff>
      <xdr:row>59</xdr:row>
      <xdr:rowOff>178843</xdr:rowOff>
    </xdr:from>
    <xdr:to>
      <xdr:col>7</xdr:col>
      <xdr:colOff>419554</xdr:colOff>
      <xdr:row>85</xdr:row>
      <xdr:rowOff>126994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374195</xdr:colOff>
      <xdr:row>59</xdr:row>
      <xdr:rowOff>169319</xdr:rowOff>
    </xdr:from>
    <xdr:to>
      <xdr:col>14</xdr:col>
      <xdr:colOff>624417</xdr:colOff>
      <xdr:row>85</xdr:row>
      <xdr:rowOff>105826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84667</xdr:colOff>
      <xdr:row>104</xdr:row>
      <xdr:rowOff>95249</xdr:rowOff>
    </xdr:from>
    <xdr:to>
      <xdr:col>14</xdr:col>
      <xdr:colOff>613833</xdr:colOff>
      <xdr:row>128</xdr:row>
      <xdr:rowOff>21166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285751</xdr:colOff>
      <xdr:row>0</xdr:row>
      <xdr:rowOff>21167</xdr:rowOff>
    </xdr:from>
    <xdr:to>
      <xdr:col>4</xdr:col>
      <xdr:colOff>21167</xdr:colOff>
      <xdr:row>2</xdr:row>
      <xdr:rowOff>10582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5751" y="21167"/>
          <a:ext cx="518582" cy="518582"/>
        </a:xfrm>
        <a:prstGeom prst="rect">
          <a:avLst/>
        </a:prstGeom>
      </xdr:spPr>
    </xdr:pic>
    <xdr:clientData/>
  </xdr:twoCellAnchor>
  <xdr:twoCellAnchor>
    <xdr:from>
      <xdr:col>13</xdr:col>
      <xdr:colOff>67733</xdr:colOff>
      <xdr:row>42</xdr:row>
      <xdr:rowOff>88896</xdr:rowOff>
    </xdr:from>
    <xdr:to>
      <xdr:col>14</xdr:col>
      <xdr:colOff>766234</xdr:colOff>
      <xdr:row>44</xdr:row>
      <xdr:rowOff>46563</xdr:rowOff>
    </xdr:to>
    <xdr:sp macro="" textlink="">
      <xdr:nvSpPr>
        <xdr:cNvPr id="15" name="Rectángulo redondeado 14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11000316" y="8343896"/>
          <a:ext cx="1460501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CLICK</a:t>
          </a:r>
          <a:r>
            <a:rPr lang="es-CO" sz="1050" b="1" baseline="0"/>
            <a:t> PARA REGRESAR AL INDICE</a:t>
          </a:r>
        </a:p>
      </xdr:txBody>
    </xdr:sp>
    <xdr:clientData/>
  </xdr:twoCellAnchor>
  <xdr:twoCellAnchor>
    <xdr:from>
      <xdr:col>13</xdr:col>
      <xdr:colOff>71966</xdr:colOff>
      <xdr:row>86</xdr:row>
      <xdr:rowOff>103712</xdr:rowOff>
    </xdr:from>
    <xdr:to>
      <xdr:col>14</xdr:col>
      <xdr:colOff>770467</xdr:colOff>
      <xdr:row>88</xdr:row>
      <xdr:rowOff>61379</xdr:rowOff>
    </xdr:to>
    <xdr:sp macro="" textlink="">
      <xdr:nvSpPr>
        <xdr:cNvPr id="16" name="Rectángulo redondeado 1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1078633" y="17195795"/>
          <a:ext cx="1460501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CLICK</a:t>
          </a:r>
          <a:r>
            <a:rPr lang="es-CO" sz="1050" b="1" baseline="0"/>
            <a:t> PARA REGRESAR AL INDICE</a:t>
          </a:r>
        </a:p>
      </xdr:txBody>
    </xdr:sp>
    <xdr:clientData/>
  </xdr:twoCellAnchor>
  <xdr:twoCellAnchor>
    <xdr:from>
      <xdr:col>13</xdr:col>
      <xdr:colOff>63500</xdr:colOff>
      <xdr:row>129</xdr:row>
      <xdr:rowOff>158750</xdr:rowOff>
    </xdr:from>
    <xdr:to>
      <xdr:col>14</xdr:col>
      <xdr:colOff>762001</xdr:colOff>
      <xdr:row>131</xdr:row>
      <xdr:rowOff>127000</xdr:rowOff>
    </xdr:to>
    <xdr:sp macro="" textlink="">
      <xdr:nvSpPr>
        <xdr:cNvPr id="17" name="Rectángulo redondeado 16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1070167" y="25273000"/>
          <a:ext cx="1460501" cy="4762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CLICK</a:t>
          </a:r>
          <a:r>
            <a:rPr lang="es-CO" sz="1050" b="1" baseline="0"/>
            <a:t> PARA REGRESAR AL INDICE</a:t>
          </a:r>
        </a:p>
      </xdr:txBody>
    </xdr:sp>
    <xdr:clientData/>
  </xdr:twoCellAnchor>
  <xdr:twoCellAnchor>
    <xdr:from>
      <xdr:col>0</xdr:col>
      <xdr:colOff>0</xdr:colOff>
      <xdr:row>152</xdr:row>
      <xdr:rowOff>63499</xdr:rowOff>
    </xdr:from>
    <xdr:to>
      <xdr:col>4</xdr:col>
      <xdr:colOff>751417</xdr:colOff>
      <xdr:row>173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151</xdr:row>
      <xdr:rowOff>1</xdr:rowOff>
    </xdr:from>
    <xdr:to>
      <xdr:col>14</xdr:col>
      <xdr:colOff>529166</xdr:colOff>
      <xdr:row>172</xdr:row>
      <xdr:rowOff>105835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110068</xdr:colOff>
      <xdr:row>2</xdr:row>
      <xdr:rowOff>57129</xdr:rowOff>
    </xdr:from>
    <xdr:to>
      <xdr:col>14</xdr:col>
      <xdr:colOff>762002</xdr:colOff>
      <xdr:row>3</xdr:row>
      <xdr:rowOff>35963</xdr:rowOff>
    </xdr:to>
    <xdr:sp macro="" textlink="">
      <xdr:nvSpPr>
        <xdr:cNvPr id="20" name="Rectángulo redondeado 19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11116735" y="586296"/>
          <a:ext cx="1413934" cy="465667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CLICK</a:t>
          </a:r>
          <a:r>
            <a:rPr lang="es-CO" sz="1050" b="1" baseline="0"/>
            <a:t> PARA REGRESAR AL INDICE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a/Downloads/money-manag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udget"/>
      <sheetName val="Transactions"/>
      <sheetName val="Report"/>
      <sheetName val="Categories"/>
    </sheetNames>
    <sheetDataSet>
      <sheetData sheetId="0"/>
      <sheetData sheetId="1"/>
      <sheetData sheetId="2"/>
      <sheetData sheetId="3"/>
      <sheetData sheetId="4">
        <row r="1">
          <cell r="A1" t="str">
            <v>[Categories]</v>
          </cell>
        </row>
        <row r="2">
          <cell r="A2" t="str">
            <v>[Balance]</v>
          </cell>
        </row>
        <row r="3">
          <cell r="A3" t="str">
            <v>[Transfer]</v>
          </cell>
        </row>
        <row r="4">
          <cell r="A4" t="str">
            <v>***** INCOME *****</v>
          </cell>
        </row>
        <row r="5">
          <cell r="A5" t="str">
            <v>Wages &amp; Tips</v>
          </cell>
        </row>
        <row r="6">
          <cell r="A6" t="str">
            <v>Interest Income</v>
          </cell>
        </row>
        <row r="7">
          <cell r="A7" t="str">
            <v>Dividends</v>
          </cell>
        </row>
        <row r="8">
          <cell r="A8" t="str">
            <v>Gifts Received</v>
          </cell>
        </row>
        <row r="9">
          <cell r="A9" t="str">
            <v>Refunds/Reimbursements</v>
          </cell>
        </row>
        <row r="10">
          <cell r="A10" t="str">
            <v>Financial Aid</v>
          </cell>
        </row>
        <row r="11">
          <cell r="A11" t="str">
            <v>Rental Income</v>
          </cell>
        </row>
        <row r="12">
          <cell r="A12" t="str">
            <v>INCOME-Other</v>
          </cell>
        </row>
        <row r="13">
          <cell r="A13" t="str">
            <v>***** SAVINGS *****</v>
          </cell>
        </row>
        <row r="14">
          <cell r="A14" t="str">
            <v>Emergency Fund</v>
          </cell>
        </row>
        <row r="15">
          <cell r="A15" t="str">
            <v>Retirement Fund</v>
          </cell>
        </row>
        <row r="16">
          <cell r="A16" t="str">
            <v>Investments</v>
          </cell>
        </row>
        <row r="17">
          <cell r="A17" t="str">
            <v>College Fund</v>
          </cell>
        </row>
        <row r="18">
          <cell r="A18" t="str">
            <v>Taxes</v>
          </cell>
        </row>
        <row r="19">
          <cell r="A19" t="str">
            <v>Vacation Fund</v>
          </cell>
        </row>
        <row r="20">
          <cell r="A20" t="str">
            <v>SAVINGS -Other</v>
          </cell>
        </row>
        <row r="21">
          <cell r="A21" t="str">
            <v>***** CHARITY / GIFTS *****</v>
          </cell>
        </row>
        <row r="22">
          <cell r="A22" t="str">
            <v>Tithing</v>
          </cell>
        </row>
        <row r="23">
          <cell r="A23" t="str">
            <v>Charitable Donations</v>
          </cell>
        </row>
        <row r="24">
          <cell r="A24" t="str">
            <v>Religious Donations</v>
          </cell>
        </row>
        <row r="25">
          <cell r="A25" t="str">
            <v>Gifts</v>
          </cell>
        </row>
        <row r="26">
          <cell r="A26" t="str">
            <v>Christmas</v>
          </cell>
        </row>
        <row r="27">
          <cell r="A27" t="str">
            <v>CHARITY - Other</v>
          </cell>
        </row>
        <row r="28">
          <cell r="A28" t="str">
            <v>***** HOUSING *****</v>
          </cell>
        </row>
        <row r="29">
          <cell r="A29" t="str">
            <v>Mortgage/Rent</v>
          </cell>
        </row>
        <row r="30">
          <cell r="A30" t="str">
            <v>Home/Rental Insurance</v>
          </cell>
        </row>
        <row r="31">
          <cell r="A31" t="str">
            <v>Real Estate Taxes</v>
          </cell>
        </row>
        <row r="32">
          <cell r="A32" t="str">
            <v>Furnishings/Appliances</v>
          </cell>
        </row>
        <row r="33">
          <cell r="A33" t="str">
            <v>Lawn/Garden</v>
          </cell>
        </row>
        <row r="34">
          <cell r="A34" t="str">
            <v>Maintenance/Supplies</v>
          </cell>
        </row>
        <row r="35">
          <cell r="A35" t="str">
            <v>Improvements</v>
          </cell>
        </row>
        <row r="36">
          <cell r="A36" t="str">
            <v>HOUSING - Other</v>
          </cell>
        </row>
        <row r="37">
          <cell r="A37" t="str">
            <v>***** UTILITIES *****</v>
          </cell>
        </row>
        <row r="38">
          <cell r="A38" t="str">
            <v>Electricity</v>
          </cell>
        </row>
        <row r="39">
          <cell r="A39" t="str">
            <v>Gas/Oil</v>
          </cell>
        </row>
        <row r="40">
          <cell r="A40" t="str">
            <v>Water/Sewer/Trash</v>
          </cell>
        </row>
        <row r="41">
          <cell r="A41" t="str">
            <v>Phone</v>
          </cell>
        </row>
        <row r="42">
          <cell r="A42" t="str">
            <v>Cable/Satellite</v>
          </cell>
        </row>
        <row r="43">
          <cell r="A43" t="str">
            <v>Internet</v>
          </cell>
        </row>
        <row r="44">
          <cell r="A44" t="str">
            <v>UTILITIES - Other</v>
          </cell>
        </row>
        <row r="45">
          <cell r="A45" t="str">
            <v>***** FOOD *****</v>
          </cell>
        </row>
        <row r="46">
          <cell r="A46" t="str">
            <v>Groceries</v>
          </cell>
        </row>
        <row r="47">
          <cell r="A47" t="str">
            <v>Dining/Eating Out</v>
          </cell>
        </row>
        <row r="48">
          <cell r="A48" t="str">
            <v>Pet Food</v>
          </cell>
        </row>
        <row r="49">
          <cell r="A49" t="str">
            <v>FOOD - Other</v>
          </cell>
        </row>
        <row r="50">
          <cell r="A50" t="str">
            <v>***** TRANSPORTATION *****</v>
          </cell>
        </row>
        <row r="51">
          <cell r="A51" t="str">
            <v>Vehicle Payments</v>
          </cell>
        </row>
        <row r="52">
          <cell r="A52" t="str">
            <v>Auto Insurance</v>
          </cell>
        </row>
        <row r="53">
          <cell r="A53" t="str">
            <v>Fuel</v>
          </cell>
        </row>
        <row r="54">
          <cell r="A54" t="str">
            <v>Bus/Taxi/Train Fare</v>
          </cell>
        </row>
        <row r="55">
          <cell r="A55" t="str">
            <v>Repairs/Tires</v>
          </cell>
        </row>
        <row r="56">
          <cell r="A56" t="str">
            <v>Registration/License</v>
          </cell>
        </row>
        <row r="57">
          <cell r="A57" t="str">
            <v>TRANSPORTATION - Other</v>
          </cell>
        </row>
        <row r="58">
          <cell r="A58" t="str">
            <v>***** HEALTH *****</v>
          </cell>
        </row>
        <row r="59">
          <cell r="A59" t="str">
            <v>Health Insurance</v>
          </cell>
        </row>
        <row r="60">
          <cell r="A60" t="str">
            <v>Disability Insurance</v>
          </cell>
        </row>
        <row r="61">
          <cell r="A61" t="str">
            <v>Doctor/Dentist/Optometrist</v>
          </cell>
        </row>
        <row r="62">
          <cell r="A62" t="str">
            <v>Medicine/Drugs</v>
          </cell>
        </row>
        <row r="63">
          <cell r="A63" t="str">
            <v>Health Club Dues</v>
          </cell>
        </row>
        <row r="64">
          <cell r="A64" t="str">
            <v>Life Insurance</v>
          </cell>
        </row>
        <row r="65">
          <cell r="A65" t="str">
            <v>Veterinarian/Pet Care</v>
          </cell>
        </row>
        <row r="66">
          <cell r="A66" t="str">
            <v>HEALTH - Other</v>
          </cell>
        </row>
        <row r="67">
          <cell r="A67" t="str">
            <v>***** DAILY LIVING *****</v>
          </cell>
        </row>
        <row r="68">
          <cell r="A68" t="str">
            <v>Education</v>
          </cell>
        </row>
        <row r="69">
          <cell r="A69" t="str">
            <v>Clothing</v>
          </cell>
        </row>
        <row r="70">
          <cell r="A70" t="str">
            <v>Personal Supplies</v>
          </cell>
        </row>
        <row r="71">
          <cell r="A71" t="str">
            <v>Cleaning Services</v>
          </cell>
        </row>
        <row r="72">
          <cell r="A72" t="str">
            <v>Laundry / Dry Cleaning</v>
          </cell>
        </row>
        <row r="73">
          <cell r="A73" t="str">
            <v>Salon/Barber</v>
          </cell>
        </row>
        <row r="74">
          <cell r="A74" t="str">
            <v>DAILY LIVING - Other</v>
          </cell>
        </row>
        <row r="75">
          <cell r="A75" t="str">
            <v>***** CHILDREN *****</v>
          </cell>
        </row>
        <row r="76">
          <cell r="A76" t="str">
            <v>Children:Clothing</v>
          </cell>
        </row>
        <row r="77">
          <cell r="A77" t="str">
            <v>Medical</v>
          </cell>
        </row>
        <row r="78">
          <cell r="A78" t="str">
            <v>Music Lessons</v>
          </cell>
        </row>
        <row r="79">
          <cell r="A79" t="str">
            <v>School Tuition</v>
          </cell>
        </row>
        <row r="80">
          <cell r="A80" t="str">
            <v>School Lunch</v>
          </cell>
        </row>
        <row r="81">
          <cell r="A81" t="str">
            <v>School Supplies</v>
          </cell>
        </row>
        <row r="82">
          <cell r="A82" t="str">
            <v>Babysitting/Child Care</v>
          </cell>
        </row>
        <row r="83">
          <cell r="A83" t="str">
            <v>Toys/Games</v>
          </cell>
        </row>
        <row r="84">
          <cell r="A84" t="str">
            <v>CHILDREN - Other</v>
          </cell>
        </row>
        <row r="85">
          <cell r="A85" t="str">
            <v>***** OBLIGATIONS *****</v>
          </cell>
        </row>
        <row r="86">
          <cell r="A86" t="str">
            <v>Student Loan</v>
          </cell>
        </row>
        <row r="87">
          <cell r="A87" t="str">
            <v>Other Loan</v>
          </cell>
        </row>
        <row r="88">
          <cell r="A88" t="str">
            <v>Credit Card #1</v>
          </cell>
        </row>
        <row r="89">
          <cell r="A89" t="str">
            <v>Credit Card #2</v>
          </cell>
        </row>
        <row r="90">
          <cell r="A90" t="str">
            <v>Credit Card #3</v>
          </cell>
        </row>
        <row r="91">
          <cell r="A91" t="str">
            <v>Alimony/Child Support</v>
          </cell>
        </row>
        <row r="92">
          <cell r="A92" t="str">
            <v>Federal Taxes</v>
          </cell>
        </row>
        <row r="93">
          <cell r="A93" t="str">
            <v>State/Local Taxes</v>
          </cell>
        </row>
        <row r="94">
          <cell r="A94" t="str">
            <v>Legal Fees</v>
          </cell>
        </row>
        <row r="95">
          <cell r="A95" t="str">
            <v>OBLIGATIONS - Other</v>
          </cell>
        </row>
        <row r="96">
          <cell r="A96" t="str">
            <v>***** BUSINESS EXPENSE *****</v>
          </cell>
        </row>
        <row r="97">
          <cell r="A97" t="str">
            <v>Deductible Expenses</v>
          </cell>
        </row>
        <row r="98">
          <cell r="A98" t="str">
            <v>Non-Deductible Expenses</v>
          </cell>
        </row>
        <row r="99">
          <cell r="A99" t="str">
            <v>BUSINESS - Other</v>
          </cell>
        </row>
        <row r="100">
          <cell r="A100" t="str">
            <v>***** ENTERTAINMENT *****</v>
          </cell>
        </row>
        <row r="101">
          <cell r="A101" t="str">
            <v>Vacation/Travel</v>
          </cell>
        </row>
        <row r="102">
          <cell r="A102" t="str">
            <v>Videos/DVDs</v>
          </cell>
        </row>
        <row r="103">
          <cell r="A103" t="str">
            <v>Music</v>
          </cell>
        </row>
        <row r="104">
          <cell r="A104" t="str">
            <v>Games</v>
          </cell>
        </row>
        <row r="105">
          <cell r="A105" t="str">
            <v>Rentals</v>
          </cell>
        </row>
        <row r="106">
          <cell r="A106" t="str">
            <v>Movies/Theater</v>
          </cell>
        </row>
        <row r="107">
          <cell r="A107" t="str">
            <v>Concerts/Plays</v>
          </cell>
        </row>
        <row r="108">
          <cell r="A108" t="str">
            <v>Books</v>
          </cell>
        </row>
        <row r="109">
          <cell r="A109" t="str">
            <v>Hobbies</v>
          </cell>
        </row>
        <row r="110">
          <cell r="A110" t="str">
            <v>Film/Photos</v>
          </cell>
        </row>
        <row r="111">
          <cell r="A111" t="str">
            <v>Sports</v>
          </cell>
        </row>
        <row r="112">
          <cell r="A112" t="str">
            <v>Outdoor Recreation</v>
          </cell>
        </row>
        <row r="113">
          <cell r="A113" t="str">
            <v>Toys/Gadgets</v>
          </cell>
        </row>
        <row r="114">
          <cell r="A114" t="str">
            <v>ENTERTAINMENT - Other</v>
          </cell>
        </row>
        <row r="115">
          <cell r="A115" t="str">
            <v>***** SUBSCRIPTIONS *****</v>
          </cell>
        </row>
        <row r="116">
          <cell r="A116" t="str">
            <v>Newspaper</v>
          </cell>
        </row>
        <row r="117">
          <cell r="A117" t="str">
            <v>Magazines</v>
          </cell>
        </row>
        <row r="118">
          <cell r="A118" t="str">
            <v>Dues/Memberships</v>
          </cell>
        </row>
        <row r="119">
          <cell r="A119" t="str">
            <v>SUBSCRIPTIONS - Other</v>
          </cell>
        </row>
        <row r="120">
          <cell r="A120" t="str">
            <v>***** MISCELLANEOUS *****</v>
          </cell>
        </row>
        <row r="121">
          <cell r="A121" t="str">
            <v>Bank Fees</v>
          </cell>
        </row>
        <row r="122">
          <cell r="A122" t="str">
            <v>Postage</v>
          </cell>
        </row>
        <row r="123">
          <cell r="A123" t="str">
            <v>MISC - Other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249977111117893"/>
  </sheetPr>
  <dimension ref="A1:J20"/>
  <sheetViews>
    <sheetView showGridLines="0" showRowColHeaders="0" zoomScaleNormal="100" workbookViewId="0">
      <selection activeCell="D5" sqref="D5"/>
    </sheetView>
  </sheetViews>
  <sheetFormatPr baseColWidth="10" defaultColWidth="0" defaultRowHeight="15" zeroHeight="1" x14ac:dyDescent="0.25"/>
  <cols>
    <col min="1" max="1" width="1" style="92" customWidth="1"/>
    <col min="2" max="2" width="12.140625" style="92" customWidth="1"/>
    <col min="3" max="3" width="12.85546875" style="92" customWidth="1"/>
    <col min="4" max="4" width="13.28515625" style="92" customWidth="1"/>
    <col min="5" max="9" width="11.42578125" style="92" customWidth="1"/>
    <col min="10" max="10" width="1.140625" style="92" customWidth="1"/>
    <col min="11" max="16384" width="11.42578125" style="92" hidden="1"/>
  </cols>
  <sheetData>
    <row r="1" spans="2:9" x14ac:dyDescent="0.25"/>
    <row r="2" spans="2:9" x14ac:dyDescent="0.25"/>
    <row r="3" spans="2:9" x14ac:dyDescent="0.25"/>
    <row r="4" spans="2:9" x14ac:dyDescent="0.25"/>
    <row r="5" spans="2:9" x14ac:dyDescent="0.25"/>
    <row r="6" spans="2:9" x14ac:dyDescent="0.25">
      <c r="B6" s="118" t="s">
        <v>66</v>
      </c>
      <c r="C6" s="118"/>
      <c r="D6" s="118"/>
      <c r="E6" s="93" t="s">
        <v>57</v>
      </c>
    </row>
    <row r="7" spans="2:9" x14ac:dyDescent="0.25"/>
    <row r="8" spans="2:9" ht="33.75" customHeight="1" x14ac:dyDescent="0.25">
      <c r="B8" s="119" t="s">
        <v>54</v>
      </c>
      <c r="C8" s="119"/>
      <c r="D8" s="119"/>
      <c r="E8" s="119"/>
      <c r="F8" s="119"/>
      <c r="G8" s="119"/>
      <c r="H8" s="119"/>
      <c r="I8" s="119"/>
    </row>
    <row r="9" spans="2:9" x14ac:dyDescent="0.25"/>
    <row r="10" spans="2:9" x14ac:dyDescent="0.25">
      <c r="B10" s="120" t="s">
        <v>52</v>
      </c>
      <c r="C10" s="120"/>
      <c r="D10" s="120"/>
      <c r="E10" s="93" t="s">
        <v>57</v>
      </c>
    </row>
    <row r="11" spans="2:9" x14ac:dyDescent="0.25"/>
    <row r="12" spans="2:9" ht="35.25" customHeight="1" x14ac:dyDescent="0.25">
      <c r="B12" s="119" t="s">
        <v>55</v>
      </c>
      <c r="C12" s="119"/>
      <c r="D12" s="119"/>
      <c r="E12" s="119"/>
      <c r="F12" s="119"/>
      <c r="G12" s="119"/>
      <c r="H12" s="119"/>
      <c r="I12" s="119"/>
    </row>
    <row r="13" spans="2:9" x14ac:dyDescent="0.25"/>
    <row r="14" spans="2:9" x14ac:dyDescent="0.25">
      <c r="B14" s="118" t="s">
        <v>53</v>
      </c>
      <c r="C14" s="118"/>
      <c r="D14" s="118"/>
      <c r="E14" s="93" t="s">
        <v>57</v>
      </c>
    </row>
    <row r="15" spans="2:9" x14ac:dyDescent="0.25"/>
    <row r="16" spans="2:9" ht="47.25" customHeight="1" x14ac:dyDescent="0.25">
      <c r="B16" s="119" t="s">
        <v>56</v>
      </c>
      <c r="C16" s="119"/>
      <c r="D16" s="119"/>
      <c r="E16" s="119"/>
      <c r="F16" s="119"/>
      <c r="G16" s="119"/>
      <c r="H16" s="119"/>
      <c r="I16" s="119"/>
    </row>
    <row r="17" x14ac:dyDescent="0.25"/>
    <row r="18" hidden="1" x14ac:dyDescent="0.25"/>
    <row r="19" hidden="1" x14ac:dyDescent="0.25"/>
    <row r="20" hidden="1" x14ac:dyDescent="0.25"/>
  </sheetData>
  <sheetProtection algorithmName="SHA-512" hashValue="rQd9Lm0Mx6U4HnzUCCH397UL7Vlon/ST+YprWZDt2clMnOwquU4PwvIg5yDjkyrTbAHDexsifPa0uuIa2Z/VQg==" saltValue="nQpiEonlMiE7WzvNM+f1DQ==" spinCount="100000" sheet="1" objects="1" scenarios="1"/>
  <mergeCells count="6">
    <mergeCell ref="B6:D6"/>
    <mergeCell ref="B8:I8"/>
    <mergeCell ref="B12:I12"/>
    <mergeCell ref="B16:I16"/>
    <mergeCell ref="B14:D14"/>
    <mergeCell ref="B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theme="5" tint="-0.249977111117893"/>
    <pageSetUpPr fitToPage="1"/>
  </sheetPr>
  <dimension ref="A1:O239"/>
  <sheetViews>
    <sheetView showGridLines="0" showRowColHeaders="0" zoomScale="90" zoomScaleNormal="90" workbookViewId="0">
      <pane xSplit="1" ySplit="8" topLeftCell="B9" activePane="bottomRight" state="frozen"/>
      <selection activeCell="K8" sqref="K8"/>
      <selection pane="topRight" activeCell="K8" sqref="K8"/>
      <selection pane="bottomLeft" activeCell="K8" sqref="K8"/>
      <selection pane="bottomRight" activeCell="A45" sqref="A45"/>
    </sheetView>
  </sheetViews>
  <sheetFormatPr baseColWidth="10" defaultColWidth="0" defaultRowHeight="15" zeroHeight="1" outlineLevelRow="1" x14ac:dyDescent="0.3"/>
  <cols>
    <col min="1" max="1" width="40.42578125" style="40" customWidth="1"/>
    <col min="2" max="9" width="11.42578125" style="40" customWidth="1"/>
    <col min="10" max="12" width="12" style="40" bestFit="1" customWidth="1"/>
    <col min="13" max="15" width="11.42578125" style="40" customWidth="1"/>
    <col min="16" max="16384" width="11.42578125" style="40" hidden="1"/>
  </cols>
  <sheetData>
    <row r="1" spans="1:15" ht="50.25" customHeight="1" x14ac:dyDescent="0.3">
      <c r="A1" s="35" t="s">
        <v>26</v>
      </c>
      <c r="B1" s="36"/>
      <c r="C1" s="36"/>
      <c r="D1" s="36"/>
      <c r="E1" s="36"/>
      <c r="F1" s="36"/>
      <c r="G1" s="37"/>
      <c r="H1" s="38"/>
      <c r="I1" s="39"/>
      <c r="J1" s="39"/>
      <c r="K1" s="39"/>
      <c r="L1" s="39"/>
      <c r="M1" s="39"/>
      <c r="N1" s="39"/>
      <c r="O1" s="39"/>
    </row>
    <row r="2" spans="1:15" ht="17.25" thickBot="1" x14ac:dyDescent="0.35">
      <c r="A2" s="41"/>
      <c r="B2" s="114" t="s">
        <v>10</v>
      </c>
      <c r="C2" s="115" t="s">
        <v>79</v>
      </c>
      <c r="D2" s="114" t="s">
        <v>11</v>
      </c>
      <c r="E2" s="115" t="s">
        <v>12</v>
      </c>
      <c r="F2" s="114" t="s">
        <v>13</v>
      </c>
      <c r="G2" s="115" t="s">
        <v>82</v>
      </c>
      <c r="H2" s="114" t="s">
        <v>14</v>
      </c>
      <c r="I2" s="115" t="s">
        <v>15</v>
      </c>
      <c r="J2" s="114" t="s">
        <v>83</v>
      </c>
      <c r="K2" s="115" t="s">
        <v>84</v>
      </c>
      <c r="L2" s="114" t="s">
        <v>85</v>
      </c>
      <c r="M2" s="115" t="s">
        <v>86</v>
      </c>
    </row>
    <row r="3" spans="1:15" ht="3" customHeight="1" x14ac:dyDescent="0.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5" ht="15.75" thickBot="1" x14ac:dyDescent="0.35">
      <c r="A4" s="43" t="s">
        <v>30</v>
      </c>
      <c r="B4" s="116">
        <v>0</v>
      </c>
      <c r="C4" s="116"/>
      <c r="M4" s="44" t="s">
        <v>0</v>
      </c>
      <c r="N4" s="45" t="s">
        <v>1</v>
      </c>
      <c r="O4" s="45" t="s">
        <v>9</v>
      </c>
    </row>
    <row r="5" spans="1:15" ht="15.75" thickTop="1" x14ac:dyDescent="0.3">
      <c r="A5" s="46" t="s">
        <v>2</v>
      </c>
      <c r="B5" s="47">
        <f>B23</f>
        <v>3000000</v>
      </c>
      <c r="C5" s="47">
        <f t="shared" ref="C5:M5" si="0">C23</f>
        <v>3000000</v>
      </c>
      <c r="D5" s="47">
        <f t="shared" si="0"/>
        <v>3000000</v>
      </c>
      <c r="E5" s="47">
        <f t="shared" si="0"/>
        <v>3000000</v>
      </c>
      <c r="F5" s="47">
        <f t="shared" si="0"/>
        <v>3000000</v>
      </c>
      <c r="G5" s="47">
        <f t="shared" si="0"/>
        <v>3000000</v>
      </c>
      <c r="H5" s="47">
        <f t="shared" si="0"/>
        <v>23000000</v>
      </c>
      <c r="I5" s="47">
        <f t="shared" si="0"/>
        <v>3000000</v>
      </c>
      <c r="J5" s="47">
        <f t="shared" si="0"/>
        <v>3000000</v>
      </c>
      <c r="K5" s="47">
        <f t="shared" si="0"/>
        <v>3000000</v>
      </c>
      <c r="L5" s="47">
        <f t="shared" si="0"/>
        <v>3000000</v>
      </c>
      <c r="M5" s="47">
        <f t="shared" si="0"/>
        <v>3000000</v>
      </c>
      <c r="N5" s="26">
        <f>SUM(B5:M5)</f>
        <v>56000000</v>
      </c>
      <c r="O5" s="26">
        <f>N5/COLUMNS(B5:M5)</f>
        <v>4666666.666666667</v>
      </c>
    </row>
    <row r="6" spans="1:15" x14ac:dyDescent="0.3">
      <c r="A6" s="48" t="s">
        <v>3</v>
      </c>
      <c r="B6" s="49">
        <f t="shared" ref="B6:M6" si="1">B67+B151+B166+B111+B127+B93+B53+B82+B42+B190++B212+B237</f>
        <v>3064000</v>
      </c>
      <c r="C6" s="49">
        <f t="shared" si="1"/>
        <v>3064000</v>
      </c>
      <c r="D6" s="49">
        <f t="shared" si="1"/>
        <v>3064000</v>
      </c>
      <c r="E6" s="49">
        <f t="shared" si="1"/>
        <v>3064000</v>
      </c>
      <c r="F6" s="49">
        <f t="shared" si="1"/>
        <v>3064000</v>
      </c>
      <c r="G6" s="49">
        <f t="shared" si="1"/>
        <v>3064000</v>
      </c>
      <c r="H6" s="49">
        <f t="shared" si="1"/>
        <v>3064000</v>
      </c>
      <c r="I6" s="49">
        <f t="shared" si="1"/>
        <v>3064000</v>
      </c>
      <c r="J6" s="49">
        <f t="shared" si="1"/>
        <v>3064000</v>
      </c>
      <c r="K6" s="49">
        <f t="shared" si="1"/>
        <v>3064000</v>
      </c>
      <c r="L6" s="49">
        <f t="shared" si="1"/>
        <v>3064000</v>
      </c>
      <c r="M6" s="49">
        <f t="shared" si="1"/>
        <v>3064000</v>
      </c>
      <c r="N6" s="26">
        <f>SUM(B6:M6)</f>
        <v>36768000</v>
      </c>
      <c r="O6" s="26">
        <f>N6/COLUMNS(B6:M6)</f>
        <v>3064000</v>
      </c>
    </row>
    <row r="7" spans="1:15" ht="15.75" thickBot="1" x14ac:dyDescent="0.35">
      <c r="A7" s="50" t="s">
        <v>4</v>
      </c>
      <c r="B7" s="51">
        <f>B5-B6</f>
        <v>-64000</v>
      </c>
      <c r="C7" s="51">
        <f t="shared" ref="C7:M7" si="2">C5-C6</f>
        <v>-64000</v>
      </c>
      <c r="D7" s="51">
        <f t="shared" si="2"/>
        <v>-64000</v>
      </c>
      <c r="E7" s="51">
        <f t="shared" si="2"/>
        <v>-64000</v>
      </c>
      <c r="F7" s="51">
        <f t="shared" si="2"/>
        <v>-64000</v>
      </c>
      <c r="G7" s="51">
        <f t="shared" si="2"/>
        <v>-64000</v>
      </c>
      <c r="H7" s="51">
        <f t="shared" si="2"/>
        <v>19936000</v>
      </c>
      <c r="I7" s="51">
        <f t="shared" si="2"/>
        <v>-64000</v>
      </c>
      <c r="J7" s="51">
        <f t="shared" si="2"/>
        <v>-64000</v>
      </c>
      <c r="K7" s="51">
        <f t="shared" si="2"/>
        <v>-64000</v>
      </c>
      <c r="L7" s="51">
        <f t="shared" si="2"/>
        <v>-64000</v>
      </c>
      <c r="M7" s="51">
        <f t="shared" si="2"/>
        <v>-64000</v>
      </c>
      <c r="N7" s="27">
        <f>SUM(B7:M7)</f>
        <v>19232000</v>
      </c>
      <c r="O7" s="27">
        <f>N7/COLUMNS(B7:M7)</f>
        <v>1602666.6666666667</v>
      </c>
    </row>
    <row r="8" spans="1:15" ht="15.75" thickTop="1" x14ac:dyDescent="0.3">
      <c r="A8" s="46" t="s">
        <v>16</v>
      </c>
      <c r="B8" s="52">
        <f>B5-B6+B4</f>
        <v>-64000</v>
      </c>
      <c r="C8" s="52">
        <f>B8+C5-C6</f>
        <v>-128000</v>
      </c>
      <c r="D8" s="52">
        <f>C8+D5-D6</f>
        <v>-192000</v>
      </c>
      <c r="E8" s="52">
        <f>D8+E5-E6</f>
        <v>-256000</v>
      </c>
      <c r="F8" s="52">
        <f>E8+F5-F6</f>
        <v>-320000</v>
      </c>
      <c r="G8" s="52">
        <f t="shared" ref="G8:M8" si="3">F8+G5-G6</f>
        <v>-384000</v>
      </c>
      <c r="H8" s="52">
        <f t="shared" si="3"/>
        <v>19552000</v>
      </c>
      <c r="I8" s="52">
        <f t="shared" si="3"/>
        <v>19488000</v>
      </c>
      <c r="J8" s="52">
        <f t="shared" si="3"/>
        <v>19424000</v>
      </c>
      <c r="K8" s="52">
        <f t="shared" si="3"/>
        <v>19360000</v>
      </c>
      <c r="L8" s="52">
        <f t="shared" si="3"/>
        <v>19296000</v>
      </c>
      <c r="M8" s="52">
        <f t="shared" si="3"/>
        <v>19232000</v>
      </c>
      <c r="N8" s="53"/>
      <c r="O8" s="53"/>
    </row>
    <row r="9" spans="1:15" x14ac:dyDescent="0.3">
      <c r="A9" s="41"/>
      <c r="O9" s="54"/>
    </row>
    <row r="10" spans="1:15" s="33" customFormat="1" ht="15.75" thickBot="1" x14ac:dyDescent="0.35">
      <c r="A10" s="55" t="s">
        <v>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s="33" customFormat="1" ht="13.5" outlineLevel="1" x14ac:dyDescent="0.3">
      <c r="A11" s="20" t="s">
        <v>88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6">
        <f t="shared" ref="N11:N23" si="4">SUM(B11:M11)</f>
        <v>0</v>
      </c>
      <c r="O11" s="26">
        <f t="shared" ref="O11:O22" si="5">N11/COLUMNS(B11:M11)</f>
        <v>0</v>
      </c>
    </row>
    <row r="12" spans="1:15" s="33" customFormat="1" ht="13.5" outlineLevel="1" x14ac:dyDescent="0.3">
      <c r="A12" s="20" t="s">
        <v>277</v>
      </c>
      <c r="B12" s="1">
        <v>3000000</v>
      </c>
      <c r="C12" s="1">
        <v>3000000</v>
      </c>
      <c r="D12" s="1">
        <v>3000000</v>
      </c>
      <c r="E12" s="1">
        <v>3000000</v>
      </c>
      <c r="F12" s="1">
        <v>3000000</v>
      </c>
      <c r="G12" s="1">
        <v>3000000</v>
      </c>
      <c r="H12" s="1">
        <v>3000000</v>
      </c>
      <c r="I12" s="1">
        <v>3000000</v>
      </c>
      <c r="J12" s="1">
        <v>3000000</v>
      </c>
      <c r="K12" s="1">
        <v>3000000</v>
      </c>
      <c r="L12" s="1">
        <v>3000000</v>
      </c>
      <c r="M12" s="1">
        <v>3000000</v>
      </c>
      <c r="N12" s="26">
        <f t="shared" si="4"/>
        <v>36000000</v>
      </c>
      <c r="O12" s="26">
        <f t="shared" si="5"/>
        <v>3000000</v>
      </c>
    </row>
    <row r="13" spans="1:15" s="33" customFormat="1" ht="13.5" outlineLevel="1" x14ac:dyDescent="0.3">
      <c r="A13" s="20" t="s">
        <v>283</v>
      </c>
      <c r="B13" s="1"/>
      <c r="C13" s="1"/>
      <c r="D13" s="1"/>
      <c r="E13" s="1"/>
      <c r="F13" s="1"/>
      <c r="G13" s="1"/>
      <c r="H13" s="1">
        <v>20000000</v>
      </c>
      <c r="I13" s="1"/>
      <c r="J13" s="1"/>
      <c r="K13" s="1"/>
      <c r="L13" s="1"/>
      <c r="M13" s="1"/>
      <c r="N13" s="26">
        <f t="shared" si="4"/>
        <v>20000000</v>
      </c>
      <c r="O13" s="26">
        <f t="shared" si="5"/>
        <v>1666666.6666666667</v>
      </c>
    </row>
    <row r="14" spans="1:15" s="33" customFormat="1" ht="13.5" outlineLevel="1" x14ac:dyDescent="0.3">
      <c r="A14" s="20" t="s">
        <v>89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6">
        <f t="shared" si="4"/>
        <v>0</v>
      </c>
      <c r="O14" s="26">
        <f t="shared" si="5"/>
        <v>0</v>
      </c>
    </row>
    <row r="15" spans="1:15" s="33" customFormat="1" ht="13.5" outlineLevel="1" x14ac:dyDescent="0.3">
      <c r="A15" s="20" t="s">
        <v>90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6">
        <f t="shared" si="4"/>
        <v>0</v>
      </c>
      <c r="O15" s="26">
        <f t="shared" si="5"/>
        <v>0</v>
      </c>
    </row>
    <row r="16" spans="1:15" s="33" customFormat="1" ht="13.5" outlineLevel="1" x14ac:dyDescent="0.3">
      <c r="A16" s="20" t="s">
        <v>91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6">
        <f t="shared" si="4"/>
        <v>0</v>
      </c>
      <c r="O16" s="26">
        <f t="shared" si="5"/>
        <v>0</v>
      </c>
    </row>
    <row r="17" spans="1:15" s="33" customFormat="1" ht="13.5" outlineLevel="1" x14ac:dyDescent="0.3">
      <c r="A17" s="20" t="s">
        <v>92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6">
        <f t="shared" si="4"/>
        <v>0</v>
      </c>
      <c r="O17" s="26">
        <f t="shared" si="5"/>
        <v>0</v>
      </c>
    </row>
    <row r="18" spans="1:15" s="33" customFormat="1" ht="13.5" outlineLevel="1" x14ac:dyDescent="0.3">
      <c r="A18" s="20" t="s">
        <v>93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6">
        <f t="shared" si="4"/>
        <v>0</v>
      </c>
      <c r="O18" s="26">
        <f t="shared" si="5"/>
        <v>0</v>
      </c>
    </row>
    <row r="19" spans="1:15" s="33" customFormat="1" ht="13.5" outlineLevel="1" x14ac:dyDescent="0.3">
      <c r="A19" s="20" t="s">
        <v>94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6">
        <f t="shared" si="4"/>
        <v>0</v>
      </c>
      <c r="O19" s="26">
        <f t="shared" si="5"/>
        <v>0</v>
      </c>
    </row>
    <row r="20" spans="1:15" s="33" customFormat="1" ht="13.5" outlineLevel="1" x14ac:dyDescent="0.3">
      <c r="A20" s="20" t="s">
        <v>95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6">
        <f t="shared" si="4"/>
        <v>0</v>
      </c>
      <c r="O20" s="26">
        <f t="shared" si="5"/>
        <v>0</v>
      </c>
    </row>
    <row r="21" spans="1:15" s="33" customFormat="1" ht="13.5" outlineLevel="1" x14ac:dyDescent="0.3">
      <c r="A21" s="20" t="s">
        <v>96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6">
        <f t="shared" si="4"/>
        <v>0</v>
      </c>
      <c r="O21" s="26">
        <f t="shared" si="5"/>
        <v>0</v>
      </c>
    </row>
    <row r="22" spans="1:15" s="33" customFormat="1" ht="13.5" outlineLevel="1" x14ac:dyDescent="0.3">
      <c r="A22" s="20" t="s">
        <v>97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6">
        <f t="shared" si="4"/>
        <v>0</v>
      </c>
      <c r="O22" s="26">
        <f t="shared" si="5"/>
        <v>0</v>
      </c>
    </row>
    <row r="23" spans="1:15" s="33" customFormat="1" ht="13.5" x14ac:dyDescent="0.3">
      <c r="A23" s="58" t="str">
        <f>"Total "&amp;A10</f>
        <v>Total Ingresos</v>
      </c>
      <c r="B23" s="59">
        <f t="shared" ref="B23:M23" si="6">SUM(B10:B22)</f>
        <v>3000000</v>
      </c>
      <c r="C23" s="59">
        <f t="shared" si="6"/>
        <v>3000000</v>
      </c>
      <c r="D23" s="59">
        <f t="shared" si="6"/>
        <v>3000000</v>
      </c>
      <c r="E23" s="59">
        <f t="shared" si="6"/>
        <v>3000000</v>
      </c>
      <c r="F23" s="59">
        <f t="shared" si="6"/>
        <v>3000000</v>
      </c>
      <c r="G23" s="59">
        <f t="shared" si="6"/>
        <v>3000000</v>
      </c>
      <c r="H23" s="59">
        <f t="shared" si="6"/>
        <v>23000000</v>
      </c>
      <c r="I23" s="59">
        <f t="shared" si="6"/>
        <v>3000000</v>
      </c>
      <c r="J23" s="59">
        <f t="shared" si="6"/>
        <v>3000000</v>
      </c>
      <c r="K23" s="59">
        <f t="shared" si="6"/>
        <v>3000000</v>
      </c>
      <c r="L23" s="59">
        <f t="shared" si="6"/>
        <v>3000000</v>
      </c>
      <c r="M23" s="59">
        <f t="shared" si="6"/>
        <v>3000000</v>
      </c>
      <c r="N23" s="59">
        <f t="shared" si="4"/>
        <v>56000000</v>
      </c>
      <c r="O23" s="59">
        <f>N23/12</f>
        <v>4666666.666666667</v>
      </c>
    </row>
    <row r="24" spans="1:15" s="33" customFormat="1" ht="13.5" x14ac:dyDescent="0.3"/>
    <row r="25" spans="1:15" s="33" customFormat="1" ht="15.75" thickBot="1" x14ac:dyDescent="0.35">
      <c r="A25" s="60" t="s">
        <v>22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 s="33" customFormat="1" ht="13.5" outlineLevel="1" x14ac:dyDescent="0.3">
      <c r="A26" s="20" t="s">
        <v>98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6">
        <f t="shared" ref="N26:N42" si="7">SUM(B26:M26)</f>
        <v>0</v>
      </c>
      <c r="O26" s="26">
        <f t="shared" ref="O26:O42" si="8">N26/COLUMNS(B26:M26)</f>
        <v>0</v>
      </c>
    </row>
    <row r="27" spans="1:15" s="33" customFormat="1" ht="13.5" outlineLevel="1" x14ac:dyDescent="0.3">
      <c r="A27" s="20" t="s">
        <v>278</v>
      </c>
      <c r="B27" s="1">
        <v>504000</v>
      </c>
      <c r="C27" s="1">
        <v>504000</v>
      </c>
      <c r="D27" s="1">
        <v>504000</v>
      </c>
      <c r="E27" s="1">
        <v>504000</v>
      </c>
      <c r="F27" s="1">
        <v>504000</v>
      </c>
      <c r="G27" s="1">
        <v>504000</v>
      </c>
      <c r="H27" s="1">
        <v>504000</v>
      </c>
      <c r="I27" s="1">
        <v>504000</v>
      </c>
      <c r="J27" s="1">
        <v>504000</v>
      </c>
      <c r="K27" s="1">
        <v>504000</v>
      </c>
      <c r="L27" s="1">
        <v>504000</v>
      </c>
      <c r="M27" s="1">
        <v>504000</v>
      </c>
      <c r="N27" s="26">
        <f t="shared" si="7"/>
        <v>6048000</v>
      </c>
      <c r="O27" s="26">
        <f t="shared" si="8"/>
        <v>504000</v>
      </c>
    </row>
    <row r="28" spans="1:15" s="33" customFormat="1" ht="13.5" outlineLevel="1" x14ac:dyDescent="0.3">
      <c r="A28" s="20" t="s">
        <v>99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6">
        <f t="shared" si="7"/>
        <v>0</v>
      </c>
      <c r="O28" s="26">
        <f t="shared" si="8"/>
        <v>0</v>
      </c>
    </row>
    <row r="29" spans="1:15" s="33" customFormat="1" ht="13.5" outlineLevel="1" x14ac:dyDescent="0.3">
      <c r="A29" s="20" t="s">
        <v>100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6">
        <f t="shared" si="7"/>
        <v>0</v>
      </c>
      <c r="O29" s="26">
        <f t="shared" si="8"/>
        <v>0</v>
      </c>
    </row>
    <row r="30" spans="1:15" s="33" customFormat="1" ht="13.5" outlineLevel="1" x14ac:dyDescent="0.3">
      <c r="A30" s="20" t="s">
        <v>279</v>
      </c>
      <c r="B30" s="1">
        <v>110000</v>
      </c>
      <c r="C30" s="1">
        <v>110000</v>
      </c>
      <c r="D30" s="1">
        <v>110000</v>
      </c>
      <c r="E30" s="1">
        <v>110000</v>
      </c>
      <c r="F30" s="1">
        <v>110000</v>
      </c>
      <c r="G30" s="1">
        <v>110000</v>
      </c>
      <c r="H30" s="1">
        <v>110000</v>
      </c>
      <c r="I30" s="1">
        <v>110000</v>
      </c>
      <c r="J30" s="1">
        <v>110000</v>
      </c>
      <c r="K30" s="1">
        <v>110000</v>
      </c>
      <c r="L30" s="1">
        <v>110000</v>
      </c>
      <c r="M30" s="1">
        <v>110000</v>
      </c>
      <c r="N30" s="26">
        <f t="shared" si="7"/>
        <v>1320000</v>
      </c>
      <c r="O30" s="26">
        <f t="shared" si="8"/>
        <v>110000</v>
      </c>
    </row>
    <row r="31" spans="1:15" s="33" customFormat="1" ht="13.5" outlineLevel="1" x14ac:dyDescent="0.3">
      <c r="A31" s="20" t="s">
        <v>101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6">
        <f t="shared" si="7"/>
        <v>0</v>
      </c>
      <c r="O31" s="26">
        <f t="shared" si="8"/>
        <v>0</v>
      </c>
    </row>
    <row r="32" spans="1:15" s="33" customFormat="1" ht="13.5" outlineLevel="1" x14ac:dyDescent="0.3">
      <c r="A32" s="20" t="s">
        <v>102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6">
        <f t="shared" si="7"/>
        <v>0</v>
      </c>
      <c r="O32" s="26">
        <f t="shared" si="8"/>
        <v>0</v>
      </c>
    </row>
    <row r="33" spans="1:15" s="33" customFormat="1" ht="13.5" outlineLevel="1" x14ac:dyDescent="0.3">
      <c r="A33" s="20" t="s">
        <v>103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6">
        <f t="shared" si="7"/>
        <v>0</v>
      </c>
      <c r="O33" s="26">
        <f t="shared" si="8"/>
        <v>0</v>
      </c>
    </row>
    <row r="34" spans="1:15" s="33" customFormat="1" ht="13.5" outlineLevel="1" x14ac:dyDescent="0.3">
      <c r="A34" s="20" t="s">
        <v>104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6">
        <f t="shared" si="7"/>
        <v>0</v>
      </c>
      <c r="O34" s="26">
        <f t="shared" si="8"/>
        <v>0</v>
      </c>
    </row>
    <row r="35" spans="1:15" s="33" customFormat="1" ht="13.5" outlineLevel="1" x14ac:dyDescent="0.3">
      <c r="A35" s="20" t="s">
        <v>105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6">
        <f t="shared" si="7"/>
        <v>0</v>
      </c>
      <c r="O35" s="26">
        <f t="shared" si="8"/>
        <v>0</v>
      </c>
    </row>
    <row r="36" spans="1:15" s="33" customFormat="1" ht="13.5" outlineLevel="1" x14ac:dyDescent="0.3">
      <c r="A36" s="20" t="s">
        <v>106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6">
        <f t="shared" si="7"/>
        <v>0</v>
      </c>
      <c r="O36" s="26">
        <f t="shared" si="8"/>
        <v>0</v>
      </c>
    </row>
    <row r="37" spans="1:15" s="33" customFormat="1" ht="13.5" outlineLevel="1" x14ac:dyDescent="0.3">
      <c r="A37" s="20" t="s">
        <v>107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6">
        <f t="shared" si="7"/>
        <v>0</v>
      </c>
      <c r="O37" s="26">
        <f t="shared" si="8"/>
        <v>0</v>
      </c>
    </row>
    <row r="38" spans="1:15" s="33" customFormat="1" ht="13.5" outlineLevel="1" x14ac:dyDescent="0.3">
      <c r="A38" s="20" t="s">
        <v>108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6">
        <f t="shared" si="7"/>
        <v>0</v>
      </c>
      <c r="O38" s="26">
        <f t="shared" si="8"/>
        <v>0</v>
      </c>
    </row>
    <row r="39" spans="1:15" s="33" customFormat="1" ht="13.5" outlineLevel="1" x14ac:dyDescent="0.3">
      <c r="A39" s="20" t="s">
        <v>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6">
        <f t="shared" si="7"/>
        <v>0</v>
      </c>
      <c r="O39" s="26">
        <f t="shared" si="8"/>
        <v>0</v>
      </c>
    </row>
    <row r="40" spans="1:15" s="33" customFormat="1" ht="13.5" outlineLevel="1" x14ac:dyDescent="0.3">
      <c r="A40" s="20" t="s">
        <v>110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6">
        <f t="shared" si="7"/>
        <v>0</v>
      </c>
      <c r="O40" s="26">
        <f t="shared" si="8"/>
        <v>0</v>
      </c>
    </row>
    <row r="41" spans="1:15" s="33" customFormat="1" ht="13.5" outlineLevel="1" x14ac:dyDescent="0.3">
      <c r="A41" s="20" t="s">
        <v>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6">
        <f t="shared" si="7"/>
        <v>0</v>
      </c>
      <c r="O41" s="26">
        <f t="shared" si="8"/>
        <v>0</v>
      </c>
    </row>
    <row r="42" spans="1:15" s="33" customFormat="1" ht="13.5" x14ac:dyDescent="0.3">
      <c r="A42" s="62" t="str">
        <f>"Total "&amp;A25</f>
        <v>Total Ahorro / Pensión</v>
      </c>
      <c r="B42" s="63">
        <f t="shared" ref="B42:M42" si="9">SUM(B25:B41)</f>
        <v>614000</v>
      </c>
      <c r="C42" s="63">
        <f t="shared" si="9"/>
        <v>614000</v>
      </c>
      <c r="D42" s="63">
        <f t="shared" si="9"/>
        <v>614000</v>
      </c>
      <c r="E42" s="63">
        <f t="shared" si="9"/>
        <v>614000</v>
      </c>
      <c r="F42" s="63">
        <f t="shared" si="9"/>
        <v>614000</v>
      </c>
      <c r="G42" s="63">
        <f t="shared" si="9"/>
        <v>614000</v>
      </c>
      <c r="H42" s="63">
        <f t="shared" si="9"/>
        <v>614000</v>
      </c>
      <c r="I42" s="63">
        <f t="shared" si="9"/>
        <v>614000</v>
      </c>
      <c r="J42" s="63">
        <f t="shared" si="9"/>
        <v>614000</v>
      </c>
      <c r="K42" s="63">
        <f t="shared" si="9"/>
        <v>614000</v>
      </c>
      <c r="L42" s="63">
        <f t="shared" si="9"/>
        <v>614000</v>
      </c>
      <c r="M42" s="63">
        <f t="shared" si="9"/>
        <v>614000</v>
      </c>
      <c r="N42" s="63">
        <f t="shared" si="7"/>
        <v>7368000</v>
      </c>
      <c r="O42" s="63">
        <f t="shared" si="8"/>
        <v>614000</v>
      </c>
    </row>
    <row r="43" spans="1:15" s="33" customFormat="1" ht="13.5" x14ac:dyDescent="0.3">
      <c r="A43" s="64" t="s">
        <v>6</v>
      </c>
      <c r="B43" s="65">
        <f>IF(B$5&gt;0,B42/B$5," - ")</f>
        <v>0.20466666666666666</v>
      </c>
      <c r="C43" s="65">
        <f t="shared" ref="C43:M43" si="10">IF(C$5&gt;0,C42/C$5," - ")</f>
        <v>0.20466666666666666</v>
      </c>
      <c r="D43" s="65">
        <f t="shared" si="10"/>
        <v>0.20466666666666666</v>
      </c>
      <c r="E43" s="65">
        <f t="shared" si="10"/>
        <v>0.20466666666666666</v>
      </c>
      <c r="F43" s="65">
        <f t="shared" si="10"/>
        <v>0.20466666666666666</v>
      </c>
      <c r="G43" s="65">
        <f t="shared" si="10"/>
        <v>0.20466666666666666</v>
      </c>
      <c r="H43" s="65">
        <f t="shared" si="10"/>
        <v>2.6695652173913044E-2</v>
      </c>
      <c r="I43" s="65">
        <f t="shared" si="10"/>
        <v>0.20466666666666666</v>
      </c>
      <c r="J43" s="65">
        <f t="shared" si="10"/>
        <v>0.20466666666666666</v>
      </c>
      <c r="K43" s="65">
        <f t="shared" si="10"/>
        <v>0.20466666666666666</v>
      </c>
      <c r="L43" s="65">
        <f t="shared" si="10"/>
        <v>0.20466666666666666</v>
      </c>
      <c r="M43" s="65">
        <f t="shared" si="10"/>
        <v>0.20466666666666666</v>
      </c>
      <c r="N43" s="65">
        <f>IF(N$5&gt;0,N42/N$5," - ")</f>
        <v>0.13157142857142856</v>
      </c>
      <c r="O43" s="65">
        <f>IF(O$5&gt;0,O42/O$5," - ")</f>
        <v>0.13157142857142856</v>
      </c>
    </row>
    <row r="44" spans="1:15" s="33" customFormat="1" ht="15.75" thickBot="1" x14ac:dyDescent="0.35">
      <c r="A44" s="60" t="s">
        <v>80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 s="33" customFormat="1" ht="13.5" outlineLevel="1" x14ac:dyDescent="0.3">
      <c r="A45" s="20" t="s">
        <v>112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6">
        <f t="shared" ref="N45:N53" si="11">SUM(B45:M45)</f>
        <v>0</v>
      </c>
      <c r="O45" s="26">
        <f t="shared" ref="O45:O53" si="12">N45/COLUMNS(B45:M45)</f>
        <v>0</v>
      </c>
    </row>
    <row r="46" spans="1:15" s="33" customFormat="1" ht="13.5" outlineLevel="1" x14ac:dyDescent="0.3">
      <c r="A46" s="20" t="s">
        <v>284</v>
      </c>
      <c r="B46" s="1">
        <v>200000</v>
      </c>
      <c r="C46" s="1">
        <v>200000</v>
      </c>
      <c r="D46" s="1">
        <v>200000</v>
      </c>
      <c r="E46" s="1">
        <v>200000</v>
      </c>
      <c r="F46" s="1">
        <v>200000</v>
      </c>
      <c r="G46" s="1">
        <v>200000</v>
      </c>
      <c r="H46" s="1">
        <v>200000</v>
      </c>
      <c r="I46" s="1">
        <v>200000</v>
      </c>
      <c r="J46" s="1">
        <v>200000</v>
      </c>
      <c r="K46" s="1">
        <v>200000</v>
      </c>
      <c r="L46" s="1">
        <v>200000</v>
      </c>
      <c r="M46" s="1">
        <v>200000</v>
      </c>
      <c r="N46" s="26">
        <f t="shared" si="11"/>
        <v>2400000</v>
      </c>
      <c r="O46" s="26">
        <f t="shared" si="12"/>
        <v>200000</v>
      </c>
    </row>
    <row r="47" spans="1:15" s="33" customFormat="1" ht="13.5" outlineLevel="1" x14ac:dyDescent="0.3">
      <c r="A47" s="20" t="s">
        <v>113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6">
        <f t="shared" si="11"/>
        <v>0</v>
      </c>
      <c r="O47" s="26">
        <f t="shared" si="12"/>
        <v>0</v>
      </c>
    </row>
    <row r="48" spans="1:15" s="33" customFormat="1" ht="13.5" outlineLevel="1" x14ac:dyDescent="0.3">
      <c r="A48" s="20" t="s">
        <v>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6">
        <f>SUM(B48:M48)</f>
        <v>0</v>
      </c>
      <c r="O48" s="26">
        <f>N48/COLUMNS(B48:M48)</f>
        <v>0</v>
      </c>
    </row>
    <row r="49" spans="1:15" s="33" customFormat="1" ht="13.5" outlineLevel="1" x14ac:dyDescent="0.3">
      <c r="A49" s="20" t="s">
        <v>115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6">
        <f>SUM(B49:M49)</f>
        <v>0</v>
      </c>
      <c r="O49" s="26">
        <f>N49/COLUMNS(B49:M49)</f>
        <v>0</v>
      </c>
    </row>
    <row r="50" spans="1:15" s="33" customFormat="1" ht="13.5" outlineLevel="1" x14ac:dyDescent="0.3">
      <c r="A50" s="20" t="s">
        <v>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6">
        <f>SUM(B50:M50)</f>
        <v>0</v>
      </c>
      <c r="O50" s="26">
        <f>N50/COLUMNS(B50:M50)</f>
        <v>0</v>
      </c>
    </row>
    <row r="51" spans="1:15" s="33" customFormat="1" ht="13.5" outlineLevel="1" x14ac:dyDescent="0.3">
      <c r="A51" s="20" t="s">
        <v>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6">
        <f>SUM(B51:M51)</f>
        <v>0</v>
      </c>
      <c r="O51" s="26">
        <f>N51/COLUMNS(B51:M51)</f>
        <v>0</v>
      </c>
    </row>
    <row r="52" spans="1:15" s="33" customFormat="1" ht="13.5" outlineLevel="1" x14ac:dyDescent="0.3">
      <c r="A52" s="20" t="s">
        <v>118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6">
        <f t="shared" si="11"/>
        <v>0</v>
      </c>
      <c r="O52" s="26">
        <f t="shared" si="12"/>
        <v>0</v>
      </c>
    </row>
    <row r="53" spans="1:15" s="33" customFormat="1" ht="13.5" x14ac:dyDescent="0.3">
      <c r="A53" s="62" t="str">
        <f>"Total "&amp;A44</f>
        <v>Total Donaciones / Ayuda Familia</v>
      </c>
      <c r="B53" s="63">
        <f t="shared" ref="B53:M53" si="13">SUM(B44:B52)</f>
        <v>200000</v>
      </c>
      <c r="C53" s="63">
        <f t="shared" si="13"/>
        <v>200000</v>
      </c>
      <c r="D53" s="63">
        <f t="shared" si="13"/>
        <v>200000</v>
      </c>
      <c r="E53" s="63">
        <f t="shared" si="13"/>
        <v>200000</v>
      </c>
      <c r="F53" s="63">
        <f t="shared" si="13"/>
        <v>200000</v>
      </c>
      <c r="G53" s="63">
        <f t="shared" si="13"/>
        <v>200000</v>
      </c>
      <c r="H53" s="63">
        <f t="shared" si="13"/>
        <v>200000</v>
      </c>
      <c r="I53" s="63">
        <f t="shared" si="13"/>
        <v>200000</v>
      </c>
      <c r="J53" s="63">
        <f t="shared" si="13"/>
        <v>200000</v>
      </c>
      <c r="K53" s="63">
        <f t="shared" si="13"/>
        <v>200000</v>
      </c>
      <c r="L53" s="63">
        <f t="shared" si="13"/>
        <v>200000</v>
      </c>
      <c r="M53" s="63">
        <f t="shared" si="13"/>
        <v>200000</v>
      </c>
      <c r="N53" s="63">
        <f t="shared" si="11"/>
        <v>2400000</v>
      </c>
      <c r="O53" s="63">
        <f t="shared" si="12"/>
        <v>200000</v>
      </c>
    </row>
    <row r="54" spans="1:15" s="33" customFormat="1" ht="13.5" x14ac:dyDescent="0.3">
      <c r="A54" s="64" t="s">
        <v>6</v>
      </c>
      <c r="B54" s="65">
        <f t="shared" ref="B54:O54" si="14">IF(B$5&gt;0,B53/B$5," - ")</f>
        <v>6.6666666666666666E-2</v>
      </c>
      <c r="C54" s="65">
        <f t="shared" si="14"/>
        <v>6.6666666666666666E-2</v>
      </c>
      <c r="D54" s="65">
        <f t="shared" si="14"/>
        <v>6.6666666666666666E-2</v>
      </c>
      <c r="E54" s="65">
        <f t="shared" si="14"/>
        <v>6.6666666666666666E-2</v>
      </c>
      <c r="F54" s="65">
        <f t="shared" si="14"/>
        <v>6.6666666666666666E-2</v>
      </c>
      <c r="G54" s="65">
        <f t="shared" si="14"/>
        <v>6.6666666666666666E-2</v>
      </c>
      <c r="H54" s="65">
        <f t="shared" si="14"/>
        <v>8.6956521739130436E-3</v>
      </c>
      <c r="I54" s="65">
        <f t="shared" si="14"/>
        <v>6.6666666666666666E-2</v>
      </c>
      <c r="J54" s="65">
        <f t="shared" si="14"/>
        <v>6.6666666666666666E-2</v>
      </c>
      <c r="K54" s="65">
        <f t="shared" si="14"/>
        <v>6.6666666666666666E-2</v>
      </c>
      <c r="L54" s="65">
        <f t="shared" si="14"/>
        <v>6.6666666666666666E-2</v>
      </c>
      <c r="M54" s="65">
        <f t="shared" si="14"/>
        <v>6.6666666666666666E-2</v>
      </c>
      <c r="N54" s="65">
        <f t="shared" si="14"/>
        <v>4.2857142857142858E-2</v>
      </c>
      <c r="O54" s="65">
        <f t="shared" si="14"/>
        <v>4.2857142857142858E-2</v>
      </c>
    </row>
    <row r="55" spans="1:15" s="33" customFormat="1" ht="15.75" thickBot="1" x14ac:dyDescent="0.35">
      <c r="A55" s="60" t="s">
        <v>7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1:15" s="33" customFormat="1" ht="13.5" outlineLevel="1" x14ac:dyDescent="0.3">
      <c r="A56" s="20" t="s">
        <v>119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6">
        <f t="shared" ref="N56:N67" si="15">SUM(B56:M56)</f>
        <v>0</v>
      </c>
      <c r="O56" s="26">
        <f t="shared" ref="O56:O67" si="16">N56/COLUMNS(B56:M56)</f>
        <v>0</v>
      </c>
    </row>
    <row r="57" spans="1:15" s="33" customFormat="1" ht="13.5" outlineLevel="1" x14ac:dyDescent="0.3">
      <c r="A57" s="20" t="s">
        <v>120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6">
        <f t="shared" si="15"/>
        <v>0</v>
      </c>
      <c r="O57" s="26">
        <f>N57/COLUMNS(B57:M57)</f>
        <v>0</v>
      </c>
    </row>
    <row r="58" spans="1:15" s="33" customFormat="1" ht="13.5" outlineLevel="1" x14ac:dyDescent="0.3">
      <c r="A58" s="20" t="s">
        <v>121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6">
        <f>SUM(B58:M58)</f>
        <v>0</v>
      </c>
      <c r="O58" s="26">
        <f>N58/COLUMNS(B58:M58)</f>
        <v>0</v>
      </c>
    </row>
    <row r="59" spans="1:15" s="33" customFormat="1" ht="13.5" outlineLevel="1" x14ac:dyDescent="0.3">
      <c r="A59" s="20" t="s">
        <v>122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6">
        <f>SUM(B59:M59)</f>
        <v>0</v>
      </c>
      <c r="O59" s="26">
        <f>N59/COLUMNS(B59:M59)</f>
        <v>0</v>
      </c>
    </row>
    <row r="60" spans="1:15" s="33" customFormat="1" ht="13.5" outlineLevel="1" x14ac:dyDescent="0.3">
      <c r="A60" s="20" t="s">
        <v>123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6">
        <f t="shared" si="15"/>
        <v>0</v>
      </c>
      <c r="O60" s="26">
        <f t="shared" si="16"/>
        <v>0</v>
      </c>
    </row>
    <row r="61" spans="1:15" s="33" customFormat="1" ht="13.5" outlineLevel="1" x14ac:dyDescent="0.3">
      <c r="A61" s="20" t="s">
        <v>124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6">
        <f t="shared" si="15"/>
        <v>0</v>
      </c>
      <c r="O61" s="26">
        <f t="shared" si="16"/>
        <v>0</v>
      </c>
    </row>
    <row r="62" spans="1:15" s="33" customFormat="1" ht="13.5" outlineLevel="1" x14ac:dyDescent="0.3">
      <c r="A62" s="20" t="s">
        <v>125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6">
        <f t="shared" si="15"/>
        <v>0</v>
      </c>
      <c r="O62" s="26">
        <f t="shared" si="16"/>
        <v>0</v>
      </c>
    </row>
    <row r="63" spans="1:15" s="33" customFormat="1" ht="13.5" outlineLevel="1" x14ac:dyDescent="0.3">
      <c r="A63" s="20" t="s">
        <v>126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6">
        <f t="shared" si="15"/>
        <v>0</v>
      </c>
      <c r="O63" s="26">
        <f t="shared" si="16"/>
        <v>0</v>
      </c>
    </row>
    <row r="64" spans="1:15" s="33" customFormat="1" ht="13.5" outlineLevel="1" x14ac:dyDescent="0.3">
      <c r="A64" s="20" t="s">
        <v>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6">
        <f>SUM(B64:M64)</f>
        <v>0</v>
      </c>
      <c r="O64" s="26">
        <f>N64/COLUMNS(B64:M64)</f>
        <v>0</v>
      </c>
    </row>
    <row r="65" spans="1:15" s="33" customFormat="1" ht="13.5" outlineLevel="1" x14ac:dyDescent="0.3">
      <c r="A65" s="20" t="s">
        <v>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6">
        <f>SUM(B65:M65)</f>
        <v>0</v>
      </c>
      <c r="O65" s="26">
        <f>N65/COLUMNS(B65:M65)</f>
        <v>0</v>
      </c>
    </row>
    <row r="66" spans="1:15" s="33" customFormat="1" ht="13.5" outlineLevel="1" x14ac:dyDescent="0.3">
      <c r="A66" s="20" t="s">
        <v>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6">
        <f t="shared" si="15"/>
        <v>0</v>
      </c>
      <c r="O66" s="26">
        <f t="shared" si="16"/>
        <v>0</v>
      </c>
    </row>
    <row r="67" spans="1:15" s="33" customFormat="1" ht="13.5" x14ac:dyDescent="0.3">
      <c r="A67" s="62" t="str">
        <f>"Total "&amp;A55</f>
        <v>Total Hogar</v>
      </c>
      <c r="B67" s="63">
        <f>SUM(B55:B66)</f>
        <v>0</v>
      </c>
      <c r="C67" s="63">
        <f t="shared" ref="C67:M67" si="17">SUM(C55:C66)</f>
        <v>0</v>
      </c>
      <c r="D67" s="63">
        <f t="shared" si="17"/>
        <v>0</v>
      </c>
      <c r="E67" s="63">
        <f t="shared" si="17"/>
        <v>0</v>
      </c>
      <c r="F67" s="63">
        <f t="shared" si="17"/>
        <v>0</v>
      </c>
      <c r="G67" s="63">
        <f t="shared" si="17"/>
        <v>0</v>
      </c>
      <c r="H67" s="63">
        <f t="shared" si="17"/>
        <v>0</v>
      </c>
      <c r="I67" s="63">
        <f t="shared" si="17"/>
        <v>0</v>
      </c>
      <c r="J67" s="63">
        <f t="shared" si="17"/>
        <v>0</v>
      </c>
      <c r="K67" s="63">
        <f t="shared" si="17"/>
        <v>0</v>
      </c>
      <c r="L67" s="63">
        <f t="shared" si="17"/>
        <v>0</v>
      </c>
      <c r="M67" s="63">
        <f t="shared" si="17"/>
        <v>0</v>
      </c>
      <c r="N67" s="63">
        <f t="shared" si="15"/>
        <v>0</v>
      </c>
      <c r="O67" s="63">
        <f t="shared" si="16"/>
        <v>0</v>
      </c>
    </row>
    <row r="68" spans="1:15" s="33" customFormat="1" ht="13.5" x14ac:dyDescent="0.3">
      <c r="A68" s="64" t="s">
        <v>6</v>
      </c>
      <c r="B68" s="65">
        <f t="shared" ref="B68:O68" si="18">IF(B$5&gt;0,B67/B$5," - ")</f>
        <v>0</v>
      </c>
      <c r="C68" s="65">
        <f t="shared" si="18"/>
        <v>0</v>
      </c>
      <c r="D68" s="65">
        <f t="shared" si="18"/>
        <v>0</v>
      </c>
      <c r="E68" s="65">
        <f t="shared" si="18"/>
        <v>0</v>
      </c>
      <c r="F68" s="65">
        <f t="shared" si="18"/>
        <v>0</v>
      </c>
      <c r="G68" s="65">
        <f t="shared" si="18"/>
        <v>0</v>
      </c>
      <c r="H68" s="65">
        <f t="shared" si="18"/>
        <v>0</v>
      </c>
      <c r="I68" s="65">
        <f t="shared" si="18"/>
        <v>0</v>
      </c>
      <c r="J68" s="65">
        <f t="shared" si="18"/>
        <v>0</v>
      </c>
      <c r="K68" s="65">
        <f t="shared" si="18"/>
        <v>0</v>
      </c>
      <c r="L68" s="65">
        <f t="shared" si="18"/>
        <v>0</v>
      </c>
      <c r="M68" s="65">
        <f t="shared" si="18"/>
        <v>0</v>
      </c>
      <c r="N68" s="65">
        <f t="shared" si="18"/>
        <v>0</v>
      </c>
      <c r="O68" s="65">
        <f t="shared" si="18"/>
        <v>0</v>
      </c>
    </row>
    <row r="69" spans="1:15" s="33" customFormat="1" ht="15.75" thickBot="1" x14ac:dyDescent="0.35">
      <c r="A69" s="117" t="s">
        <v>81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</row>
    <row r="70" spans="1:15" s="33" customFormat="1" ht="13.5" outlineLevel="1" x14ac:dyDescent="0.3">
      <c r="A70" s="20" t="s">
        <v>130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6">
        <f t="shared" ref="N70:N82" si="19">SUM(B70:M70)</f>
        <v>0</v>
      </c>
      <c r="O70" s="26">
        <f t="shared" ref="O70:O82" si="20">N70/COLUMNS(B70:M70)</f>
        <v>0</v>
      </c>
    </row>
    <row r="71" spans="1:15" s="33" customFormat="1" ht="13.5" outlineLevel="1" x14ac:dyDescent="0.3">
      <c r="A71" s="20" t="s">
        <v>131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6">
        <f t="shared" si="19"/>
        <v>0</v>
      </c>
      <c r="O71" s="26">
        <f t="shared" si="20"/>
        <v>0</v>
      </c>
    </row>
    <row r="72" spans="1:15" s="33" customFormat="1" ht="13.5" outlineLevel="1" x14ac:dyDescent="0.3">
      <c r="A72" s="20" t="s">
        <v>132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6">
        <f t="shared" si="19"/>
        <v>0</v>
      </c>
      <c r="O72" s="26">
        <f t="shared" si="20"/>
        <v>0</v>
      </c>
    </row>
    <row r="73" spans="1:15" s="33" customFormat="1" ht="13.5" outlineLevel="1" x14ac:dyDescent="0.3">
      <c r="A73" s="20" t="s">
        <v>133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6">
        <f t="shared" si="19"/>
        <v>0</v>
      </c>
      <c r="O73" s="26">
        <f t="shared" si="20"/>
        <v>0</v>
      </c>
    </row>
    <row r="74" spans="1:15" s="33" customFormat="1" ht="13.5" outlineLevel="1" x14ac:dyDescent="0.3">
      <c r="A74" s="20" t="s">
        <v>134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6">
        <f t="shared" si="19"/>
        <v>0</v>
      </c>
      <c r="O74" s="26">
        <f t="shared" si="20"/>
        <v>0</v>
      </c>
    </row>
    <row r="75" spans="1:15" s="33" customFormat="1" ht="13.5" outlineLevel="1" x14ac:dyDescent="0.3">
      <c r="A75" s="20" t="s">
        <v>135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6">
        <f t="shared" si="19"/>
        <v>0</v>
      </c>
      <c r="O75" s="26">
        <f t="shared" si="20"/>
        <v>0</v>
      </c>
    </row>
    <row r="76" spans="1:15" s="33" customFormat="1" ht="13.5" outlineLevel="1" x14ac:dyDescent="0.3">
      <c r="A76" s="20" t="s">
        <v>136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6">
        <f>SUM(B76:M76)</f>
        <v>0</v>
      </c>
      <c r="O76" s="26">
        <f>N76/COLUMNS(B76:M76)</f>
        <v>0</v>
      </c>
    </row>
    <row r="77" spans="1:15" s="33" customFormat="1" ht="13.5" outlineLevel="1" x14ac:dyDescent="0.3">
      <c r="A77" s="20" t="s">
        <v>137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6">
        <f>SUM(B77:M77)</f>
        <v>0</v>
      </c>
      <c r="O77" s="26">
        <f>N77/COLUMNS(B77:M77)</f>
        <v>0</v>
      </c>
    </row>
    <row r="78" spans="1:15" s="33" customFormat="1" ht="13.5" outlineLevel="1" x14ac:dyDescent="0.3">
      <c r="A78" s="20" t="s">
        <v>138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26">
        <f>SUM(B78:M78)</f>
        <v>0</v>
      </c>
      <c r="O78" s="26">
        <f>N78/COLUMNS(B78:M78)</f>
        <v>0</v>
      </c>
    </row>
    <row r="79" spans="1:15" s="33" customFormat="1" ht="13.5" outlineLevel="1" x14ac:dyDescent="0.3">
      <c r="A79" s="20" t="s">
        <v>139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6">
        <f>SUM(B79:M79)</f>
        <v>0</v>
      </c>
      <c r="O79" s="26">
        <f>N79/COLUMNS(B79:M79)</f>
        <v>0</v>
      </c>
    </row>
    <row r="80" spans="1:15" s="33" customFormat="1" ht="13.5" outlineLevel="1" x14ac:dyDescent="0.3">
      <c r="A80" s="20" t="s">
        <v>140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6">
        <f>SUM(B80:M80)</f>
        <v>0</v>
      </c>
      <c r="O80" s="26">
        <f>N80/COLUMNS(B80:M80)</f>
        <v>0</v>
      </c>
    </row>
    <row r="81" spans="1:15" s="33" customFormat="1" ht="13.5" outlineLevel="1" x14ac:dyDescent="0.3">
      <c r="A81" s="20" t="s">
        <v>141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6">
        <f t="shared" si="19"/>
        <v>0</v>
      </c>
      <c r="O81" s="26">
        <f t="shared" si="20"/>
        <v>0</v>
      </c>
    </row>
    <row r="82" spans="1:15" s="33" customFormat="1" ht="13.5" x14ac:dyDescent="0.3">
      <c r="A82" s="62" t="str">
        <f>"Total "&amp;A69</f>
        <v>Total Gastos Fijos</v>
      </c>
      <c r="B82" s="63">
        <f t="shared" ref="B82:M82" si="21">SUM(B69:B81)</f>
        <v>0</v>
      </c>
      <c r="C82" s="63">
        <f t="shared" si="21"/>
        <v>0</v>
      </c>
      <c r="D82" s="63">
        <f t="shared" si="21"/>
        <v>0</v>
      </c>
      <c r="E82" s="63">
        <f t="shared" si="21"/>
        <v>0</v>
      </c>
      <c r="F82" s="63">
        <f t="shared" si="21"/>
        <v>0</v>
      </c>
      <c r="G82" s="63">
        <f t="shared" si="21"/>
        <v>0</v>
      </c>
      <c r="H82" s="63">
        <f t="shared" si="21"/>
        <v>0</v>
      </c>
      <c r="I82" s="63">
        <f t="shared" si="21"/>
        <v>0</v>
      </c>
      <c r="J82" s="63">
        <f t="shared" si="21"/>
        <v>0</v>
      </c>
      <c r="K82" s="63">
        <f t="shared" si="21"/>
        <v>0</v>
      </c>
      <c r="L82" s="63">
        <f t="shared" si="21"/>
        <v>0</v>
      </c>
      <c r="M82" s="63">
        <f t="shared" si="21"/>
        <v>0</v>
      </c>
      <c r="N82" s="63">
        <f t="shared" si="19"/>
        <v>0</v>
      </c>
      <c r="O82" s="63">
        <f t="shared" si="20"/>
        <v>0</v>
      </c>
    </row>
    <row r="83" spans="1:15" s="33" customFormat="1" ht="13.5" x14ac:dyDescent="0.3">
      <c r="A83" s="64" t="s">
        <v>6</v>
      </c>
      <c r="B83" s="65">
        <f t="shared" ref="B83:O83" si="22">IF(B$5&gt;0,B82/B$5," - ")</f>
        <v>0</v>
      </c>
      <c r="C83" s="65">
        <f t="shared" si="22"/>
        <v>0</v>
      </c>
      <c r="D83" s="65">
        <f t="shared" si="22"/>
        <v>0</v>
      </c>
      <c r="E83" s="65">
        <f t="shared" si="22"/>
        <v>0</v>
      </c>
      <c r="F83" s="65">
        <f t="shared" si="22"/>
        <v>0</v>
      </c>
      <c r="G83" s="65">
        <f t="shared" si="22"/>
        <v>0</v>
      </c>
      <c r="H83" s="65">
        <f t="shared" si="22"/>
        <v>0</v>
      </c>
      <c r="I83" s="65">
        <f t="shared" si="22"/>
        <v>0</v>
      </c>
      <c r="J83" s="65">
        <f t="shared" si="22"/>
        <v>0</v>
      </c>
      <c r="K83" s="65">
        <f t="shared" si="22"/>
        <v>0</v>
      </c>
      <c r="L83" s="65">
        <f t="shared" si="22"/>
        <v>0</v>
      </c>
      <c r="M83" s="65">
        <f t="shared" si="22"/>
        <v>0</v>
      </c>
      <c r="N83" s="65">
        <f t="shared" si="22"/>
        <v>0</v>
      </c>
      <c r="O83" s="65">
        <f t="shared" si="22"/>
        <v>0</v>
      </c>
    </row>
    <row r="84" spans="1:15" s="33" customFormat="1" ht="15.75" thickBot="1" x14ac:dyDescent="0.35">
      <c r="A84" s="60" t="s">
        <v>273</v>
      </c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</row>
    <row r="85" spans="1:15" s="33" customFormat="1" ht="13.5" outlineLevel="1" x14ac:dyDescent="0.3">
      <c r="A85" s="20" t="s">
        <v>142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6">
        <f t="shared" ref="N85:N93" si="23">SUM(B85:M85)</f>
        <v>0</v>
      </c>
      <c r="O85" s="26">
        <f t="shared" ref="O85:O93" si="24">N85/COLUMNS(B85:M85)</f>
        <v>0</v>
      </c>
    </row>
    <row r="86" spans="1:15" s="33" customFormat="1" ht="13.5" outlineLevel="1" x14ac:dyDescent="0.3">
      <c r="A86" s="20" t="s">
        <v>143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6">
        <f t="shared" si="23"/>
        <v>0</v>
      </c>
      <c r="O86" s="26">
        <f t="shared" si="24"/>
        <v>0</v>
      </c>
    </row>
    <row r="87" spans="1:15" s="33" customFormat="1" ht="13.5" outlineLevel="1" x14ac:dyDescent="0.3">
      <c r="A87" s="20" t="s">
        <v>144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6">
        <f t="shared" si="23"/>
        <v>0</v>
      </c>
      <c r="O87" s="26">
        <f t="shared" si="24"/>
        <v>0</v>
      </c>
    </row>
    <row r="88" spans="1:15" s="33" customFormat="1" ht="13.5" outlineLevel="1" x14ac:dyDescent="0.3">
      <c r="A88" s="20" t="s">
        <v>145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6">
        <f t="shared" si="23"/>
        <v>0</v>
      </c>
      <c r="O88" s="26">
        <f t="shared" si="24"/>
        <v>0</v>
      </c>
    </row>
    <row r="89" spans="1:15" s="33" customFormat="1" ht="13.5" outlineLevel="1" x14ac:dyDescent="0.3">
      <c r="A89" s="20" t="s">
        <v>146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6">
        <f t="shared" si="23"/>
        <v>0</v>
      </c>
      <c r="O89" s="26">
        <f t="shared" si="24"/>
        <v>0</v>
      </c>
    </row>
    <row r="90" spans="1:15" s="33" customFormat="1" ht="13.5" outlineLevel="1" x14ac:dyDescent="0.3">
      <c r="A90" s="20" t="s">
        <v>147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6">
        <f t="shared" si="23"/>
        <v>0</v>
      </c>
      <c r="O90" s="26">
        <f t="shared" si="24"/>
        <v>0</v>
      </c>
    </row>
    <row r="91" spans="1:15" s="33" customFormat="1" ht="13.5" outlineLevel="1" x14ac:dyDescent="0.3">
      <c r="A91" s="20" t="s">
        <v>148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6">
        <f t="shared" si="23"/>
        <v>0</v>
      </c>
      <c r="O91" s="26">
        <f t="shared" si="24"/>
        <v>0</v>
      </c>
    </row>
    <row r="92" spans="1:15" s="33" customFormat="1" ht="13.5" outlineLevel="1" x14ac:dyDescent="0.3">
      <c r="A92" s="20" t="s">
        <v>149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6">
        <f t="shared" si="23"/>
        <v>0</v>
      </c>
      <c r="O92" s="26">
        <f t="shared" si="24"/>
        <v>0</v>
      </c>
    </row>
    <row r="93" spans="1:15" s="33" customFormat="1" ht="13.5" x14ac:dyDescent="0.3">
      <c r="A93" s="62" t="str">
        <f>"Total "&amp;A84</f>
        <v>Total Comida Familia y Propia</v>
      </c>
      <c r="B93" s="63">
        <f>SUM(B84:B92)</f>
        <v>0</v>
      </c>
      <c r="C93" s="63">
        <f t="shared" ref="C93:M93" si="25">SUM(C84:C92)</f>
        <v>0</v>
      </c>
      <c r="D93" s="63">
        <f t="shared" si="25"/>
        <v>0</v>
      </c>
      <c r="E93" s="63">
        <f t="shared" si="25"/>
        <v>0</v>
      </c>
      <c r="F93" s="63">
        <f t="shared" si="25"/>
        <v>0</v>
      </c>
      <c r="G93" s="63">
        <f t="shared" si="25"/>
        <v>0</v>
      </c>
      <c r="H93" s="63">
        <f t="shared" si="25"/>
        <v>0</v>
      </c>
      <c r="I93" s="63">
        <f t="shared" si="25"/>
        <v>0</v>
      </c>
      <c r="J93" s="63">
        <f t="shared" si="25"/>
        <v>0</v>
      </c>
      <c r="K93" s="63">
        <f t="shared" si="25"/>
        <v>0</v>
      </c>
      <c r="L93" s="63">
        <f t="shared" si="25"/>
        <v>0</v>
      </c>
      <c r="M93" s="63">
        <f t="shared" si="25"/>
        <v>0</v>
      </c>
      <c r="N93" s="63">
        <f t="shared" si="23"/>
        <v>0</v>
      </c>
      <c r="O93" s="63">
        <f t="shared" si="24"/>
        <v>0</v>
      </c>
    </row>
    <row r="94" spans="1:15" s="33" customFormat="1" ht="13.5" x14ac:dyDescent="0.3">
      <c r="A94" s="64" t="s">
        <v>6</v>
      </c>
      <c r="B94" s="65">
        <f t="shared" ref="B94:O94" si="26">IF(B$5&gt;0,B93/B$5," - ")</f>
        <v>0</v>
      </c>
      <c r="C94" s="65">
        <f t="shared" si="26"/>
        <v>0</v>
      </c>
      <c r="D94" s="65">
        <f t="shared" si="26"/>
        <v>0</v>
      </c>
      <c r="E94" s="65">
        <f t="shared" si="26"/>
        <v>0</v>
      </c>
      <c r="F94" s="65">
        <f t="shared" si="26"/>
        <v>0</v>
      </c>
      <c r="G94" s="65">
        <f t="shared" si="26"/>
        <v>0</v>
      </c>
      <c r="H94" s="65">
        <f t="shared" si="26"/>
        <v>0</v>
      </c>
      <c r="I94" s="65">
        <f t="shared" si="26"/>
        <v>0</v>
      </c>
      <c r="J94" s="65">
        <f t="shared" si="26"/>
        <v>0</v>
      </c>
      <c r="K94" s="65">
        <f t="shared" si="26"/>
        <v>0</v>
      </c>
      <c r="L94" s="65">
        <f t="shared" si="26"/>
        <v>0</v>
      </c>
      <c r="M94" s="65">
        <f t="shared" si="26"/>
        <v>0</v>
      </c>
      <c r="N94" s="65">
        <f t="shared" si="26"/>
        <v>0</v>
      </c>
      <c r="O94" s="65">
        <f t="shared" si="26"/>
        <v>0</v>
      </c>
    </row>
    <row r="95" spans="1:15" s="33" customFormat="1" ht="15.75" thickBot="1" x14ac:dyDescent="0.35">
      <c r="A95" s="60" t="s">
        <v>274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 spans="1:15" s="33" customFormat="1" ht="13.5" outlineLevel="1" x14ac:dyDescent="0.3">
      <c r="A96" s="20" t="s">
        <v>150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6">
        <f t="shared" ref="N96:N111" si="27">SUM(B96:M96)</f>
        <v>0</v>
      </c>
      <c r="O96" s="26">
        <f t="shared" ref="O96:O111" si="28">N96/COLUMNS(B96:M96)</f>
        <v>0</v>
      </c>
    </row>
    <row r="97" spans="1:15" s="33" customFormat="1" ht="13.5" outlineLevel="1" x14ac:dyDescent="0.3">
      <c r="A97" s="20" t="s">
        <v>151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6">
        <f t="shared" si="27"/>
        <v>0</v>
      </c>
      <c r="O97" s="26">
        <f t="shared" si="28"/>
        <v>0</v>
      </c>
    </row>
    <row r="98" spans="1:15" s="33" customFormat="1" ht="13.5" outlineLevel="1" x14ac:dyDescent="0.3">
      <c r="A98" s="20" t="s">
        <v>152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6">
        <f t="shared" si="27"/>
        <v>0</v>
      </c>
      <c r="O98" s="26">
        <f t="shared" si="28"/>
        <v>0</v>
      </c>
    </row>
    <row r="99" spans="1:15" s="33" customFormat="1" ht="13.5" outlineLevel="1" x14ac:dyDescent="0.3">
      <c r="A99" s="20" t="s">
        <v>153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6">
        <f t="shared" si="27"/>
        <v>0</v>
      </c>
      <c r="O99" s="26">
        <f t="shared" si="28"/>
        <v>0</v>
      </c>
    </row>
    <row r="100" spans="1:15" s="33" customFormat="1" ht="13.5" outlineLevel="1" x14ac:dyDescent="0.3">
      <c r="A100" s="20" t="s">
        <v>154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6">
        <f t="shared" si="27"/>
        <v>0</v>
      </c>
      <c r="O100" s="26">
        <f t="shared" si="28"/>
        <v>0</v>
      </c>
    </row>
    <row r="101" spans="1:15" s="33" customFormat="1" ht="13.5" outlineLevel="1" x14ac:dyDescent="0.3">
      <c r="A101" s="20" t="s">
        <v>155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6">
        <f t="shared" si="27"/>
        <v>0</v>
      </c>
      <c r="O101" s="26">
        <f t="shared" si="28"/>
        <v>0</v>
      </c>
    </row>
    <row r="102" spans="1:15" s="33" customFormat="1" ht="13.5" outlineLevel="1" x14ac:dyDescent="0.3">
      <c r="A102" s="20" t="s">
        <v>156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6">
        <f t="shared" si="27"/>
        <v>0</v>
      </c>
      <c r="O102" s="26">
        <f t="shared" si="28"/>
        <v>0</v>
      </c>
    </row>
    <row r="103" spans="1:15" s="33" customFormat="1" ht="13.5" outlineLevel="1" x14ac:dyDescent="0.3">
      <c r="A103" s="20" t="s">
        <v>157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6">
        <f t="shared" si="27"/>
        <v>0</v>
      </c>
      <c r="O103" s="26">
        <f t="shared" si="28"/>
        <v>0</v>
      </c>
    </row>
    <row r="104" spans="1:15" s="33" customFormat="1" ht="13.5" outlineLevel="1" x14ac:dyDescent="0.3">
      <c r="A104" s="20" t="s">
        <v>158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6">
        <f t="shared" si="27"/>
        <v>0</v>
      </c>
      <c r="O104" s="26">
        <f t="shared" si="28"/>
        <v>0</v>
      </c>
    </row>
    <row r="105" spans="1:15" s="33" customFormat="1" ht="13.5" outlineLevel="1" x14ac:dyDescent="0.3">
      <c r="A105" s="20" t="s">
        <v>159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6">
        <f t="shared" si="27"/>
        <v>0</v>
      </c>
      <c r="O105" s="26">
        <f t="shared" si="28"/>
        <v>0</v>
      </c>
    </row>
    <row r="106" spans="1:15" s="33" customFormat="1" ht="13.5" outlineLevel="1" x14ac:dyDescent="0.3">
      <c r="A106" s="20" t="s">
        <v>160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6">
        <f t="shared" si="27"/>
        <v>0</v>
      </c>
      <c r="O106" s="26">
        <f t="shared" si="28"/>
        <v>0</v>
      </c>
    </row>
    <row r="107" spans="1:15" s="33" customFormat="1" ht="13.5" outlineLevel="1" x14ac:dyDescent="0.3">
      <c r="A107" s="20" t="s">
        <v>161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6">
        <f t="shared" si="27"/>
        <v>0</v>
      </c>
      <c r="O107" s="26">
        <f t="shared" si="28"/>
        <v>0</v>
      </c>
    </row>
    <row r="108" spans="1:15" s="33" customFormat="1" ht="13.5" outlineLevel="1" x14ac:dyDescent="0.3">
      <c r="A108" s="20" t="s">
        <v>162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6">
        <f t="shared" si="27"/>
        <v>0</v>
      </c>
      <c r="O108" s="26">
        <f t="shared" si="28"/>
        <v>0</v>
      </c>
    </row>
    <row r="109" spans="1:15" s="33" customFormat="1" ht="13.5" outlineLevel="1" x14ac:dyDescent="0.3">
      <c r="A109" s="20" t="s">
        <v>163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6">
        <f t="shared" si="27"/>
        <v>0</v>
      </c>
      <c r="O109" s="26">
        <f t="shared" si="28"/>
        <v>0</v>
      </c>
    </row>
    <row r="110" spans="1:15" s="33" customFormat="1" ht="13.5" outlineLevel="1" x14ac:dyDescent="0.3">
      <c r="A110" s="20" t="s">
        <v>164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6">
        <f t="shared" si="27"/>
        <v>0</v>
      </c>
      <c r="O110" s="26">
        <f t="shared" si="28"/>
        <v>0</v>
      </c>
    </row>
    <row r="111" spans="1:15" s="33" customFormat="1" ht="13.5" x14ac:dyDescent="0.3">
      <c r="A111" s="62" t="str">
        <f>"Total "&amp;A95</f>
        <v>Total Transporte / Vehículo Familia y Propia</v>
      </c>
      <c r="B111" s="63">
        <f t="shared" ref="B111:M111" si="29">SUM(B96:B110)</f>
        <v>0</v>
      </c>
      <c r="C111" s="63">
        <f t="shared" si="29"/>
        <v>0</v>
      </c>
      <c r="D111" s="63">
        <f t="shared" si="29"/>
        <v>0</v>
      </c>
      <c r="E111" s="63">
        <f t="shared" si="29"/>
        <v>0</v>
      </c>
      <c r="F111" s="63">
        <f t="shared" si="29"/>
        <v>0</v>
      </c>
      <c r="G111" s="63">
        <f t="shared" si="29"/>
        <v>0</v>
      </c>
      <c r="H111" s="63">
        <f t="shared" si="29"/>
        <v>0</v>
      </c>
      <c r="I111" s="63">
        <f t="shared" si="29"/>
        <v>0</v>
      </c>
      <c r="J111" s="63">
        <f t="shared" si="29"/>
        <v>0</v>
      </c>
      <c r="K111" s="63">
        <f t="shared" si="29"/>
        <v>0</v>
      </c>
      <c r="L111" s="63">
        <f t="shared" si="29"/>
        <v>0</v>
      </c>
      <c r="M111" s="63">
        <f t="shared" si="29"/>
        <v>0</v>
      </c>
      <c r="N111" s="63">
        <f t="shared" si="27"/>
        <v>0</v>
      </c>
      <c r="O111" s="63">
        <f t="shared" si="28"/>
        <v>0</v>
      </c>
    </row>
    <row r="112" spans="1:15" s="33" customFormat="1" ht="13.5" x14ac:dyDescent="0.3">
      <c r="A112" s="64" t="s">
        <v>6</v>
      </c>
      <c r="B112" s="65">
        <f t="shared" ref="B112:O112" si="30">IF(B$5&gt;0,B111/B$5," - ")</f>
        <v>0</v>
      </c>
      <c r="C112" s="65">
        <f t="shared" si="30"/>
        <v>0</v>
      </c>
      <c r="D112" s="65">
        <f t="shared" si="30"/>
        <v>0</v>
      </c>
      <c r="E112" s="65">
        <f t="shared" si="30"/>
        <v>0</v>
      </c>
      <c r="F112" s="65">
        <f t="shared" si="30"/>
        <v>0</v>
      </c>
      <c r="G112" s="65">
        <f t="shared" si="30"/>
        <v>0</v>
      </c>
      <c r="H112" s="65">
        <f t="shared" si="30"/>
        <v>0</v>
      </c>
      <c r="I112" s="65">
        <f t="shared" si="30"/>
        <v>0</v>
      </c>
      <c r="J112" s="65">
        <f t="shared" si="30"/>
        <v>0</v>
      </c>
      <c r="K112" s="65">
        <f t="shared" si="30"/>
        <v>0</v>
      </c>
      <c r="L112" s="65">
        <f t="shared" si="30"/>
        <v>0</v>
      </c>
      <c r="M112" s="65">
        <f t="shared" si="30"/>
        <v>0</v>
      </c>
      <c r="N112" s="65">
        <f t="shared" si="30"/>
        <v>0</v>
      </c>
      <c r="O112" s="65">
        <f t="shared" si="30"/>
        <v>0</v>
      </c>
    </row>
    <row r="113" spans="1:15" s="33" customFormat="1" ht="15.75" thickBot="1" x14ac:dyDescent="0.35">
      <c r="A113" s="60" t="s">
        <v>271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</row>
    <row r="114" spans="1:15" s="33" customFormat="1" ht="13.5" outlineLevel="1" x14ac:dyDescent="0.3">
      <c r="A114" s="20" t="s">
        <v>165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6">
        <f>SUM(B114:M114)</f>
        <v>0</v>
      </c>
      <c r="O114" s="26">
        <f>N114/COLUMNS(B114:M114)</f>
        <v>0</v>
      </c>
    </row>
    <row r="115" spans="1:15" s="33" customFormat="1" ht="13.5" outlineLevel="1" x14ac:dyDescent="0.3">
      <c r="A115" s="20" t="s">
        <v>166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6">
        <f>SUM(B115:M115)</f>
        <v>0</v>
      </c>
      <c r="O115" s="26">
        <f>N115/COLUMNS(B115:M115)</f>
        <v>0</v>
      </c>
    </row>
    <row r="116" spans="1:15" s="33" customFormat="1" ht="13.5" outlineLevel="1" x14ac:dyDescent="0.3">
      <c r="A116" s="20" t="s">
        <v>167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6">
        <f>SUM(B116:M116)</f>
        <v>0</v>
      </c>
      <c r="O116" s="26">
        <f>N116/COLUMNS(B116:M116)</f>
        <v>0</v>
      </c>
    </row>
    <row r="117" spans="1:15" s="33" customFormat="1" ht="13.5" outlineLevel="1" x14ac:dyDescent="0.3">
      <c r="A117" s="20" t="s">
        <v>168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6">
        <f t="shared" ref="N117:N127" si="31">SUM(B117:M117)</f>
        <v>0</v>
      </c>
      <c r="O117" s="26">
        <f t="shared" ref="O117:O127" si="32">N117/COLUMNS(B117:M117)</f>
        <v>0</v>
      </c>
    </row>
    <row r="118" spans="1:15" s="33" customFormat="1" ht="13.5" outlineLevel="1" x14ac:dyDescent="0.3">
      <c r="A118" s="20" t="s">
        <v>169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6">
        <f>SUM(B118:M118)</f>
        <v>0</v>
      </c>
      <c r="O118" s="26">
        <f>N118/COLUMNS(B118:M118)</f>
        <v>0</v>
      </c>
    </row>
    <row r="119" spans="1:15" s="33" customFormat="1" ht="13.5" outlineLevel="1" x14ac:dyDescent="0.3">
      <c r="A119" s="20" t="s">
        <v>170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6">
        <f>SUM(B119:M119)</f>
        <v>0</v>
      </c>
      <c r="O119" s="26">
        <f>N119/COLUMNS(B119:M119)</f>
        <v>0</v>
      </c>
    </row>
    <row r="120" spans="1:15" s="33" customFormat="1" ht="13.5" outlineLevel="1" x14ac:dyDescent="0.3">
      <c r="A120" s="20" t="s">
        <v>171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6">
        <f>SUM(B120:M120)</f>
        <v>0</v>
      </c>
      <c r="O120" s="26">
        <f>N120/COLUMNS(B120:M120)</f>
        <v>0</v>
      </c>
    </row>
    <row r="121" spans="1:15" s="33" customFormat="1" ht="13.5" outlineLevel="1" x14ac:dyDescent="0.3">
      <c r="A121" s="20" t="s">
        <v>172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6">
        <f t="shared" si="31"/>
        <v>0</v>
      </c>
      <c r="O121" s="26">
        <f t="shared" si="32"/>
        <v>0</v>
      </c>
    </row>
    <row r="122" spans="1:15" s="33" customFormat="1" ht="13.5" outlineLevel="1" x14ac:dyDescent="0.3">
      <c r="A122" s="20" t="s">
        <v>173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6">
        <f t="shared" si="31"/>
        <v>0</v>
      </c>
      <c r="O122" s="26">
        <f t="shared" si="32"/>
        <v>0</v>
      </c>
    </row>
    <row r="123" spans="1:15" s="33" customFormat="1" ht="13.5" outlineLevel="1" x14ac:dyDescent="0.3">
      <c r="A123" s="20" t="s">
        <v>174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6">
        <f>SUM(B123:M123)</f>
        <v>0</v>
      </c>
      <c r="O123" s="26">
        <f>N123/COLUMNS(B123:M123)</f>
        <v>0</v>
      </c>
    </row>
    <row r="124" spans="1:15" s="33" customFormat="1" ht="13.5" outlineLevel="1" x14ac:dyDescent="0.3">
      <c r="A124" s="20" t="s">
        <v>175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6">
        <f>SUM(B124:M124)</f>
        <v>0</v>
      </c>
      <c r="O124" s="26">
        <f>N124/COLUMNS(B124:M124)</f>
        <v>0</v>
      </c>
    </row>
    <row r="125" spans="1:15" s="33" customFormat="1" ht="13.5" outlineLevel="1" x14ac:dyDescent="0.3">
      <c r="A125" s="20" t="s">
        <v>176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6">
        <f>SUM(B125:M125)</f>
        <v>0</v>
      </c>
      <c r="O125" s="26">
        <f>N125/COLUMNS(B125:M125)</f>
        <v>0</v>
      </c>
    </row>
    <row r="126" spans="1:15" s="33" customFormat="1" ht="13.5" outlineLevel="1" x14ac:dyDescent="0.3">
      <c r="A126" s="20" t="s">
        <v>177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6">
        <f t="shared" si="31"/>
        <v>0</v>
      </c>
      <c r="O126" s="26">
        <f t="shared" si="32"/>
        <v>0</v>
      </c>
    </row>
    <row r="127" spans="1:15" s="33" customFormat="1" ht="13.5" x14ac:dyDescent="0.3">
      <c r="A127" s="62" t="str">
        <f>"Total "&amp;A113</f>
        <v>Total Salud / Familia y Propia</v>
      </c>
      <c r="B127" s="63">
        <f t="shared" ref="B127:M127" si="33">SUM(B113:B126)</f>
        <v>0</v>
      </c>
      <c r="C127" s="63">
        <f t="shared" si="33"/>
        <v>0</v>
      </c>
      <c r="D127" s="63">
        <f t="shared" si="33"/>
        <v>0</v>
      </c>
      <c r="E127" s="63">
        <f t="shared" si="33"/>
        <v>0</v>
      </c>
      <c r="F127" s="63">
        <f t="shared" si="33"/>
        <v>0</v>
      </c>
      <c r="G127" s="63">
        <f t="shared" si="33"/>
        <v>0</v>
      </c>
      <c r="H127" s="63">
        <f t="shared" si="33"/>
        <v>0</v>
      </c>
      <c r="I127" s="63">
        <f t="shared" si="33"/>
        <v>0</v>
      </c>
      <c r="J127" s="63">
        <f t="shared" si="33"/>
        <v>0</v>
      </c>
      <c r="K127" s="63">
        <f t="shared" si="33"/>
        <v>0</v>
      </c>
      <c r="L127" s="63">
        <f t="shared" si="33"/>
        <v>0</v>
      </c>
      <c r="M127" s="63">
        <f t="shared" si="33"/>
        <v>0</v>
      </c>
      <c r="N127" s="63">
        <f t="shared" si="31"/>
        <v>0</v>
      </c>
      <c r="O127" s="63">
        <f t="shared" si="32"/>
        <v>0</v>
      </c>
    </row>
    <row r="128" spans="1:15" s="33" customFormat="1" ht="13.5" x14ac:dyDescent="0.3">
      <c r="A128" s="64" t="s">
        <v>6</v>
      </c>
      <c r="B128" s="65">
        <f t="shared" ref="B128:O128" si="34">IF(B$5&gt;0,B127/B$5," - ")</f>
        <v>0</v>
      </c>
      <c r="C128" s="65">
        <f t="shared" si="34"/>
        <v>0</v>
      </c>
      <c r="D128" s="65">
        <f t="shared" si="34"/>
        <v>0</v>
      </c>
      <c r="E128" s="65">
        <f t="shared" si="34"/>
        <v>0</v>
      </c>
      <c r="F128" s="65">
        <f t="shared" si="34"/>
        <v>0</v>
      </c>
      <c r="G128" s="65">
        <f t="shared" si="34"/>
        <v>0</v>
      </c>
      <c r="H128" s="65">
        <f t="shared" si="34"/>
        <v>0</v>
      </c>
      <c r="I128" s="65">
        <f t="shared" si="34"/>
        <v>0</v>
      </c>
      <c r="J128" s="65">
        <f t="shared" si="34"/>
        <v>0</v>
      </c>
      <c r="K128" s="65">
        <f t="shared" si="34"/>
        <v>0</v>
      </c>
      <c r="L128" s="65">
        <f t="shared" si="34"/>
        <v>0</v>
      </c>
      <c r="M128" s="65">
        <f t="shared" si="34"/>
        <v>0</v>
      </c>
      <c r="N128" s="65">
        <f t="shared" si="34"/>
        <v>0</v>
      </c>
      <c r="O128" s="65">
        <f t="shared" si="34"/>
        <v>0</v>
      </c>
    </row>
    <row r="129" spans="1:15" s="33" customFormat="1" ht="15.75" thickBot="1" x14ac:dyDescent="0.35">
      <c r="A129" s="60" t="s">
        <v>272</v>
      </c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</row>
    <row r="130" spans="1:15" s="33" customFormat="1" ht="13.5" outlineLevel="1" x14ac:dyDescent="0.3">
      <c r="A130" s="20" t="s">
        <v>178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6">
        <f t="shared" ref="N130:N141" si="35">SUM(B130:M130)</f>
        <v>0</v>
      </c>
      <c r="O130" s="26">
        <f t="shared" ref="O130:O141" si="36">N130/COLUMNS(B130:M130)</f>
        <v>0</v>
      </c>
    </row>
    <row r="131" spans="1:15" s="33" customFormat="1" ht="13.5" outlineLevel="1" x14ac:dyDescent="0.3">
      <c r="A131" s="20" t="s">
        <v>179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6">
        <f t="shared" si="35"/>
        <v>0</v>
      </c>
      <c r="O131" s="26">
        <f t="shared" si="36"/>
        <v>0</v>
      </c>
    </row>
    <row r="132" spans="1:15" s="33" customFormat="1" ht="13.5" outlineLevel="1" x14ac:dyDescent="0.3">
      <c r="A132" s="20" t="s">
        <v>180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6">
        <f t="shared" si="35"/>
        <v>0</v>
      </c>
      <c r="O132" s="26">
        <f t="shared" si="36"/>
        <v>0</v>
      </c>
    </row>
    <row r="133" spans="1:15" s="33" customFormat="1" ht="13.5" outlineLevel="1" x14ac:dyDescent="0.3">
      <c r="A133" s="20" t="s">
        <v>181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6">
        <f t="shared" si="35"/>
        <v>0</v>
      </c>
      <c r="O133" s="26">
        <f t="shared" si="36"/>
        <v>0</v>
      </c>
    </row>
    <row r="134" spans="1:15" s="33" customFormat="1" ht="13.5" outlineLevel="1" x14ac:dyDescent="0.3">
      <c r="A134" s="20" t="s">
        <v>182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6">
        <f t="shared" si="35"/>
        <v>0</v>
      </c>
      <c r="O134" s="26">
        <f t="shared" si="36"/>
        <v>0</v>
      </c>
    </row>
    <row r="135" spans="1:15" s="33" customFormat="1" ht="13.5" outlineLevel="1" x14ac:dyDescent="0.3">
      <c r="A135" s="20" t="s">
        <v>183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6">
        <f t="shared" si="35"/>
        <v>0</v>
      </c>
      <c r="O135" s="26">
        <f t="shared" si="36"/>
        <v>0</v>
      </c>
    </row>
    <row r="136" spans="1:15" s="33" customFormat="1" ht="13.5" outlineLevel="1" x14ac:dyDescent="0.3">
      <c r="A136" s="20" t="s">
        <v>184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6">
        <f t="shared" si="35"/>
        <v>0</v>
      </c>
      <c r="O136" s="26">
        <f t="shared" si="36"/>
        <v>0</v>
      </c>
    </row>
    <row r="137" spans="1:15" s="33" customFormat="1" ht="13.5" outlineLevel="1" x14ac:dyDescent="0.3">
      <c r="A137" s="20" t="s">
        <v>185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6">
        <f t="shared" si="35"/>
        <v>0</v>
      </c>
      <c r="O137" s="26">
        <f t="shared" si="36"/>
        <v>0</v>
      </c>
    </row>
    <row r="138" spans="1:15" s="33" customFormat="1" ht="13.5" outlineLevel="1" x14ac:dyDescent="0.3">
      <c r="A138" s="20" t="s">
        <v>186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6">
        <f t="shared" si="35"/>
        <v>0</v>
      </c>
      <c r="O138" s="26">
        <f t="shared" si="36"/>
        <v>0</v>
      </c>
    </row>
    <row r="139" spans="1:15" s="33" customFormat="1" ht="13.5" outlineLevel="1" x14ac:dyDescent="0.3">
      <c r="A139" s="20" t="s">
        <v>187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6">
        <f t="shared" si="35"/>
        <v>0</v>
      </c>
      <c r="O139" s="26">
        <f t="shared" si="36"/>
        <v>0</v>
      </c>
    </row>
    <row r="140" spans="1:15" s="33" customFormat="1" ht="13.5" outlineLevel="1" x14ac:dyDescent="0.3">
      <c r="A140" s="20" t="s">
        <v>188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6">
        <f t="shared" si="35"/>
        <v>0</v>
      </c>
      <c r="O140" s="26">
        <f t="shared" si="36"/>
        <v>0</v>
      </c>
    </row>
    <row r="141" spans="1:15" s="33" customFormat="1" ht="13.5" outlineLevel="1" x14ac:dyDescent="0.3">
      <c r="A141" s="20" t="s">
        <v>189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6">
        <f t="shared" si="35"/>
        <v>0</v>
      </c>
      <c r="O141" s="26">
        <f t="shared" si="36"/>
        <v>0</v>
      </c>
    </row>
    <row r="142" spans="1:15" s="33" customFormat="1" ht="13.5" outlineLevel="1" x14ac:dyDescent="0.3">
      <c r="A142" s="20" t="s">
        <v>190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6">
        <f t="shared" ref="N142:N149" si="37">SUM(B142:M142)</f>
        <v>0</v>
      </c>
      <c r="O142" s="26">
        <f t="shared" ref="O142:O149" si="38">N142/COLUMNS(B142:M142)</f>
        <v>0</v>
      </c>
    </row>
    <row r="143" spans="1:15" s="33" customFormat="1" ht="13.5" outlineLevel="1" x14ac:dyDescent="0.3">
      <c r="A143" s="20" t="s">
        <v>191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6">
        <f>SUM(B143:M143)</f>
        <v>0</v>
      </c>
      <c r="O143" s="26">
        <f>N143/COLUMNS(B143:M143)</f>
        <v>0</v>
      </c>
    </row>
    <row r="144" spans="1:15" s="33" customFormat="1" ht="13.5" outlineLevel="1" x14ac:dyDescent="0.3">
      <c r="A144" s="20" t="s">
        <v>192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6">
        <f t="shared" si="37"/>
        <v>0</v>
      </c>
      <c r="O144" s="26">
        <f t="shared" si="38"/>
        <v>0</v>
      </c>
    </row>
    <row r="145" spans="1:15" s="33" customFormat="1" ht="13.5" outlineLevel="1" x14ac:dyDescent="0.3">
      <c r="A145" s="20" t="s">
        <v>193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6">
        <f t="shared" si="37"/>
        <v>0</v>
      </c>
      <c r="O145" s="26">
        <f t="shared" si="38"/>
        <v>0</v>
      </c>
    </row>
    <row r="146" spans="1:15" s="33" customFormat="1" ht="13.5" outlineLevel="1" x14ac:dyDescent="0.3">
      <c r="A146" s="20" t="s">
        <v>194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6">
        <f>SUM(B146:M146)</f>
        <v>0</v>
      </c>
      <c r="O146" s="26">
        <f>N146/COLUMNS(B146:M146)</f>
        <v>0</v>
      </c>
    </row>
    <row r="147" spans="1:15" s="33" customFormat="1" ht="13.5" outlineLevel="1" x14ac:dyDescent="0.3">
      <c r="A147" s="20" t="s">
        <v>195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6">
        <f>SUM(B147:M147)</f>
        <v>0</v>
      </c>
      <c r="O147" s="26">
        <f>N147/COLUMNS(B147:M147)</f>
        <v>0</v>
      </c>
    </row>
    <row r="148" spans="1:15" s="33" customFormat="1" ht="13.5" outlineLevel="1" x14ac:dyDescent="0.3">
      <c r="A148" s="20" t="s">
        <v>196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6">
        <f>SUM(B148:M148)</f>
        <v>0</v>
      </c>
      <c r="O148" s="26">
        <f>N148/COLUMNS(B148:M148)</f>
        <v>0</v>
      </c>
    </row>
    <row r="149" spans="1:15" s="33" customFormat="1" ht="13.5" outlineLevel="1" x14ac:dyDescent="0.3">
      <c r="A149" s="20" t="s">
        <v>197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6">
        <f t="shared" si="37"/>
        <v>0</v>
      </c>
      <c r="O149" s="26">
        <f t="shared" si="38"/>
        <v>0</v>
      </c>
    </row>
    <row r="150" spans="1:15" s="33" customFormat="1" ht="13.5" outlineLevel="1" x14ac:dyDescent="0.3">
      <c r="A150" s="20" t="s">
        <v>198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6">
        <f>SUM(B150:M150)</f>
        <v>0</v>
      </c>
      <c r="O150" s="26">
        <f>N150/COLUMNS(B150:M150)</f>
        <v>0</v>
      </c>
    </row>
    <row r="151" spans="1:15" s="33" customFormat="1" ht="13.5" x14ac:dyDescent="0.3">
      <c r="A151" s="62" t="str">
        <f>"Total "&amp;A129</f>
        <v>Total Vida Diaria / Educación Familia y Propia</v>
      </c>
      <c r="B151" s="63">
        <f t="shared" ref="B151:M151" si="39">SUM(B129:B150)</f>
        <v>0</v>
      </c>
      <c r="C151" s="63">
        <f t="shared" si="39"/>
        <v>0</v>
      </c>
      <c r="D151" s="63">
        <f t="shared" si="39"/>
        <v>0</v>
      </c>
      <c r="E151" s="63">
        <f t="shared" si="39"/>
        <v>0</v>
      </c>
      <c r="F151" s="63">
        <f t="shared" si="39"/>
        <v>0</v>
      </c>
      <c r="G151" s="63">
        <f t="shared" si="39"/>
        <v>0</v>
      </c>
      <c r="H151" s="63">
        <f t="shared" si="39"/>
        <v>0</v>
      </c>
      <c r="I151" s="63">
        <f t="shared" si="39"/>
        <v>0</v>
      </c>
      <c r="J151" s="63">
        <f t="shared" si="39"/>
        <v>0</v>
      </c>
      <c r="K151" s="63">
        <f t="shared" si="39"/>
        <v>0</v>
      </c>
      <c r="L151" s="63">
        <f t="shared" si="39"/>
        <v>0</v>
      </c>
      <c r="M151" s="63">
        <f t="shared" si="39"/>
        <v>0</v>
      </c>
      <c r="N151" s="63">
        <f>SUM(B151:M151)</f>
        <v>0</v>
      </c>
      <c r="O151" s="63">
        <f>N151/COLUMNS(B151:M151)</f>
        <v>0</v>
      </c>
    </row>
    <row r="152" spans="1:15" s="33" customFormat="1" ht="13.5" x14ac:dyDescent="0.3">
      <c r="A152" s="64" t="s">
        <v>6</v>
      </c>
      <c r="B152" s="65">
        <f t="shared" ref="B152:O152" si="40">IF(B$5&gt;0,B151/B$5," - ")</f>
        <v>0</v>
      </c>
      <c r="C152" s="65">
        <f t="shared" si="40"/>
        <v>0</v>
      </c>
      <c r="D152" s="65">
        <f t="shared" si="40"/>
        <v>0</v>
      </c>
      <c r="E152" s="65">
        <f t="shared" si="40"/>
        <v>0</v>
      </c>
      <c r="F152" s="65">
        <f t="shared" si="40"/>
        <v>0</v>
      </c>
      <c r="G152" s="65">
        <f t="shared" si="40"/>
        <v>0</v>
      </c>
      <c r="H152" s="65">
        <f t="shared" si="40"/>
        <v>0</v>
      </c>
      <c r="I152" s="65">
        <f t="shared" si="40"/>
        <v>0</v>
      </c>
      <c r="J152" s="65">
        <f t="shared" si="40"/>
        <v>0</v>
      </c>
      <c r="K152" s="65">
        <f t="shared" si="40"/>
        <v>0</v>
      </c>
      <c r="L152" s="65">
        <f t="shared" si="40"/>
        <v>0</v>
      </c>
      <c r="M152" s="65">
        <f t="shared" si="40"/>
        <v>0</v>
      </c>
      <c r="N152" s="65">
        <f t="shared" si="40"/>
        <v>0</v>
      </c>
      <c r="O152" s="65">
        <f t="shared" si="40"/>
        <v>0</v>
      </c>
    </row>
    <row r="153" spans="1:15" s="33" customFormat="1" ht="15.75" thickBot="1" x14ac:dyDescent="0.35">
      <c r="A153" s="60" t="s">
        <v>8</v>
      </c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</row>
    <row r="154" spans="1:15" s="33" customFormat="1" ht="13.5" outlineLevel="1" x14ac:dyDescent="0.3">
      <c r="A154" s="20" t="s">
        <v>281</v>
      </c>
      <c r="B154" s="1">
        <v>1000000</v>
      </c>
      <c r="C154" s="1">
        <v>1000000</v>
      </c>
      <c r="D154" s="1">
        <v>1000000</v>
      </c>
      <c r="E154" s="1">
        <v>1000000</v>
      </c>
      <c r="F154" s="1">
        <v>1000000</v>
      </c>
      <c r="G154" s="1">
        <v>1000000</v>
      </c>
      <c r="H154" s="1">
        <v>1000000</v>
      </c>
      <c r="I154" s="1">
        <v>1000000</v>
      </c>
      <c r="J154" s="1">
        <v>1000000</v>
      </c>
      <c r="K154" s="1">
        <v>1000000</v>
      </c>
      <c r="L154" s="1">
        <v>1000000</v>
      </c>
      <c r="M154" s="1">
        <v>1000000</v>
      </c>
      <c r="N154" s="26">
        <f>SUM(B154:M154)</f>
        <v>12000000</v>
      </c>
      <c r="O154" s="26">
        <f>N154/COLUMNS(B154:M154)</f>
        <v>1000000</v>
      </c>
    </row>
    <row r="155" spans="1:15" s="33" customFormat="1" ht="13.5" outlineLevel="1" x14ac:dyDescent="0.3">
      <c r="A155" s="20" t="s">
        <v>199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6">
        <f t="shared" ref="N155:N166" si="41">SUM(B155:M155)</f>
        <v>0</v>
      </c>
      <c r="O155" s="26">
        <f t="shared" ref="O155:O166" si="42">N155/COLUMNS(B155:M155)</f>
        <v>0</v>
      </c>
    </row>
    <row r="156" spans="1:15" s="33" customFormat="1" ht="13.5" outlineLevel="1" x14ac:dyDescent="0.3">
      <c r="A156" s="20" t="s">
        <v>200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6">
        <f t="shared" si="41"/>
        <v>0</v>
      </c>
      <c r="O156" s="26">
        <f t="shared" si="42"/>
        <v>0</v>
      </c>
    </row>
    <row r="157" spans="1:15" s="33" customFormat="1" ht="13.5" outlineLevel="1" x14ac:dyDescent="0.3">
      <c r="A157" s="20" t="s">
        <v>201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6">
        <f t="shared" si="41"/>
        <v>0</v>
      </c>
      <c r="O157" s="26">
        <f t="shared" si="42"/>
        <v>0</v>
      </c>
    </row>
    <row r="158" spans="1:15" s="33" customFormat="1" ht="13.5" outlineLevel="1" x14ac:dyDescent="0.3">
      <c r="A158" s="20" t="s">
        <v>202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6">
        <f t="shared" si="41"/>
        <v>0</v>
      </c>
      <c r="O158" s="26">
        <f t="shared" si="42"/>
        <v>0</v>
      </c>
    </row>
    <row r="159" spans="1:15" s="33" customFormat="1" ht="13.5" outlineLevel="1" x14ac:dyDescent="0.3">
      <c r="A159" s="20" t="s">
        <v>203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6">
        <f>SUM(B159:M159)</f>
        <v>0</v>
      </c>
      <c r="O159" s="26">
        <f>N159/COLUMNS(B159:M159)</f>
        <v>0</v>
      </c>
    </row>
    <row r="160" spans="1:15" s="33" customFormat="1" ht="13.5" outlineLevel="1" x14ac:dyDescent="0.3">
      <c r="A160" s="20" t="s">
        <v>204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6">
        <f>SUM(B160:M160)</f>
        <v>0</v>
      </c>
      <c r="O160" s="26">
        <f>N160/COLUMNS(B160:M160)</f>
        <v>0</v>
      </c>
    </row>
    <row r="161" spans="1:15" s="33" customFormat="1" ht="13.5" outlineLevel="1" x14ac:dyDescent="0.3">
      <c r="A161" s="20" t="s">
        <v>205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6">
        <f t="shared" si="41"/>
        <v>0</v>
      </c>
      <c r="O161" s="26">
        <f t="shared" si="42"/>
        <v>0</v>
      </c>
    </row>
    <row r="162" spans="1:15" s="33" customFormat="1" ht="13.5" outlineLevel="1" x14ac:dyDescent="0.3">
      <c r="A162" s="20" t="s">
        <v>206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6">
        <f>SUM(B162:M162)</f>
        <v>0</v>
      </c>
      <c r="O162" s="26">
        <f>N162/COLUMNS(B162:M162)</f>
        <v>0</v>
      </c>
    </row>
    <row r="163" spans="1:15" s="33" customFormat="1" ht="13.5" outlineLevel="1" x14ac:dyDescent="0.3">
      <c r="A163" s="20" t="s">
        <v>207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6">
        <f>SUM(B163:M163)</f>
        <v>0</v>
      </c>
      <c r="O163" s="26">
        <f>N163/COLUMNS(B163:M163)</f>
        <v>0</v>
      </c>
    </row>
    <row r="164" spans="1:15" s="33" customFormat="1" ht="13.5" outlineLevel="1" x14ac:dyDescent="0.3">
      <c r="A164" s="20" t="s">
        <v>208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6">
        <f>SUM(B164:M164)</f>
        <v>0</v>
      </c>
      <c r="O164" s="26">
        <f>N164/COLUMNS(B164:M164)</f>
        <v>0</v>
      </c>
    </row>
    <row r="165" spans="1:15" s="33" customFormat="1" ht="13.5" outlineLevel="1" x14ac:dyDescent="0.3">
      <c r="A165" s="20" t="s">
        <v>209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6">
        <f t="shared" si="41"/>
        <v>0</v>
      </c>
      <c r="O165" s="26">
        <f t="shared" si="42"/>
        <v>0</v>
      </c>
    </row>
    <row r="166" spans="1:15" s="33" customFormat="1" ht="13.5" x14ac:dyDescent="0.3">
      <c r="A166" s="62" t="str">
        <f>"Total "&amp;A153</f>
        <v>Total Niños</v>
      </c>
      <c r="B166" s="63">
        <f t="shared" ref="B166:M166" si="43">SUM(B153:B165)</f>
        <v>1000000</v>
      </c>
      <c r="C166" s="63">
        <f t="shared" si="43"/>
        <v>1000000</v>
      </c>
      <c r="D166" s="63">
        <f t="shared" si="43"/>
        <v>1000000</v>
      </c>
      <c r="E166" s="63">
        <f t="shared" si="43"/>
        <v>1000000</v>
      </c>
      <c r="F166" s="63">
        <f t="shared" si="43"/>
        <v>1000000</v>
      </c>
      <c r="G166" s="63">
        <f t="shared" si="43"/>
        <v>1000000</v>
      </c>
      <c r="H166" s="63">
        <f t="shared" si="43"/>
        <v>1000000</v>
      </c>
      <c r="I166" s="63">
        <f t="shared" si="43"/>
        <v>1000000</v>
      </c>
      <c r="J166" s="63">
        <f t="shared" si="43"/>
        <v>1000000</v>
      </c>
      <c r="K166" s="63">
        <f t="shared" si="43"/>
        <v>1000000</v>
      </c>
      <c r="L166" s="63">
        <f t="shared" si="43"/>
        <v>1000000</v>
      </c>
      <c r="M166" s="63">
        <f t="shared" si="43"/>
        <v>1000000</v>
      </c>
      <c r="N166" s="63">
        <f t="shared" si="41"/>
        <v>12000000</v>
      </c>
      <c r="O166" s="63">
        <f t="shared" si="42"/>
        <v>1000000</v>
      </c>
    </row>
    <row r="167" spans="1:15" s="33" customFormat="1" ht="13.5" x14ac:dyDescent="0.3">
      <c r="A167" s="64" t="s">
        <v>6</v>
      </c>
      <c r="B167" s="65">
        <f t="shared" ref="B167:O167" si="44">IF(B$5&gt;0,B166/B$5," - ")</f>
        <v>0.33333333333333331</v>
      </c>
      <c r="C167" s="65">
        <f t="shared" si="44"/>
        <v>0.33333333333333331</v>
      </c>
      <c r="D167" s="65">
        <f t="shared" si="44"/>
        <v>0.33333333333333331</v>
      </c>
      <c r="E167" s="65">
        <f t="shared" si="44"/>
        <v>0.33333333333333331</v>
      </c>
      <c r="F167" s="65">
        <f t="shared" si="44"/>
        <v>0.33333333333333331</v>
      </c>
      <c r="G167" s="65">
        <f t="shared" si="44"/>
        <v>0.33333333333333331</v>
      </c>
      <c r="H167" s="65">
        <f t="shared" si="44"/>
        <v>4.3478260869565216E-2</v>
      </c>
      <c r="I167" s="65">
        <f t="shared" si="44"/>
        <v>0.33333333333333331</v>
      </c>
      <c r="J167" s="65">
        <f t="shared" si="44"/>
        <v>0.33333333333333331</v>
      </c>
      <c r="K167" s="65">
        <f t="shared" si="44"/>
        <v>0.33333333333333331</v>
      </c>
      <c r="L167" s="65">
        <f t="shared" si="44"/>
        <v>0.33333333333333331</v>
      </c>
      <c r="M167" s="65">
        <f t="shared" si="44"/>
        <v>0.33333333333333331</v>
      </c>
      <c r="N167" s="65">
        <f t="shared" si="44"/>
        <v>0.21428571428571427</v>
      </c>
      <c r="O167" s="65">
        <f t="shared" si="44"/>
        <v>0.21428571428571427</v>
      </c>
    </row>
    <row r="168" spans="1:15" s="33" customFormat="1" ht="15.75" thickBot="1" x14ac:dyDescent="0.35">
      <c r="A168" s="60" t="s">
        <v>275</v>
      </c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</row>
    <row r="169" spans="1:15" s="33" customFormat="1" ht="13.5" outlineLevel="1" x14ac:dyDescent="0.3">
      <c r="A169" s="20" t="s">
        <v>282</v>
      </c>
      <c r="B169" s="1">
        <v>800000</v>
      </c>
      <c r="C169" s="1">
        <v>800000</v>
      </c>
      <c r="D169" s="1">
        <v>800000</v>
      </c>
      <c r="E169" s="1">
        <v>800000</v>
      </c>
      <c r="F169" s="1">
        <v>800000</v>
      </c>
      <c r="G169" s="1">
        <v>800000</v>
      </c>
      <c r="H169" s="1">
        <v>800000</v>
      </c>
      <c r="I169" s="1">
        <v>800000</v>
      </c>
      <c r="J169" s="1">
        <v>800000</v>
      </c>
      <c r="K169" s="1">
        <v>800000</v>
      </c>
      <c r="L169" s="1">
        <v>800000</v>
      </c>
      <c r="M169" s="1">
        <v>800000</v>
      </c>
      <c r="N169" s="26">
        <f t="shared" ref="N169:N190" si="45">SUM(B169:M169)</f>
        <v>9600000</v>
      </c>
      <c r="O169" s="26">
        <f t="shared" ref="O169:O190" si="46">N169/COLUMNS(B169:M169)</f>
        <v>800000</v>
      </c>
    </row>
    <row r="170" spans="1:15" s="33" customFormat="1" ht="13.5" outlineLevel="1" x14ac:dyDescent="0.3">
      <c r="A170" s="20" t="s">
        <v>280</v>
      </c>
      <c r="B170" s="1">
        <v>450000</v>
      </c>
      <c r="C170" s="1">
        <v>450000</v>
      </c>
      <c r="D170" s="1">
        <v>450000</v>
      </c>
      <c r="E170" s="1">
        <v>450000</v>
      </c>
      <c r="F170" s="1">
        <v>450000</v>
      </c>
      <c r="G170" s="1">
        <v>450000</v>
      </c>
      <c r="H170" s="1">
        <v>450000</v>
      </c>
      <c r="I170" s="1">
        <v>450000</v>
      </c>
      <c r="J170" s="1">
        <v>450000</v>
      </c>
      <c r="K170" s="1">
        <v>450000</v>
      </c>
      <c r="L170" s="1">
        <v>450000</v>
      </c>
      <c r="M170" s="1">
        <v>450000</v>
      </c>
      <c r="N170" s="26">
        <f t="shared" si="45"/>
        <v>5400000</v>
      </c>
      <c r="O170" s="26">
        <f t="shared" si="46"/>
        <v>450000</v>
      </c>
    </row>
    <row r="171" spans="1:15" s="33" customFormat="1" ht="13.5" outlineLevel="1" x14ac:dyDescent="0.3">
      <c r="A171" s="20" t="s">
        <v>210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6">
        <f t="shared" si="45"/>
        <v>0</v>
      </c>
      <c r="O171" s="26">
        <f t="shared" si="46"/>
        <v>0</v>
      </c>
    </row>
    <row r="172" spans="1:15" s="33" customFormat="1" ht="13.5" outlineLevel="1" x14ac:dyDescent="0.3">
      <c r="A172" s="20" t="s">
        <v>211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6">
        <f t="shared" si="45"/>
        <v>0</v>
      </c>
      <c r="O172" s="26">
        <f t="shared" si="46"/>
        <v>0</v>
      </c>
    </row>
    <row r="173" spans="1:15" s="33" customFormat="1" ht="13.5" outlineLevel="1" x14ac:dyDescent="0.3">
      <c r="A173" s="20" t="s">
        <v>212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6">
        <f t="shared" si="45"/>
        <v>0</v>
      </c>
      <c r="O173" s="26">
        <f t="shared" si="46"/>
        <v>0</v>
      </c>
    </row>
    <row r="174" spans="1:15" s="33" customFormat="1" ht="13.5" outlineLevel="1" x14ac:dyDescent="0.3">
      <c r="A174" s="20" t="s">
        <v>213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6">
        <f t="shared" si="45"/>
        <v>0</v>
      </c>
      <c r="O174" s="26">
        <f t="shared" si="46"/>
        <v>0</v>
      </c>
    </row>
    <row r="175" spans="1:15" s="33" customFormat="1" ht="13.5" outlineLevel="1" x14ac:dyDescent="0.3">
      <c r="A175" s="20" t="s">
        <v>214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6">
        <f t="shared" si="45"/>
        <v>0</v>
      </c>
      <c r="O175" s="26">
        <f t="shared" si="46"/>
        <v>0</v>
      </c>
    </row>
    <row r="176" spans="1:15" s="33" customFormat="1" ht="13.5" outlineLevel="1" x14ac:dyDescent="0.3">
      <c r="A176" s="20" t="s">
        <v>215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6">
        <f t="shared" si="45"/>
        <v>0</v>
      </c>
      <c r="O176" s="26">
        <f t="shared" si="46"/>
        <v>0</v>
      </c>
    </row>
    <row r="177" spans="1:15" s="33" customFormat="1" ht="13.5" outlineLevel="1" x14ac:dyDescent="0.3">
      <c r="A177" s="20" t="s">
        <v>216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6">
        <f t="shared" si="45"/>
        <v>0</v>
      </c>
      <c r="O177" s="26">
        <f t="shared" si="46"/>
        <v>0</v>
      </c>
    </row>
    <row r="178" spans="1:15" s="33" customFormat="1" ht="13.5" outlineLevel="1" x14ac:dyDescent="0.3">
      <c r="A178" s="20" t="s">
        <v>217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6">
        <f t="shared" si="45"/>
        <v>0</v>
      </c>
      <c r="O178" s="26">
        <f t="shared" si="46"/>
        <v>0</v>
      </c>
    </row>
    <row r="179" spans="1:15" s="33" customFormat="1" ht="13.5" outlineLevel="1" x14ac:dyDescent="0.3">
      <c r="A179" s="20" t="s">
        <v>218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6">
        <f t="shared" si="45"/>
        <v>0</v>
      </c>
      <c r="O179" s="26">
        <f t="shared" si="46"/>
        <v>0</v>
      </c>
    </row>
    <row r="180" spans="1:15" s="33" customFormat="1" ht="13.5" outlineLevel="1" x14ac:dyDescent="0.3">
      <c r="A180" s="20" t="s">
        <v>219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6">
        <f t="shared" si="45"/>
        <v>0</v>
      </c>
      <c r="O180" s="26">
        <f t="shared" si="46"/>
        <v>0</v>
      </c>
    </row>
    <row r="181" spans="1:15" s="33" customFormat="1" ht="13.5" outlineLevel="1" x14ac:dyDescent="0.3">
      <c r="A181" s="20" t="s">
        <v>220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6">
        <f t="shared" si="45"/>
        <v>0</v>
      </c>
      <c r="O181" s="26">
        <f t="shared" si="46"/>
        <v>0</v>
      </c>
    </row>
    <row r="182" spans="1:15" s="33" customFormat="1" ht="13.5" outlineLevel="1" x14ac:dyDescent="0.3">
      <c r="A182" s="20" t="s">
        <v>221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6">
        <f t="shared" si="45"/>
        <v>0</v>
      </c>
      <c r="O182" s="26">
        <f t="shared" si="46"/>
        <v>0</v>
      </c>
    </row>
    <row r="183" spans="1:15" s="33" customFormat="1" ht="13.5" outlineLevel="1" x14ac:dyDescent="0.3">
      <c r="A183" s="20" t="s">
        <v>222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6">
        <f t="shared" si="45"/>
        <v>0</v>
      </c>
      <c r="O183" s="26">
        <f t="shared" si="46"/>
        <v>0</v>
      </c>
    </row>
    <row r="184" spans="1:15" s="33" customFormat="1" ht="13.5" outlineLevel="1" x14ac:dyDescent="0.3">
      <c r="A184" s="20" t="s">
        <v>223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6">
        <f t="shared" si="45"/>
        <v>0</v>
      </c>
      <c r="O184" s="26">
        <f t="shared" si="46"/>
        <v>0</v>
      </c>
    </row>
    <row r="185" spans="1:15" s="33" customFormat="1" ht="13.5" outlineLevel="1" x14ac:dyDescent="0.3">
      <c r="A185" s="20" t="s">
        <v>224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6">
        <f t="shared" si="45"/>
        <v>0</v>
      </c>
      <c r="O185" s="26">
        <f t="shared" si="46"/>
        <v>0</v>
      </c>
    </row>
    <row r="186" spans="1:15" s="33" customFormat="1" ht="13.5" outlineLevel="1" x14ac:dyDescent="0.3">
      <c r="A186" s="20" t="s">
        <v>225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26">
        <f t="shared" si="45"/>
        <v>0</v>
      </c>
      <c r="O186" s="26">
        <f t="shared" si="46"/>
        <v>0</v>
      </c>
    </row>
    <row r="187" spans="1:15" s="33" customFormat="1" ht="13.5" outlineLevel="1" x14ac:dyDescent="0.3">
      <c r="A187" s="20" t="s">
        <v>226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6">
        <f t="shared" si="45"/>
        <v>0</v>
      </c>
      <c r="O187" s="26">
        <f t="shared" si="46"/>
        <v>0</v>
      </c>
    </row>
    <row r="188" spans="1:15" s="33" customFormat="1" ht="13.5" outlineLevel="1" x14ac:dyDescent="0.3">
      <c r="A188" s="20" t="s">
        <v>227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6">
        <f t="shared" si="45"/>
        <v>0</v>
      </c>
      <c r="O188" s="26">
        <f t="shared" si="46"/>
        <v>0</v>
      </c>
    </row>
    <row r="189" spans="1:15" s="33" customFormat="1" ht="13.5" outlineLevel="1" x14ac:dyDescent="0.3">
      <c r="A189" s="20" t="s">
        <v>228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6">
        <f t="shared" si="45"/>
        <v>0</v>
      </c>
      <c r="O189" s="26">
        <f t="shared" si="46"/>
        <v>0</v>
      </c>
    </row>
    <row r="190" spans="1:15" s="33" customFormat="1" ht="13.5" x14ac:dyDescent="0.3">
      <c r="A190" s="62" t="str">
        <f>"Total "&amp;A168</f>
        <v>Total Obligaciones Financieras / Impuestos</v>
      </c>
      <c r="B190" s="63">
        <f t="shared" ref="B190:M190" si="47">SUM(B168:B189)</f>
        <v>1250000</v>
      </c>
      <c r="C190" s="63">
        <f t="shared" si="47"/>
        <v>1250000</v>
      </c>
      <c r="D190" s="63">
        <f t="shared" si="47"/>
        <v>1250000</v>
      </c>
      <c r="E190" s="63">
        <f t="shared" si="47"/>
        <v>1250000</v>
      </c>
      <c r="F190" s="63">
        <f t="shared" si="47"/>
        <v>1250000</v>
      </c>
      <c r="G190" s="63">
        <f t="shared" si="47"/>
        <v>1250000</v>
      </c>
      <c r="H190" s="63">
        <f t="shared" si="47"/>
        <v>1250000</v>
      </c>
      <c r="I190" s="63">
        <f t="shared" si="47"/>
        <v>1250000</v>
      </c>
      <c r="J190" s="63">
        <f t="shared" si="47"/>
        <v>1250000</v>
      </c>
      <c r="K190" s="63">
        <f t="shared" si="47"/>
        <v>1250000</v>
      </c>
      <c r="L190" s="63">
        <f t="shared" si="47"/>
        <v>1250000</v>
      </c>
      <c r="M190" s="63">
        <f t="shared" si="47"/>
        <v>1250000</v>
      </c>
      <c r="N190" s="63">
        <f t="shared" si="45"/>
        <v>15000000</v>
      </c>
      <c r="O190" s="63">
        <f t="shared" si="46"/>
        <v>1250000</v>
      </c>
    </row>
    <row r="191" spans="1:15" s="33" customFormat="1" ht="13.5" x14ac:dyDescent="0.3">
      <c r="A191" s="64" t="s">
        <v>6</v>
      </c>
      <c r="B191" s="65">
        <f t="shared" ref="B191:O191" si="48">IF(B$5&gt;0,B190/B$5," - ")</f>
        <v>0.41666666666666669</v>
      </c>
      <c r="C191" s="65">
        <f t="shared" si="48"/>
        <v>0.41666666666666669</v>
      </c>
      <c r="D191" s="65">
        <f t="shared" si="48"/>
        <v>0.41666666666666669</v>
      </c>
      <c r="E191" s="65">
        <f t="shared" si="48"/>
        <v>0.41666666666666669</v>
      </c>
      <c r="F191" s="65">
        <f t="shared" si="48"/>
        <v>0.41666666666666669</v>
      </c>
      <c r="G191" s="65">
        <f t="shared" si="48"/>
        <v>0.41666666666666669</v>
      </c>
      <c r="H191" s="65">
        <f t="shared" si="48"/>
        <v>5.434782608695652E-2</v>
      </c>
      <c r="I191" s="65">
        <f t="shared" si="48"/>
        <v>0.41666666666666669</v>
      </c>
      <c r="J191" s="65">
        <f t="shared" si="48"/>
        <v>0.41666666666666669</v>
      </c>
      <c r="K191" s="65">
        <f t="shared" si="48"/>
        <v>0.41666666666666669</v>
      </c>
      <c r="L191" s="65">
        <f t="shared" si="48"/>
        <v>0.41666666666666669</v>
      </c>
      <c r="M191" s="65">
        <f t="shared" si="48"/>
        <v>0.41666666666666669</v>
      </c>
      <c r="N191" s="65">
        <f t="shared" si="48"/>
        <v>0.26785714285714285</v>
      </c>
      <c r="O191" s="65">
        <f t="shared" si="48"/>
        <v>0.26785714285714285</v>
      </c>
    </row>
    <row r="192" spans="1:15" s="33" customFormat="1" ht="15.75" thickBot="1" x14ac:dyDescent="0.35">
      <c r="A192" s="60" t="s">
        <v>23</v>
      </c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</row>
    <row r="193" spans="1:15" s="33" customFormat="1" ht="13.5" outlineLevel="1" x14ac:dyDescent="0.3">
      <c r="A193" s="20" t="s">
        <v>229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6">
        <f>SUM(B193:M193)</f>
        <v>0</v>
      </c>
      <c r="O193" s="26">
        <f>N193/COLUMNS(B193:M193)</f>
        <v>0</v>
      </c>
    </row>
    <row r="194" spans="1:15" s="33" customFormat="1" ht="13.5" outlineLevel="1" x14ac:dyDescent="0.3">
      <c r="A194" s="20" t="s">
        <v>230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6">
        <f t="shared" ref="N194:N212" si="49">SUM(B194:M194)</f>
        <v>0</v>
      </c>
      <c r="O194" s="26">
        <f t="shared" ref="O194:O212" si="50">N194/COLUMNS(B194:M194)</f>
        <v>0</v>
      </c>
    </row>
    <row r="195" spans="1:15" s="33" customFormat="1" ht="13.5" outlineLevel="1" x14ac:dyDescent="0.3">
      <c r="A195" s="20" t="s">
        <v>231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6">
        <f t="shared" si="49"/>
        <v>0</v>
      </c>
      <c r="O195" s="26">
        <f t="shared" si="50"/>
        <v>0</v>
      </c>
    </row>
    <row r="196" spans="1:15" s="33" customFormat="1" ht="13.5" outlineLevel="1" x14ac:dyDescent="0.3">
      <c r="A196" s="20" t="s">
        <v>232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6">
        <f t="shared" si="49"/>
        <v>0</v>
      </c>
      <c r="O196" s="26">
        <f t="shared" si="50"/>
        <v>0</v>
      </c>
    </row>
    <row r="197" spans="1:15" s="33" customFormat="1" ht="13.5" outlineLevel="1" x14ac:dyDescent="0.3">
      <c r="A197" s="20" t="s">
        <v>233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6">
        <f t="shared" si="49"/>
        <v>0</v>
      </c>
      <c r="O197" s="26">
        <f t="shared" si="50"/>
        <v>0</v>
      </c>
    </row>
    <row r="198" spans="1:15" s="33" customFormat="1" ht="13.5" outlineLevel="1" x14ac:dyDescent="0.3">
      <c r="A198" s="20" t="s">
        <v>234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6">
        <f t="shared" si="49"/>
        <v>0</v>
      </c>
      <c r="O198" s="26">
        <f t="shared" si="50"/>
        <v>0</v>
      </c>
    </row>
    <row r="199" spans="1:15" s="33" customFormat="1" ht="13.5" outlineLevel="1" x14ac:dyDescent="0.3">
      <c r="A199" s="20" t="s">
        <v>235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6">
        <f t="shared" si="49"/>
        <v>0</v>
      </c>
      <c r="O199" s="26">
        <f t="shared" si="50"/>
        <v>0</v>
      </c>
    </row>
    <row r="200" spans="1:15" s="33" customFormat="1" ht="13.5" outlineLevel="1" x14ac:dyDescent="0.3">
      <c r="A200" s="20" t="s">
        <v>236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6">
        <f>SUM(B200:M200)</f>
        <v>0</v>
      </c>
      <c r="O200" s="26">
        <f>N200/COLUMNS(B200:M200)</f>
        <v>0</v>
      </c>
    </row>
    <row r="201" spans="1:15" s="33" customFormat="1" ht="13.5" outlineLevel="1" x14ac:dyDescent="0.3">
      <c r="A201" s="20" t="s">
        <v>237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6">
        <f t="shared" si="49"/>
        <v>0</v>
      </c>
      <c r="O201" s="26">
        <f t="shared" si="50"/>
        <v>0</v>
      </c>
    </row>
    <row r="202" spans="1:15" s="33" customFormat="1" ht="13.5" outlineLevel="1" x14ac:dyDescent="0.3">
      <c r="A202" s="20" t="s">
        <v>238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6">
        <f t="shared" si="49"/>
        <v>0</v>
      </c>
      <c r="O202" s="26">
        <f t="shared" si="50"/>
        <v>0</v>
      </c>
    </row>
    <row r="203" spans="1:15" s="33" customFormat="1" ht="13.5" outlineLevel="1" x14ac:dyDescent="0.3">
      <c r="A203" s="20" t="s">
        <v>239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6">
        <f t="shared" si="49"/>
        <v>0</v>
      </c>
      <c r="O203" s="26">
        <f t="shared" si="50"/>
        <v>0</v>
      </c>
    </row>
    <row r="204" spans="1:15" s="33" customFormat="1" ht="13.5" outlineLevel="1" x14ac:dyDescent="0.3">
      <c r="A204" s="20" t="s">
        <v>240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6">
        <f t="shared" ref="N204:N210" si="51">SUM(B204:M204)</f>
        <v>0</v>
      </c>
      <c r="O204" s="26">
        <f t="shared" ref="O204:O210" si="52">N204/COLUMNS(B204:M204)</f>
        <v>0</v>
      </c>
    </row>
    <row r="205" spans="1:15" s="33" customFormat="1" ht="13.5" outlineLevel="1" x14ac:dyDescent="0.3">
      <c r="A205" s="20" t="s">
        <v>241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6">
        <f t="shared" si="51"/>
        <v>0</v>
      </c>
      <c r="O205" s="26">
        <f t="shared" si="52"/>
        <v>0</v>
      </c>
    </row>
    <row r="206" spans="1:15" s="33" customFormat="1" ht="13.5" outlineLevel="1" x14ac:dyDescent="0.3">
      <c r="A206" s="20" t="s">
        <v>242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6">
        <f>SUM(B206:M206)</f>
        <v>0</v>
      </c>
      <c r="O206" s="26">
        <f>N206/COLUMNS(B206:M206)</f>
        <v>0</v>
      </c>
    </row>
    <row r="207" spans="1:15" s="33" customFormat="1" ht="13.5" outlineLevel="1" x14ac:dyDescent="0.3">
      <c r="A207" s="20" t="s">
        <v>243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6">
        <f t="shared" si="51"/>
        <v>0</v>
      </c>
      <c r="O207" s="26">
        <f t="shared" si="52"/>
        <v>0</v>
      </c>
    </row>
    <row r="208" spans="1:15" s="33" customFormat="1" ht="13.5" outlineLevel="1" x14ac:dyDescent="0.3">
      <c r="A208" s="20" t="s">
        <v>244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6">
        <f>SUM(B208:M208)</f>
        <v>0</v>
      </c>
      <c r="O208" s="26">
        <f>N208/COLUMNS(B208:M208)</f>
        <v>0</v>
      </c>
    </row>
    <row r="209" spans="1:15" s="33" customFormat="1" ht="13.5" outlineLevel="1" x14ac:dyDescent="0.3">
      <c r="A209" s="20" t="s">
        <v>245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6">
        <f>SUM(B209:M209)</f>
        <v>0</v>
      </c>
      <c r="O209" s="26">
        <f>N209/COLUMNS(B209:M209)</f>
        <v>0</v>
      </c>
    </row>
    <row r="210" spans="1:15" s="33" customFormat="1" ht="13.5" outlineLevel="1" x14ac:dyDescent="0.3">
      <c r="A210" s="20" t="s">
        <v>246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6">
        <f t="shared" si="51"/>
        <v>0</v>
      </c>
      <c r="O210" s="26">
        <f t="shared" si="52"/>
        <v>0</v>
      </c>
    </row>
    <row r="211" spans="1:15" s="33" customFormat="1" ht="13.5" outlineLevel="1" x14ac:dyDescent="0.3">
      <c r="A211" s="20" t="s">
        <v>247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6">
        <f t="shared" si="49"/>
        <v>0</v>
      </c>
      <c r="O211" s="26">
        <f t="shared" si="50"/>
        <v>0</v>
      </c>
    </row>
    <row r="212" spans="1:15" s="33" customFormat="1" ht="13.5" x14ac:dyDescent="0.3">
      <c r="A212" s="62" t="str">
        <f>"Total "&amp;A192</f>
        <v>Total Entretenimiento / Diversión</v>
      </c>
      <c r="B212" s="63">
        <f t="shared" ref="B212:M212" si="53">SUM(B192:B211)</f>
        <v>0</v>
      </c>
      <c r="C212" s="63">
        <f t="shared" si="53"/>
        <v>0</v>
      </c>
      <c r="D212" s="63">
        <f t="shared" si="53"/>
        <v>0</v>
      </c>
      <c r="E212" s="63">
        <f t="shared" si="53"/>
        <v>0</v>
      </c>
      <c r="F212" s="63">
        <f t="shared" si="53"/>
        <v>0</v>
      </c>
      <c r="G212" s="63">
        <f t="shared" si="53"/>
        <v>0</v>
      </c>
      <c r="H212" s="63">
        <f t="shared" si="53"/>
        <v>0</v>
      </c>
      <c r="I212" s="63">
        <f t="shared" si="53"/>
        <v>0</v>
      </c>
      <c r="J212" s="63">
        <f t="shared" si="53"/>
        <v>0</v>
      </c>
      <c r="K212" s="63">
        <f t="shared" si="53"/>
        <v>0</v>
      </c>
      <c r="L212" s="63">
        <f t="shared" si="53"/>
        <v>0</v>
      </c>
      <c r="M212" s="63">
        <f t="shared" si="53"/>
        <v>0</v>
      </c>
      <c r="N212" s="63">
        <f t="shared" si="49"/>
        <v>0</v>
      </c>
      <c r="O212" s="63">
        <f t="shared" si="50"/>
        <v>0</v>
      </c>
    </row>
    <row r="213" spans="1:15" s="33" customFormat="1" ht="13.5" x14ac:dyDescent="0.3">
      <c r="A213" s="64" t="s">
        <v>6</v>
      </c>
      <c r="B213" s="65">
        <f t="shared" ref="B213:O213" si="54">IF(B$5&gt;0,B212/B$5," - ")</f>
        <v>0</v>
      </c>
      <c r="C213" s="65">
        <f t="shared" si="54"/>
        <v>0</v>
      </c>
      <c r="D213" s="65">
        <f t="shared" si="54"/>
        <v>0</v>
      </c>
      <c r="E213" s="65">
        <f t="shared" si="54"/>
        <v>0</v>
      </c>
      <c r="F213" s="65">
        <f t="shared" si="54"/>
        <v>0</v>
      </c>
      <c r="G213" s="65">
        <f t="shared" si="54"/>
        <v>0</v>
      </c>
      <c r="H213" s="65">
        <f t="shared" si="54"/>
        <v>0</v>
      </c>
      <c r="I213" s="65">
        <f t="shared" si="54"/>
        <v>0</v>
      </c>
      <c r="J213" s="65">
        <f t="shared" si="54"/>
        <v>0</v>
      </c>
      <c r="K213" s="65">
        <f t="shared" si="54"/>
        <v>0</v>
      </c>
      <c r="L213" s="65">
        <f t="shared" si="54"/>
        <v>0</v>
      </c>
      <c r="M213" s="65">
        <f t="shared" si="54"/>
        <v>0</v>
      </c>
      <c r="N213" s="65">
        <f t="shared" si="54"/>
        <v>0</v>
      </c>
      <c r="O213" s="65">
        <f t="shared" si="54"/>
        <v>0</v>
      </c>
    </row>
    <row r="214" spans="1:15" s="33" customFormat="1" ht="15.75" thickBot="1" x14ac:dyDescent="0.35">
      <c r="A214" s="60" t="s">
        <v>248</v>
      </c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</row>
    <row r="215" spans="1:15" s="33" customFormat="1" ht="13.5" outlineLevel="1" x14ac:dyDescent="0.3">
      <c r="A215" s="20" t="s">
        <v>249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6">
        <f t="shared" ref="N215:N237" si="55">SUM(B215:M215)</f>
        <v>0</v>
      </c>
      <c r="O215" s="26">
        <f t="shared" ref="O215:O237" si="56">N215/COLUMNS(B215:M215)</f>
        <v>0</v>
      </c>
    </row>
    <row r="216" spans="1:15" s="33" customFormat="1" ht="13.5" outlineLevel="1" x14ac:dyDescent="0.3">
      <c r="A216" s="20" t="s">
        <v>250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6">
        <f t="shared" si="55"/>
        <v>0</v>
      </c>
      <c r="O216" s="26">
        <f t="shared" si="56"/>
        <v>0</v>
      </c>
    </row>
    <row r="217" spans="1:15" s="33" customFormat="1" ht="13.5" outlineLevel="1" x14ac:dyDescent="0.3">
      <c r="A217" s="20" t="s">
        <v>251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26">
        <f t="shared" si="55"/>
        <v>0</v>
      </c>
      <c r="O217" s="26">
        <f t="shared" si="56"/>
        <v>0</v>
      </c>
    </row>
    <row r="218" spans="1:15" s="33" customFormat="1" ht="13.5" outlineLevel="1" x14ac:dyDescent="0.3">
      <c r="A218" s="20" t="s">
        <v>252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6">
        <f t="shared" si="55"/>
        <v>0</v>
      </c>
      <c r="O218" s="26">
        <f t="shared" si="56"/>
        <v>0</v>
      </c>
    </row>
    <row r="219" spans="1:15" s="33" customFormat="1" ht="13.5" outlineLevel="1" x14ac:dyDescent="0.3">
      <c r="A219" s="20" t="s">
        <v>253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6">
        <f t="shared" si="55"/>
        <v>0</v>
      </c>
      <c r="O219" s="26">
        <f t="shared" si="56"/>
        <v>0</v>
      </c>
    </row>
    <row r="220" spans="1:15" s="33" customFormat="1" ht="13.5" outlineLevel="1" x14ac:dyDescent="0.3">
      <c r="A220" s="20" t="s">
        <v>254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6">
        <f t="shared" si="55"/>
        <v>0</v>
      </c>
      <c r="O220" s="26">
        <f t="shared" si="56"/>
        <v>0</v>
      </c>
    </row>
    <row r="221" spans="1:15" s="33" customFormat="1" ht="13.5" outlineLevel="1" x14ac:dyDescent="0.3">
      <c r="A221" s="20" t="s">
        <v>255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6">
        <f t="shared" si="55"/>
        <v>0</v>
      </c>
      <c r="O221" s="26">
        <f t="shared" si="56"/>
        <v>0</v>
      </c>
    </row>
    <row r="222" spans="1:15" s="33" customFormat="1" ht="13.5" outlineLevel="1" x14ac:dyDescent="0.3">
      <c r="A222" s="20" t="s">
        <v>256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6">
        <f t="shared" si="55"/>
        <v>0</v>
      </c>
      <c r="O222" s="26">
        <f t="shared" si="56"/>
        <v>0</v>
      </c>
    </row>
    <row r="223" spans="1:15" s="33" customFormat="1" ht="13.5" outlineLevel="1" x14ac:dyDescent="0.3">
      <c r="A223" s="20" t="s">
        <v>257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6">
        <f t="shared" si="55"/>
        <v>0</v>
      </c>
      <c r="O223" s="26">
        <f t="shared" si="56"/>
        <v>0</v>
      </c>
    </row>
    <row r="224" spans="1:15" s="33" customFormat="1" ht="13.5" outlineLevel="1" x14ac:dyDescent="0.3">
      <c r="A224" s="20" t="s">
        <v>258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6">
        <f t="shared" ref="N224:N228" si="57">SUM(B224:M224)</f>
        <v>0</v>
      </c>
      <c r="O224" s="26">
        <f t="shared" ref="O224:O228" si="58">N224/COLUMNS(B224:M224)</f>
        <v>0</v>
      </c>
    </row>
    <row r="225" spans="1:15" s="33" customFormat="1" ht="13.5" outlineLevel="1" x14ac:dyDescent="0.3">
      <c r="A225" s="20" t="s">
        <v>259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6">
        <f t="shared" si="57"/>
        <v>0</v>
      </c>
      <c r="O225" s="26">
        <f t="shared" si="58"/>
        <v>0</v>
      </c>
    </row>
    <row r="226" spans="1:15" s="33" customFormat="1" ht="13.5" outlineLevel="1" x14ac:dyDescent="0.3">
      <c r="A226" s="20" t="s">
        <v>260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6">
        <f t="shared" si="57"/>
        <v>0</v>
      </c>
      <c r="O226" s="26">
        <f t="shared" si="58"/>
        <v>0</v>
      </c>
    </row>
    <row r="227" spans="1:15" s="33" customFormat="1" ht="13.5" outlineLevel="1" x14ac:dyDescent="0.3">
      <c r="A227" s="20" t="s">
        <v>261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6">
        <f t="shared" si="57"/>
        <v>0</v>
      </c>
      <c r="O227" s="26">
        <f t="shared" si="58"/>
        <v>0</v>
      </c>
    </row>
    <row r="228" spans="1:15" s="33" customFormat="1" ht="13.5" outlineLevel="1" x14ac:dyDescent="0.3">
      <c r="A228" s="20" t="s">
        <v>262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6">
        <f t="shared" si="57"/>
        <v>0</v>
      </c>
      <c r="O228" s="26">
        <f t="shared" si="58"/>
        <v>0</v>
      </c>
    </row>
    <row r="229" spans="1:15" s="33" customFormat="1" ht="13.5" outlineLevel="1" x14ac:dyDescent="0.3">
      <c r="A229" s="20" t="s">
        <v>263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6">
        <f t="shared" si="55"/>
        <v>0</v>
      </c>
      <c r="O229" s="26">
        <f t="shared" si="56"/>
        <v>0</v>
      </c>
    </row>
    <row r="230" spans="1:15" s="33" customFormat="1" ht="13.5" outlineLevel="1" x14ac:dyDescent="0.3">
      <c r="A230" s="20" t="s">
        <v>264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6">
        <f t="shared" ref="N230:N234" si="59">SUM(B230:M230)</f>
        <v>0</v>
      </c>
      <c r="O230" s="26">
        <f t="shared" ref="O230:O234" si="60">N230/COLUMNS(B230:M230)</f>
        <v>0</v>
      </c>
    </row>
    <row r="231" spans="1:15" s="33" customFormat="1" ht="13.5" outlineLevel="1" x14ac:dyDescent="0.3">
      <c r="A231" s="20" t="s">
        <v>265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6">
        <f t="shared" si="59"/>
        <v>0</v>
      </c>
      <c r="O231" s="26">
        <f t="shared" si="60"/>
        <v>0</v>
      </c>
    </row>
    <row r="232" spans="1:15" s="33" customFormat="1" ht="13.5" outlineLevel="1" x14ac:dyDescent="0.3">
      <c r="A232" s="20" t="s">
        <v>266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6">
        <f t="shared" si="59"/>
        <v>0</v>
      </c>
      <c r="O232" s="26">
        <f t="shared" si="60"/>
        <v>0</v>
      </c>
    </row>
    <row r="233" spans="1:15" s="33" customFormat="1" ht="13.5" outlineLevel="1" x14ac:dyDescent="0.3">
      <c r="A233" s="20" t="s">
        <v>267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6">
        <f t="shared" si="59"/>
        <v>0</v>
      </c>
      <c r="O233" s="26">
        <f t="shared" si="60"/>
        <v>0</v>
      </c>
    </row>
    <row r="234" spans="1:15" s="33" customFormat="1" ht="13.5" outlineLevel="1" x14ac:dyDescent="0.3">
      <c r="A234" s="20" t="s">
        <v>268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6">
        <f t="shared" si="59"/>
        <v>0</v>
      </c>
      <c r="O234" s="26">
        <f t="shared" si="60"/>
        <v>0</v>
      </c>
    </row>
    <row r="235" spans="1:15" s="33" customFormat="1" ht="13.5" outlineLevel="1" x14ac:dyDescent="0.3">
      <c r="A235" s="20" t="s">
        <v>269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6">
        <f t="shared" si="55"/>
        <v>0</v>
      </c>
      <c r="O235" s="26">
        <f t="shared" si="56"/>
        <v>0</v>
      </c>
    </row>
    <row r="236" spans="1:15" s="33" customFormat="1" ht="13.5" outlineLevel="1" x14ac:dyDescent="0.3">
      <c r="A236" s="20" t="s">
        <v>270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6">
        <f t="shared" si="55"/>
        <v>0</v>
      </c>
      <c r="O236" s="26">
        <f t="shared" si="56"/>
        <v>0</v>
      </c>
    </row>
    <row r="237" spans="1:15" s="33" customFormat="1" ht="13.5" x14ac:dyDescent="0.3">
      <c r="A237" s="62" t="str">
        <f>"Total "&amp;A214</f>
        <v>Total Otros Gastos / Familia y Propios</v>
      </c>
      <c r="B237" s="63">
        <f t="shared" ref="B237:M237" si="61">SUM(B214:B236)</f>
        <v>0</v>
      </c>
      <c r="C237" s="63">
        <f t="shared" si="61"/>
        <v>0</v>
      </c>
      <c r="D237" s="63">
        <f t="shared" si="61"/>
        <v>0</v>
      </c>
      <c r="E237" s="63">
        <f t="shared" si="61"/>
        <v>0</v>
      </c>
      <c r="F237" s="63">
        <f t="shared" si="61"/>
        <v>0</v>
      </c>
      <c r="G237" s="63">
        <f t="shared" si="61"/>
        <v>0</v>
      </c>
      <c r="H237" s="63">
        <f t="shared" si="61"/>
        <v>0</v>
      </c>
      <c r="I237" s="63">
        <f t="shared" si="61"/>
        <v>0</v>
      </c>
      <c r="J237" s="63">
        <f t="shared" si="61"/>
        <v>0</v>
      </c>
      <c r="K237" s="63">
        <f t="shared" si="61"/>
        <v>0</v>
      </c>
      <c r="L237" s="63">
        <f t="shared" si="61"/>
        <v>0</v>
      </c>
      <c r="M237" s="63">
        <f t="shared" si="61"/>
        <v>0</v>
      </c>
      <c r="N237" s="63">
        <f t="shared" si="55"/>
        <v>0</v>
      </c>
      <c r="O237" s="63">
        <f t="shared" si="56"/>
        <v>0</v>
      </c>
    </row>
    <row r="238" spans="1:15" s="33" customFormat="1" ht="13.5" x14ac:dyDescent="0.3">
      <c r="A238" s="64" t="s">
        <v>6</v>
      </c>
      <c r="B238" s="65">
        <f t="shared" ref="B238:O238" si="62">IF(B$5&gt;0,B237/B$5," - ")</f>
        <v>0</v>
      </c>
      <c r="C238" s="65">
        <f t="shared" si="62"/>
        <v>0</v>
      </c>
      <c r="D238" s="65">
        <f t="shared" si="62"/>
        <v>0</v>
      </c>
      <c r="E238" s="65">
        <f t="shared" si="62"/>
        <v>0</v>
      </c>
      <c r="F238" s="65">
        <f t="shared" si="62"/>
        <v>0</v>
      </c>
      <c r="G238" s="65">
        <f t="shared" si="62"/>
        <v>0</v>
      </c>
      <c r="H238" s="65">
        <f t="shared" si="62"/>
        <v>0</v>
      </c>
      <c r="I238" s="65">
        <f t="shared" si="62"/>
        <v>0</v>
      </c>
      <c r="J238" s="65">
        <f t="shared" si="62"/>
        <v>0</v>
      </c>
      <c r="K238" s="65">
        <f t="shared" si="62"/>
        <v>0</v>
      </c>
      <c r="L238" s="65">
        <f t="shared" si="62"/>
        <v>0</v>
      </c>
      <c r="M238" s="65">
        <f t="shared" si="62"/>
        <v>0</v>
      </c>
      <c r="N238" s="65">
        <f t="shared" si="62"/>
        <v>0</v>
      </c>
      <c r="O238" s="65">
        <f t="shared" si="62"/>
        <v>0</v>
      </c>
    </row>
    <row r="239" spans="1:15" x14ac:dyDescent="0.3"/>
  </sheetData>
  <sheetProtection algorithmName="SHA-512" hashValue="/3oskDQP53XFQkjOd0KRKyIjmRWc8ZCbwKQInhu/p+JdO5J450uZ5wzTgp5opnu38LxWoMV/z65/l1E8n2GKQA==" saltValue="Hm/NvFYuhUDm3iLsz8L9SQ==" spinCount="100000" sheet="1" objects="1" scenarios="1"/>
  <dataConsolidate/>
  <conditionalFormatting sqref="B5:M7 B27:B33 B41 B70:B75 B81 B22:M25 B13:M16 B36 B102 B107:M107 B92:M98 B211:M217 B66:M69 B121:M122 B126:M140 B201:M203 B189:M199 B82:M87 B99 B106 B111:M117 B185:M186 B235:M238 B10:M11 B172:M173 B175:M175 B52:M63 B42:M47 B150:M161 B165:M169">
    <cfRule type="expression" dxfId="3435" priority="177" stopIfTrue="1">
      <formula>(MOD(COLUMN(),3)=1)</formula>
    </cfRule>
    <cfRule type="expression" dxfId="3434" priority="178" stopIfTrue="1">
      <formula>(MOD(COLUMN(),3)=2)</formula>
    </cfRule>
  </conditionalFormatting>
  <conditionalFormatting sqref="B2:M3">
    <cfRule type="expression" dxfId="3433" priority="175" stopIfTrue="1">
      <formula>(MOD(COLUMN(),3)=1)</formula>
    </cfRule>
    <cfRule type="expression" dxfId="3432" priority="176" stopIfTrue="1">
      <formula>(MOD(COLUMN(),3)=2)</formula>
    </cfRule>
  </conditionalFormatting>
  <conditionalFormatting sqref="B77:B78">
    <cfRule type="expression" dxfId="3431" priority="173" stopIfTrue="1">
      <formula>(MOD(COLUMN(),3)=1)</formula>
    </cfRule>
    <cfRule type="expression" dxfId="3430" priority="174" stopIfTrue="1">
      <formula>(MOD(COLUMN(),3)=2)</formula>
    </cfRule>
  </conditionalFormatting>
  <conditionalFormatting sqref="B76">
    <cfRule type="expression" dxfId="3429" priority="171" stopIfTrue="1">
      <formula>(MOD(COLUMN(),3)=1)</formula>
    </cfRule>
    <cfRule type="expression" dxfId="3428" priority="172" stopIfTrue="1">
      <formula>(MOD(COLUMN(),3)=2)</formula>
    </cfRule>
  </conditionalFormatting>
  <conditionalFormatting sqref="B38">
    <cfRule type="expression" dxfId="3427" priority="169" stopIfTrue="1">
      <formula>(MOD(COLUMN(),3)=1)</formula>
    </cfRule>
    <cfRule type="expression" dxfId="3426" priority="170" stopIfTrue="1">
      <formula>(MOD(COLUMN(),3)=2)</formula>
    </cfRule>
  </conditionalFormatting>
  <conditionalFormatting sqref="B37">
    <cfRule type="expression" dxfId="3425" priority="167" stopIfTrue="1">
      <formula>(MOD(COLUMN(),3)=1)</formula>
    </cfRule>
    <cfRule type="expression" dxfId="3424" priority="168" stopIfTrue="1">
      <formula>(MOD(COLUMN(),3)=2)</formula>
    </cfRule>
  </conditionalFormatting>
  <conditionalFormatting sqref="B26">
    <cfRule type="expression" dxfId="3423" priority="165" stopIfTrue="1">
      <formula>(MOD(COLUMN(),3)=1)</formula>
    </cfRule>
    <cfRule type="expression" dxfId="3422" priority="166" stopIfTrue="1">
      <formula>(MOD(COLUMN(),3)=2)</formula>
    </cfRule>
  </conditionalFormatting>
  <conditionalFormatting sqref="C41:M41 C32:M33">
    <cfRule type="expression" dxfId="3421" priority="163" stopIfTrue="1">
      <formula>(MOD(COLUMN(),3)=1)</formula>
    </cfRule>
    <cfRule type="expression" dxfId="3420" priority="164" stopIfTrue="1">
      <formula>(MOD(COLUMN(),3)=2)</formula>
    </cfRule>
  </conditionalFormatting>
  <conditionalFormatting sqref="C38:M38">
    <cfRule type="expression" dxfId="3419" priority="161" stopIfTrue="1">
      <formula>(MOD(COLUMN(),3)=1)</formula>
    </cfRule>
    <cfRule type="expression" dxfId="3418" priority="162" stopIfTrue="1">
      <formula>(MOD(COLUMN(),3)=2)</formula>
    </cfRule>
  </conditionalFormatting>
  <conditionalFormatting sqref="C37:M37">
    <cfRule type="expression" dxfId="3417" priority="159" stopIfTrue="1">
      <formula>(MOD(COLUMN(),3)=1)</formula>
    </cfRule>
    <cfRule type="expression" dxfId="3416" priority="160" stopIfTrue="1">
      <formula>(MOD(COLUMN(),3)=2)</formula>
    </cfRule>
  </conditionalFormatting>
  <conditionalFormatting sqref="C70:M75 C81:M81">
    <cfRule type="expression" dxfId="3415" priority="155" stopIfTrue="1">
      <formula>(MOD(COLUMN(),3)=1)</formula>
    </cfRule>
    <cfRule type="expression" dxfId="3414" priority="156" stopIfTrue="1">
      <formula>(MOD(COLUMN(),3)=2)</formula>
    </cfRule>
  </conditionalFormatting>
  <conditionalFormatting sqref="C77:M77">
    <cfRule type="expression" dxfId="3413" priority="153" stopIfTrue="1">
      <formula>(MOD(COLUMN(),3)=1)</formula>
    </cfRule>
    <cfRule type="expression" dxfId="3412" priority="154" stopIfTrue="1">
      <formula>(MOD(COLUMN(),3)=2)</formula>
    </cfRule>
  </conditionalFormatting>
  <conditionalFormatting sqref="C76:M76">
    <cfRule type="expression" dxfId="3411" priority="151" stopIfTrue="1">
      <formula>(MOD(COLUMN(),3)=1)</formula>
    </cfRule>
    <cfRule type="expression" dxfId="3410" priority="152" stopIfTrue="1">
      <formula>(MOD(COLUMN(),3)=2)</formula>
    </cfRule>
  </conditionalFormatting>
  <conditionalFormatting sqref="C31:M31">
    <cfRule type="expression" dxfId="3409" priority="149" stopIfTrue="1">
      <formula>(MOD(COLUMN(),3)=1)</formula>
    </cfRule>
    <cfRule type="expression" dxfId="3408" priority="150" stopIfTrue="1">
      <formula>(MOD(COLUMN(),3)=2)</formula>
    </cfRule>
  </conditionalFormatting>
  <conditionalFormatting sqref="B17:M18">
    <cfRule type="expression" dxfId="3407" priority="147" stopIfTrue="1">
      <formula>(MOD(COLUMN(),3)=1)</formula>
    </cfRule>
    <cfRule type="expression" dxfId="3406" priority="148" stopIfTrue="1">
      <formula>(MOD(COLUMN(),3)=2)</formula>
    </cfRule>
  </conditionalFormatting>
  <conditionalFormatting sqref="B12:M12">
    <cfRule type="expression" dxfId="3405" priority="145" stopIfTrue="1">
      <formula>(MOD(COLUMN(),3)=1)</formula>
    </cfRule>
    <cfRule type="expression" dxfId="3404" priority="146" stopIfTrue="1">
      <formula>(MOD(COLUMN(),3)=2)</formula>
    </cfRule>
  </conditionalFormatting>
  <conditionalFormatting sqref="B34">
    <cfRule type="expression" dxfId="3403" priority="143" stopIfTrue="1">
      <formula>(MOD(COLUMN(),3)=1)</formula>
    </cfRule>
    <cfRule type="expression" dxfId="3402" priority="144" stopIfTrue="1">
      <formula>(MOD(COLUMN(),3)=2)</formula>
    </cfRule>
  </conditionalFormatting>
  <conditionalFormatting sqref="B79:B80">
    <cfRule type="expression" dxfId="3401" priority="135" stopIfTrue="1">
      <formula>(MOD(COLUMN(),3)=1)</formula>
    </cfRule>
    <cfRule type="expression" dxfId="3400" priority="136" stopIfTrue="1">
      <formula>(MOD(COLUMN(),3)=2)</formula>
    </cfRule>
  </conditionalFormatting>
  <conditionalFormatting sqref="B35">
    <cfRule type="expression" dxfId="3399" priority="139" stopIfTrue="1">
      <formula>(MOD(COLUMN(),3)=1)</formula>
    </cfRule>
    <cfRule type="expression" dxfId="3398" priority="140" stopIfTrue="1">
      <formula>(MOD(COLUMN(),3)=2)</formula>
    </cfRule>
  </conditionalFormatting>
  <conditionalFormatting sqref="C79:M80">
    <cfRule type="expression" dxfId="3397" priority="133" stopIfTrue="1">
      <formula>(MOD(COLUMN(),3)=1)</formula>
    </cfRule>
    <cfRule type="expression" dxfId="3396" priority="134" stopIfTrue="1">
      <formula>(MOD(COLUMN(),3)=2)</formula>
    </cfRule>
  </conditionalFormatting>
  <conditionalFormatting sqref="B19:M20">
    <cfRule type="expression" dxfId="3395" priority="131" stopIfTrue="1">
      <formula>(MOD(COLUMN(),3)=1)</formula>
    </cfRule>
    <cfRule type="expression" dxfId="3394" priority="132" stopIfTrue="1">
      <formula>(MOD(COLUMN(),3)=2)</formula>
    </cfRule>
  </conditionalFormatting>
  <conditionalFormatting sqref="B21:M21">
    <cfRule type="expression" dxfId="3393" priority="129" stopIfTrue="1">
      <formula>(MOD(COLUMN(),3)=1)</formula>
    </cfRule>
    <cfRule type="expression" dxfId="3392" priority="130" stopIfTrue="1">
      <formula>(MOD(COLUMN(),3)=2)</formula>
    </cfRule>
  </conditionalFormatting>
  <conditionalFormatting sqref="B100">
    <cfRule type="expression" dxfId="3391" priority="127" stopIfTrue="1">
      <formula>(MOD(COLUMN(),3)=1)</formula>
    </cfRule>
    <cfRule type="expression" dxfId="3390" priority="128" stopIfTrue="1">
      <formula>(MOD(COLUMN(),3)=2)</formula>
    </cfRule>
  </conditionalFormatting>
  <conditionalFormatting sqref="B101">
    <cfRule type="expression" dxfId="3389" priority="125" stopIfTrue="1">
      <formula>(MOD(COLUMN(),3)=1)</formula>
    </cfRule>
    <cfRule type="expression" dxfId="3388" priority="126" stopIfTrue="1">
      <formula>(MOD(COLUMN(),3)=2)</formula>
    </cfRule>
  </conditionalFormatting>
  <conditionalFormatting sqref="B103:B104">
    <cfRule type="expression" dxfId="3387" priority="123" stopIfTrue="1">
      <formula>(MOD(COLUMN(),3)=1)</formula>
    </cfRule>
    <cfRule type="expression" dxfId="3386" priority="124" stopIfTrue="1">
      <formula>(MOD(COLUMN(),3)=2)</formula>
    </cfRule>
  </conditionalFormatting>
  <conditionalFormatting sqref="B105">
    <cfRule type="expression" dxfId="3385" priority="121" stopIfTrue="1">
      <formula>(MOD(COLUMN(),3)=1)</formula>
    </cfRule>
    <cfRule type="expression" dxfId="3384" priority="122" stopIfTrue="1">
      <formula>(MOD(COLUMN(),3)=2)</formula>
    </cfRule>
  </conditionalFormatting>
  <conditionalFormatting sqref="B108:M110">
    <cfRule type="expression" dxfId="3383" priority="117" stopIfTrue="1">
      <formula>(MOD(COLUMN(),3)=1)</formula>
    </cfRule>
    <cfRule type="expression" dxfId="3382" priority="118" stopIfTrue="1">
      <formula>(MOD(COLUMN(),3)=2)</formula>
    </cfRule>
  </conditionalFormatting>
  <conditionalFormatting sqref="B89:M91">
    <cfRule type="expression" dxfId="3381" priority="119" stopIfTrue="1">
      <formula>(MOD(COLUMN(),3)=1)</formula>
    </cfRule>
    <cfRule type="expression" dxfId="3380" priority="120" stopIfTrue="1">
      <formula>(MOD(COLUMN(),3)=2)</formula>
    </cfRule>
  </conditionalFormatting>
  <conditionalFormatting sqref="B124:M125">
    <cfRule type="expression" dxfId="3379" priority="115" stopIfTrue="1">
      <formula>(MOD(COLUMN(),3)=1)</formula>
    </cfRule>
    <cfRule type="expression" dxfId="3378" priority="116" stopIfTrue="1">
      <formula>(MOD(COLUMN(),3)=2)</formula>
    </cfRule>
  </conditionalFormatting>
  <conditionalFormatting sqref="B144:M144 B142:M142">
    <cfRule type="expression" dxfId="3377" priority="113" stopIfTrue="1">
      <formula>(MOD(COLUMN(),3)=1)</formula>
    </cfRule>
    <cfRule type="expression" dxfId="3376" priority="114" stopIfTrue="1">
      <formula>(MOD(COLUMN(),3)=2)</formula>
    </cfRule>
  </conditionalFormatting>
  <conditionalFormatting sqref="B162:M162 B164:M164">
    <cfRule type="expression" dxfId="3375" priority="111" stopIfTrue="1">
      <formula>(MOD(COLUMN(),3)=1)</formula>
    </cfRule>
    <cfRule type="expression" dxfId="3374" priority="112" stopIfTrue="1">
      <formula>(MOD(COLUMN(),3)=2)</formula>
    </cfRule>
  </conditionalFormatting>
  <conditionalFormatting sqref="B187:M188">
    <cfRule type="expression" dxfId="3373" priority="109" stopIfTrue="1">
      <formula>(MOD(COLUMN(),3)=1)</formula>
    </cfRule>
    <cfRule type="expression" dxfId="3372" priority="110" stopIfTrue="1">
      <formula>(MOD(COLUMN(),3)=2)</formula>
    </cfRule>
  </conditionalFormatting>
  <conditionalFormatting sqref="B204:M204 B207:M208">
    <cfRule type="expression" dxfId="3371" priority="107" stopIfTrue="1">
      <formula>(MOD(COLUMN(),3)=1)</formula>
    </cfRule>
    <cfRule type="expression" dxfId="3370" priority="108" stopIfTrue="1">
      <formula>(MOD(COLUMN(),3)=2)</formula>
    </cfRule>
  </conditionalFormatting>
  <conditionalFormatting sqref="B39:B40">
    <cfRule type="expression" dxfId="3369" priority="103" stopIfTrue="1">
      <formula>(MOD(COLUMN(),3)=1)</formula>
    </cfRule>
    <cfRule type="expression" dxfId="3368" priority="104" stopIfTrue="1">
      <formula>(MOD(COLUMN(),3)=2)</formula>
    </cfRule>
  </conditionalFormatting>
  <conditionalFormatting sqref="C40:M40">
    <cfRule type="expression" dxfId="3367" priority="101" stopIfTrue="1">
      <formula>(MOD(COLUMN(),3)=1)</formula>
    </cfRule>
    <cfRule type="expression" dxfId="3366" priority="102" stopIfTrue="1">
      <formula>(MOD(COLUMN(),3)=2)</formula>
    </cfRule>
  </conditionalFormatting>
  <conditionalFormatting sqref="B48:M51">
    <cfRule type="expression" dxfId="3365" priority="99" stopIfTrue="1">
      <formula>(MOD(COLUMN(),3)=1)</formula>
    </cfRule>
    <cfRule type="expression" dxfId="3364" priority="100" stopIfTrue="1">
      <formula>(MOD(COLUMN(),3)=2)</formula>
    </cfRule>
  </conditionalFormatting>
  <conditionalFormatting sqref="B64:M65">
    <cfRule type="expression" dxfId="3363" priority="97" stopIfTrue="1">
      <formula>(MOD(COLUMN(),3)=1)</formula>
    </cfRule>
    <cfRule type="expression" dxfId="3362" priority="98" stopIfTrue="1">
      <formula>(MOD(COLUMN(),3)=2)</formula>
    </cfRule>
  </conditionalFormatting>
  <conditionalFormatting sqref="B141:M141">
    <cfRule type="expression" dxfId="3361" priority="95" stopIfTrue="1">
      <formula>(MOD(COLUMN(),3)=1)</formula>
    </cfRule>
    <cfRule type="expression" dxfId="3360" priority="96" stopIfTrue="1">
      <formula>(MOD(COLUMN(),3)=2)</formula>
    </cfRule>
  </conditionalFormatting>
  <conditionalFormatting sqref="B88:M88">
    <cfRule type="expression" dxfId="3359" priority="93" stopIfTrue="1">
      <formula>(MOD(COLUMN(),3)=1)</formula>
    </cfRule>
    <cfRule type="expression" dxfId="3358" priority="94" stopIfTrue="1">
      <formula>(MOD(COLUMN(),3)=2)</formula>
    </cfRule>
  </conditionalFormatting>
  <conditionalFormatting sqref="B120:M120">
    <cfRule type="expression" dxfId="3357" priority="91" stopIfTrue="1">
      <formula>(MOD(COLUMN(),3)=1)</formula>
    </cfRule>
    <cfRule type="expression" dxfId="3356" priority="92" stopIfTrue="1">
      <formula>(MOD(COLUMN(),3)=2)</formula>
    </cfRule>
  </conditionalFormatting>
  <conditionalFormatting sqref="B123:M123">
    <cfRule type="expression" dxfId="3355" priority="89" stopIfTrue="1">
      <formula>(MOD(COLUMN(),3)=1)</formula>
    </cfRule>
    <cfRule type="expression" dxfId="3354" priority="90" stopIfTrue="1">
      <formula>(MOD(COLUMN(),3)=2)</formula>
    </cfRule>
  </conditionalFormatting>
  <conditionalFormatting sqref="B118:M118">
    <cfRule type="expression" dxfId="3353" priority="87" stopIfTrue="1">
      <formula>(MOD(COLUMN(),3)=1)</formula>
    </cfRule>
    <cfRule type="expression" dxfId="3352" priority="88" stopIfTrue="1">
      <formula>(MOD(COLUMN(),3)=2)</formula>
    </cfRule>
  </conditionalFormatting>
  <conditionalFormatting sqref="B119:M119">
    <cfRule type="expression" dxfId="3351" priority="85" stopIfTrue="1">
      <formula>(MOD(COLUMN(),3)=1)</formula>
    </cfRule>
    <cfRule type="expression" dxfId="3350" priority="86" stopIfTrue="1">
      <formula>(MOD(COLUMN(),3)=2)</formula>
    </cfRule>
  </conditionalFormatting>
  <conditionalFormatting sqref="B206:M206">
    <cfRule type="expression" dxfId="3349" priority="81" stopIfTrue="1">
      <formula>(MOD(COLUMN(),3)=1)</formula>
    </cfRule>
    <cfRule type="expression" dxfId="3348" priority="82" stopIfTrue="1">
      <formula>(MOD(COLUMN(),3)=2)</formula>
    </cfRule>
  </conditionalFormatting>
  <conditionalFormatting sqref="B200:M200">
    <cfRule type="expression" dxfId="3347" priority="83" stopIfTrue="1">
      <formula>(MOD(COLUMN(),3)=1)</formula>
    </cfRule>
    <cfRule type="expression" dxfId="3346" priority="84" stopIfTrue="1">
      <formula>(MOD(COLUMN(),3)=2)</formula>
    </cfRule>
  </conditionalFormatting>
  <conditionalFormatting sqref="B205:M205">
    <cfRule type="expression" dxfId="3345" priority="79" stopIfTrue="1">
      <formula>(MOD(COLUMN(),3)=1)</formula>
    </cfRule>
    <cfRule type="expression" dxfId="3344" priority="80" stopIfTrue="1">
      <formula>(MOD(COLUMN(),3)=2)</formula>
    </cfRule>
  </conditionalFormatting>
  <conditionalFormatting sqref="B210:M210">
    <cfRule type="expression" dxfId="3343" priority="77" stopIfTrue="1">
      <formula>(MOD(COLUMN(),3)=1)</formula>
    </cfRule>
    <cfRule type="expression" dxfId="3342" priority="78" stopIfTrue="1">
      <formula>(MOD(COLUMN(),3)=2)</formula>
    </cfRule>
  </conditionalFormatting>
  <conditionalFormatting sqref="C105:M105">
    <cfRule type="expression" dxfId="3341" priority="59" stopIfTrue="1">
      <formula>(MOD(COLUMN(),3)=1)</formula>
    </cfRule>
    <cfRule type="expression" dxfId="3340" priority="60" stopIfTrue="1">
      <formula>(MOD(COLUMN(),3)=2)</formula>
    </cfRule>
  </conditionalFormatting>
  <conditionalFormatting sqref="C149:M149">
    <cfRule type="expression" dxfId="3339" priority="55" stopIfTrue="1">
      <formula>(MOD(COLUMN(),3)=1)</formula>
    </cfRule>
    <cfRule type="expression" dxfId="3338" priority="56" stopIfTrue="1">
      <formula>(MOD(COLUMN(),3)=2)</formula>
    </cfRule>
  </conditionalFormatting>
  <conditionalFormatting sqref="B143:M143">
    <cfRule type="expression" dxfId="3337" priority="75" stopIfTrue="1">
      <formula>(MOD(COLUMN(),3)=1)</formula>
    </cfRule>
    <cfRule type="expression" dxfId="3336" priority="76" stopIfTrue="1">
      <formula>(MOD(COLUMN(),3)=2)</formula>
    </cfRule>
  </conditionalFormatting>
  <conditionalFormatting sqref="C28:M29">
    <cfRule type="expression" dxfId="3335" priority="73" stopIfTrue="1">
      <formula>(MOD(COLUMN(),3)=1)</formula>
    </cfRule>
    <cfRule type="expression" dxfId="3334" priority="74" stopIfTrue="1">
      <formula>(MOD(COLUMN(),3)=2)</formula>
    </cfRule>
  </conditionalFormatting>
  <conditionalFormatting sqref="C26:M26">
    <cfRule type="expression" dxfId="3333" priority="71" stopIfTrue="1">
      <formula>(MOD(COLUMN(),3)=1)</formula>
    </cfRule>
    <cfRule type="expression" dxfId="3332" priority="72" stopIfTrue="1">
      <formula>(MOD(COLUMN(),3)=2)</formula>
    </cfRule>
  </conditionalFormatting>
  <conditionalFormatting sqref="C78:M78">
    <cfRule type="expression" dxfId="3331" priority="69" stopIfTrue="1">
      <formula>(MOD(COLUMN(),3)=1)</formula>
    </cfRule>
    <cfRule type="expression" dxfId="3330" priority="70" stopIfTrue="1">
      <formula>(MOD(COLUMN(),3)=2)</formula>
    </cfRule>
  </conditionalFormatting>
  <conditionalFormatting sqref="C102:M102 C99:M99 C106:M106">
    <cfRule type="expression" dxfId="3329" priority="67" stopIfTrue="1">
      <formula>(MOD(COLUMN(),3)=1)</formula>
    </cfRule>
    <cfRule type="expression" dxfId="3328" priority="68" stopIfTrue="1">
      <formula>(MOD(COLUMN(),3)=2)</formula>
    </cfRule>
  </conditionalFormatting>
  <conditionalFormatting sqref="C100:M100">
    <cfRule type="expression" dxfId="3327" priority="65" stopIfTrue="1">
      <formula>(MOD(COLUMN(),3)=1)</formula>
    </cfRule>
    <cfRule type="expression" dxfId="3326" priority="66" stopIfTrue="1">
      <formula>(MOD(COLUMN(),3)=2)</formula>
    </cfRule>
  </conditionalFormatting>
  <conditionalFormatting sqref="C101:M101">
    <cfRule type="expression" dxfId="3325" priority="63" stopIfTrue="1">
      <formula>(MOD(COLUMN(),3)=1)</formula>
    </cfRule>
    <cfRule type="expression" dxfId="3324" priority="64" stopIfTrue="1">
      <formula>(MOD(COLUMN(),3)=2)</formula>
    </cfRule>
  </conditionalFormatting>
  <conditionalFormatting sqref="C103:M104">
    <cfRule type="expression" dxfId="3323" priority="61" stopIfTrue="1">
      <formula>(MOD(COLUMN(),3)=1)</formula>
    </cfRule>
    <cfRule type="expression" dxfId="3322" priority="62" stopIfTrue="1">
      <formula>(MOD(COLUMN(),3)=2)</formula>
    </cfRule>
  </conditionalFormatting>
  <conditionalFormatting sqref="B147:M147">
    <cfRule type="expression" dxfId="3321" priority="53" stopIfTrue="1">
      <formula>(MOD(COLUMN(),3)=1)</formula>
    </cfRule>
    <cfRule type="expression" dxfId="3320" priority="54" stopIfTrue="1">
      <formula>(MOD(COLUMN(),3)=2)</formula>
    </cfRule>
  </conditionalFormatting>
  <conditionalFormatting sqref="B145:M146">
    <cfRule type="expression" dxfId="3319" priority="57" stopIfTrue="1">
      <formula>(MOD(COLUMN(),3)=1)</formula>
    </cfRule>
    <cfRule type="expression" dxfId="3318" priority="58" stopIfTrue="1">
      <formula>(MOD(COLUMN(),3)=2)</formula>
    </cfRule>
  </conditionalFormatting>
  <conditionalFormatting sqref="B184:M184">
    <cfRule type="expression" dxfId="3317" priority="51" stopIfTrue="1">
      <formula>(MOD(COLUMN(),3)=1)</formula>
    </cfRule>
    <cfRule type="expression" dxfId="3316" priority="52" stopIfTrue="1">
      <formula>(MOD(COLUMN(),3)=2)</formula>
    </cfRule>
  </conditionalFormatting>
  <conditionalFormatting sqref="B178:M178 B181:M182">
    <cfRule type="expression" dxfId="3315" priority="49" stopIfTrue="1">
      <formula>(MOD(COLUMN(),3)=1)</formula>
    </cfRule>
    <cfRule type="expression" dxfId="3314" priority="50" stopIfTrue="1">
      <formula>(MOD(COLUMN(),3)=2)</formula>
    </cfRule>
  </conditionalFormatting>
  <conditionalFormatting sqref="B179:M179">
    <cfRule type="expression" dxfId="3313" priority="47" stopIfTrue="1">
      <formula>(MOD(COLUMN(),3)=1)</formula>
    </cfRule>
    <cfRule type="expression" dxfId="3312" priority="48" stopIfTrue="1">
      <formula>(MOD(COLUMN(),3)=2)</formula>
    </cfRule>
  </conditionalFormatting>
  <conditionalFormatting sqref="B218:M221">
    <cfRule type="expression" dxfId="3311" priority="45" stopIfTrue="1">
      <formula>(MOD(COLUMN(),3)=1)</formula>
    </cfRule>
    <cfRule type="expression" dxfId="3310" priority="46" stopIfTrue="1">
      <formula>(MOD(COLUMN(),3)=2)</formula>
    </cfRule>
  </conditionalFormatting>
  <conditionalFormatting sqref="B222:M223">
    <cfRule type="expression" dxfId="3309" priority="43" stopIfTrue="1">
      <formula>(MOD(COLUMN(),3)=1)</formula>
    </cfRule>
    <cfRule type="expression" dxfId="3308" priority="44" stopIfTrue="1">
      <formula>(MOD(COLUMN(),3)=2)</formula>
    </cfRule>
  </conditionalFormatting>
  <conditionalFormatting sqref="C36 F36:M36">
    <cfRule type="expression" dxfId="3307" priority="41" stopIfTrue="1">
      <formula>(MOD(COLUMN(),3)=1)</formula>
    </cfRule>
    <cfRule type="expression" dxfId="3306" priority="42" stopIfTrue="1">
      <formula>(MOD(COLUMN(),3)=2)</formula>
    </cfRule>
  </conditionalFormatting>
  <conditionalFormatting sqref="C34:M34">
    <cfRule type="expression" dxfId="3305" priority="39" stopIfTrue="1">
      <formula>(MOD(COLUMN(),3)=1)</formula>
    </cfRule>
    <cfRule type="expression" dxfId="3304" priority="40" stopIfTrue="1">
      <formula>(MOD(COLUMN(),3)=2)</formula>
    </cfRule>
  </conditionalFormatting>
  <conditionalFormatting sqref="C35:M35">
    <cfRule type="expression" dxfId="3303" priority="37" stopIfTrue="1">
      <formula>(MOD(COLUMN(),3)=1)</formula>
    </cfRule>
    <cfRule type="expression" dxfId="3302" priority="38" stopIfTrue="1">
      <formula>(MOD(COLUMN(),3)=2)</formula>
    </cfRule>
  </conditionalFormatting>
  <conditionalFormatting sqref="B148:M148">
    <cfRule type="expression" dxfId="3301" priority="35" stopIfTrue="1">
      <formula>(MOD(COLUMN(),3)=1)</formula>
    </cfRule>
    <cfRule type="expression" dxfId="3300" priority="36" stopIfTrue="1">
      <formula>(MOD(COLUMN(),3)=2)</formula>
    </cfRule>
  </conditionalFormatting>
  <conditionalFormatting sqref="B163:M163">
    <cfRule type="expression" dxfId="3299" priority="33" stopIfTrue="1">
      <formula>(MOD(COLUMN(),3)=1)</formula>
    </cfRule>
    <cfRule type="expression" dxfId="3298" priority="34" stopIfTrue="1">
      <formula>(MOD(COLUMN(),3)=2)</formula>
    </cfRule>
  </conditionalFormatting>
  <conditionalFormatting sqref="B209:M209">
    <cfRule type="expression" dxfId="3297" priority="31" stopIfTrue="1">
      <formula>(MOD(COLUMN(),3)=1)</formula>
    </cfRule>
    <cfRule type="expression" dxfId="3296" priority="32" stopIfTrue="1">
      <formula>(MOD(COLUMN(),3)=2)</formula>
    </cfRule>
  </conditionalFormatting>
  <conditionalFormatting sqref="B229:M234">
    <cfRule type="expression" dxfId="3295" priority="29" stopIfTrue="1">
      <formula>(MOD(COLUMN(),3)=1)</formula>
    </cfRule>
    <cfRule type="expression" dxfId="3294" priority="30" stopIfTrue="1">
      <formula>(MOD(COLUMN(),3)=2)</formula>
    </cfRule>
  </conditionalFormatting>
  <conditionalFormatting sqref="B170:M170">
    <cfRule type="expression" dxfId="3293" priority="27" stopIfTrue="1">
      <formula>(MOD(COLUMN(),3)=1)</formula>
    </cfRule>
    <cfRule type="expression" dxfId="3292" priority="28" stopIfTrue="1">
      <formula>(MOD(COLUMN(),3)=2)</formula>
    </cfRule>
  </conditionalFormatting>
  <conditionalFormatting sqref="B171:M171">
    <cfRule type="expression" dxfId="3291" priority="25" stopIfTrue="1">
      <formula>(MOD(COLUMN(),3)=1)</formula>
    </cfRule>
    <cfRule type="expression" dxfId="3290" priority="26" stopIfTrue="1">
      <formula>(MOD(COLUMN(),3)=2)</formula>
    </cfRule>
  </conditionalFormatting>
  <conditionalFormatting sqref="B174:M174">
    <cfRule type="expression" dxfId="3289" priority="23" stopIfTrue="1">
      <formula>(MOD(COLUMN(),3)=1)</formula>
    </cfRule>
    <cfRule type="expression" dxfId="3288" priority="24" stopIfTrue="1">
      <formula>(MOD(COLUMN(),3)=2)</formula>
    </cfRule>
  </conditionalFormatting>
  <conditionalFormatting sqref="B176:M176">
    <cfRule type="expression" dxfId="3287" priority="21" stopIfTrue="1">
      <formula>(MOD(COLUMN(),3)=1)</formula>
    </cfRule>
    <cfRule type="expression" dxfId="3286" priority="22" stopIfTrue="1">
      <formula>(MOD(COLUMN(),3)=2)</formula>
    </cfRule>
  </conditionalFormatting>
  <conditionalFormatting sqref="B180:M180">
    <cfRule type="expression" dxfId="3285" priority="19" stopIfTrue="1">
      <formula>(MOD(COLUMN(),3)=1)</formula>
    </cfRule>
    <cfRule type="expression" dxfId="3284" priority="20" stopIfTrue="1">
      <formula>(MOD(COLUMN(),3)=2)</formula>
    </cfRule>
  </conditionalFormatting>
  <conditionalFormatting sqref="B183:M183">
    <cfRule type="expression" dxfId="3283" priority="17" stopIfTrue="1">
      <formula>(MOD(COLUMN(),3)=1)</formula>
    </cfRule>
    <cfRule type="expression" dxfId="3282" priority="18" stopIfTrue="1">
      <formula>(MOD(COLUMN(),3)=2)</formula>
    </cfRule>
  </conditionalFormatting>
  <conditionalFormatting sqref="B177:M177">
    <cfRule type="expression" dxfId="3281" priority="15" stopIfTrue="1">
      <formula>(MOD(COLUMN(),3)=1)</formula>
    </cfRule>
    <cfRule type="expression" dxfId="3280" priority="16" stopIfTrue="1">
      <formula>(MOD(COLUMN(),3)=2)</formula>
    </cfRule>
  </conditionalFormatting>
  <conditionalFormatting sqref="B149">
    <cfRule type="expression" dxfId="3279" priority="13" stopIfTrue="1">
      <formula>(MOD(COLUMN(),3)=1)</formula>
    </cfRule>
    <cfRule type="expression" dxfId="3278" priority="14" stopIfTrue="1">
      <formula>(MOD(COLUMN(),3)=2)</formula>
    </cfRule>
  </conditionalFormatting>
  <conditionalFormatting sqref="C39:M39">
    <cfRule type="expression" dxfId="3277" priority="11" stopIfTrue="1">
      <formula>(MOD(COLUMN(),3)=1)</formula>
    </cfRule>
    <cfRule type="expression" dxfId="3276" priority="12" stopIfTrue="1">
      <formula>(MOD(COLUMN(),3)=2)</formula>
    </cfRule>
  </conditionalFormatting>
  <conditionalFormatting sqref="B224:M228">
    <cfRule type="expression" dxfId="3275" priority="9" stopIfTrue="1">
      <formula>(MOD(COLUMN(),3)=1)</formula>
    </cfRule>
    <cfRule type="expression" dxfId="3274" priority="10" stopIfTrue="1">
      <formula>(MOD(COLUMN(),3)=2)</formula>
    </cfRule>
  </conditionalFormatting>
  <conditionalFormatting sqref="D36:E36">
    <cfRule type="expression" dxfId="3273" priority="5" stopIfTrue="1">
      <formula>(MOD(COLUMN(),3)=1)</formula>
    </cfRule>
    <cfRule type="expression" dxfId="3272" priority="6" stopIfTrue="1">
      <formula>(MOD(COLUMN(),3)=2)</formula>
    </cfRule>
  </conditionalFormatting>
  <conditionalFormatting sqref="C27:M27">
    <cfRule type="expression" dxfId="3271" priority="3" stopIfTrue="1">
      <formula>(MOD(COLUMN(),3)=1)</formula>
    </cfRule>
    <cfRule type="expression" dxfId="3270" priority="4" stopIfTrue="1">
      <formula>(MOD(COLUMN(),3)=2)</formula>
    </cfRule>
  </conditionalFormatting>
  <conditionalFormatting sqref="C30:M30">
    <cfRule type="expression" dxfId="3269" priority="1" stopIfTrue="1">
      <formula>(MOD(COLUMN(),3)=1)</formula>
    </cfRule>
    <cfRule type="expression" dxfId="3268" priority="2" stopIfTrue="1">
      <formula>(MOD(COLUMN(),3)=2)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00FF00"/>
    <pageSetUpPr fitToPage="1"/>
  </sheetPr>
  <dimension ref="A1:BB239"/>
  <sheetViews>
    <sheetView showGridLines="0" showRowColHeaders="0" tabSelected="1" zoomScale="90" zoomScaleNormal="90" workbookViewId="0">
      <pane xSplit="1" ySplit="8" topLeftCell="AN39" activePane="bottomRight" state="frozen"/>
      <selection activeCell="K8" sqref="K8"/>
      <selection pane="topRight" activeCell="K8" sqref="K8"/>
      <selection pane="bottomLeft" activeCell="K8" sqref="K8"/>
      <selection pane="bottomRight" activeCell="A46" sqref="A46"/>
    </sheetView>
  </sheetViews>
  <sheetFormatPr baseColWidth="10" defaultColWidth="0" defaultRowHeight="15" zeroHeight="1" outlineLevelRow="1" x14ac:dyDescent="0.3"/>
  <cols>
    <col min="1" max="1" width="40.42578125" style="40" bestFit="1" customWidth="1"/>
    <col min="2" max="33" width="11.42578125" style="40" customWidth="1"/>
    <col min="34" max="34" width="12" style="40" bestFit="1" customWidth="1"/>
    <col min="35" max="37" width="12" style="40" customWidth="1"/>
    <col min="38" max="38" width="12" style="40" bestFit="1" customWidth="1"/>
    <col min="39" max="41" width="12" style="40" customWidth="1"/>
    <col min="42" max="42" width="12" style="40" bestFit="1" customWidth="1"/>
    <col min="43" max="45" width="12" style="40" customWidth="1"/>
    <col min="46" max="47" width="11.42578125" style="40" customWidth="1"/>
    <col min="48" max="49" width="12" style="40" customWidth="1"/>
    <col min="50" max="53" width="11.42578125" style="40" customWidth="1"/>
    <col min="54" max="54" width="1.85546875" style="40" hidden="1" customWidth="1"/>
    <col min="55" max="16384" width="16.28515625" style="40" hidden="1"/>
  </cols>
  <sheetData>
    <row r="1" spans="1:53" ht="50.25" customHeight="1" x14ac:dyDescent="0.3">
      <c r="A1" s="66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  <c r="W1" s="37"/>
      <c r="X1" s="37"/>
      <c r="Y1" s="37"/>
      <c r="Z1" s="38"/>
      <c r="AA1" s="38"/>
      <c r="AB1" s="38"/>
      <c r="AC1" s="38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3" ht="17.25" thickBot="1" x14ac:dyDescent="0.35">
      <c r="A2" s="41"/>
      <c r="B2" s="121" t="str">
        <f>'Presupuesto (Captura de Datos)'!B2</f>
        <v>Mar</v>
      </c>
      <c r="C2" s="122"/>
      <c r="D2" s="122"/>
      <c r="E2" s="123"/>
      <c r="F2" s="121" t="str">
        <f>'Presupuesto (Captura de Datos)'!C2</f>
        <v>Abr</v>
      </c>
      <c r="G2" s="122"/>
      <c r="H2" s="122"/>
      <c r="I2" s="123"/>
      <c r="J2" s="121" t="str">
        <f>'Presupuesto (Captura de Datos)'!D2</f>
        <v>May</v>
      </c>
      <c r="K2" s="122"/>
      <c r="L2" s="122"/>
      <c r="M2" s="123"/>
      <c r="N2" s="121" t="str">
        <f>'Presupuesto (Captura de Datos)'!E2</f>
        <v>Jun</v>
      </c>
      <c r="O2" s="122"/>
      <c r="P2" s="122"/>
      <c r="Q2" s="123"/>
      <c r="R2" s="121" t="str">
        <f>'Presupuesto (Captura de Datos)'!F2</f>
        <v>Jul</v>
      </c>
      <c r="S2" s="122"/>
      <c r="T2" s="122"/>
      <c r="U2" s="123"/>
      <c r="V2" s="121" t="str">
        <f>'Presupuesto (Captura de Datos)'!G2</f>
        <v>Agt</v>
      </c>
      <c r="W2" s="122"/>
      <c r="X2" s="122"/>
      <c r="Y2" s="123"/>
      <c r="Z2" s="121" t="str">
        <f>'Presupuesto (Captura de Datos)'!H2</f>
        <v>Sep</v>
      </c>
      <c r="AA2" s="122"/>
      <c r="AB2" s="122"/>
      <c r="AC2" s="123"/>
      <c r="AD2" s="121" t="str">
        <f>'Presupuesto (Captura de Datos)'!I2</f>
        <v>Oct</v>
      </c>
      <c r="AE2" s="122"/>
      <c r="AF2" s="122"/>
      <c r="AG2" s="123"/>
      <c r="AH2" s="121" t="str">
        <f>'Presupuesto (Captura de Datos)'!J2</f>
        <v>Nov</v>
      </c>
      <c r="AI2" s="122"/>
      <c r="AJ2" s="122"/>
      <c r="AK2" s="123"/>
      <c r="AL2" s="121" t="str">
        <f>'Presupuesto (Captura de Datos)'!K2</f>
        <v>Dic</v>
      </c>
      <c r="AM2" s="122"/>
      <c r="AN2" s="122"/>
      <c r="AO2" s="123"/>
      <c r="AP2" s="121" t="str">
        <f>'Presupuesto (Captura de Datos)'!L2</f>
        <v>Ene</v>
      </c>
      <c r="AQ2" s="122"/>
      <c r="AR2" s="122"/>
      <c r="AS2" s="123"/>
      <c r="AT2" s="121" t="str">
        <f>'Presupuesto (Captura de Datos)'!M2</f>
        <v>Feb</v>
      </c>
      <c r="AU2" s="122"/>
      <c r="AV2" s="122"/>
      <c r="AW2" s="123"/>
    </row>
    <row r="3" spans="1:53" ht="12" customHeight="1" thickBot="1" x14ac:dyDescent="0.35">
      <c r="A3" s="41"/>
      <c r="B3" s="67" t="s">
        <v>32</v>
      </c>
      <c r="C3" s="75" t="s">
        <v>33</v>
      </c>
      <c r="D3" s="75" t="s">
        <v>34</v>
      </c>
      <c r="E3" s="75" t="s">
        <v>35</v>
      </c>
      <c r="F3" s="67" t="s">
        <v>32</v>
      </c>
      <c r="G3" s="68" t="s">
        <v>33</v>
      </c>
      <c r="H3" s="75" t="s">
        <v>34</v>
      </c>
      <c r="I3" s="75" t="s">
        <v>35</v>
      </c>
      <c r="J3" s="67" t="s">
        <v>32</v>
      </c>
      <c r="K3" s="68" t="s">
        <v>33</v>
      </c>
      <c r="L3" s="75" t="s">
        <v>34</v>
      </c>
      <c r="M3" s="75" t="s">
        <v>35</v>
      </c>
      <c r="N3" s="67" t="s">
        <v>32</v>
      </c>
      <c r="O3" s="68" t="s">
        <v>33</v>
      </c>
      <c r="P3" s="75" t="s">
        <v>34</v>
      </c>
      <c r="Q3" s="75" t="s">
        <v>35</v>
      </c>
      <c r="R3" s="67" t="s">
        <v>32</v>
      </c>
      <c r="S3" s="68" t="s">
        <v>33</v>
      </c>
      <c r="T3" s="75" t="s">
        <v>34</v>
      </c>
      <c r="U3" s="75" t="s">
        <v>35</v>
      </c>
      <c r="V3" s="67" t="s">
        <v>32</v>
      </c>
      <c r="W3" s="68" t="s">
        <v>33</v>
      </c>
      <c r="X3" s="75" t="s">
        <v>34</v>
      </c>
      <c r="Y3" s="75" t="s">
        <v>35</v>
      </c>
      <c r="Z3" s="67" t="s">
        <v>32</v>
      </c>
      <c r="AA3" s="68" t="s">
        <v>33</v>
      </c>
      <c r="AB3" s="75" t="s">
        <v>34</v>
      </c>
      <c r="AC3" s="75" t="s">
        <v>35</v>
      </c>
      <c r="AD3" s="67" t="s">
        <v>32</v>
      </c>
      <c r="AE3" s="68" t="s">
        <v>33</v>
      </c>
      <c r="AF3" s="75" t="s">
        <v>34</v>
      </c>
      <c r="AG3" s="75" t="s">
        <v>35</v>
      </c>
      <c r="AH3" s="67" t="s">
        <v>32</v>
      </c>
      <c r="AI3" s="68" t="s">
        <v>33</v>
      </c>
      <c r="AJ3" s="75" t="s">
        <v>34</v>
      </c>
      <c r="AK3" s="75" t="s">
        <v>35</v>
      </c>
      <c r="AL3" s="67" t="s">
        <v>32</v>
      </c>
      <c r="AM3" s="68" t="s">
        <v>33</v>
      </c>
      <c r="AN3" s="75" t="s">
        <v>34</v>
      </c>
      <c r="AO3" s="75" t="s">
        <v>35</v>
      </c>
      <c r="AP3" s="67" t="s">
        <v>32</v>
      </c>
      <c r="AQ3" s="68" t="s">
        <v>33</v>
      </c>
      <c r="AR3" s="75" t="s">
        <v>34</v>
      </c>
      <c r="AS3" s="75" t="s">
        <v>35</v>
      </c>
      <c r="AT3" s="67" t="s">
        <v>32</v>
      </c>
      <c r="AU3" s="68" t="s">
        <v>33</v>
      </c>
      <c r="AV3" s="75" t="s">
        <v>34</v>
      </c>
      <c r="AW3" s="75" t="s">
        <v>35</v>
      </c>
      <c r="AX3" s="124" t="s">
        <v>16</v>
      </c>
      <c r="AY3" s="125"/>
    </row>
    <row r="4" spans="1:53" ht="15.75" thickBot="1" x14ac:dyDescent="0.35">
      <c r="A4" s="43" t="s">
        <v>30</v>
      </c>
      <c r="B4" s="21">
        <f>+'Presupuesto (Captura de Datos)'!B4</f>
        <v>0</v>
      </c>
      <c r="C4" s="69">
        <v>0</v>
      </c>
      <c r="D4" s="69"/>
      <c r="E4" s="69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1" t="s">
        <v>0</v>
      </c>
      <c r="AU4" s="71"/>
      <c r="AV4" s="70"/>
      <c r="AW4" s="70"/>
      <c r="AX4" s="45" t="s">
        <v>31</v>
      </c>
      <c r="AY4" s="45" t="s">
        <v>36</v>
      </c>
      <c r="AZ4" s="45" t="s">
        <v>34</v>
      </c>
      <c r="BA4" s="45" t="s">
        <v>37</v>
      </c>
    </row>
    <row r="5" spans="1:53" ht="15.75" thickTop="1" x14ac:dyDescent="0.3">
      <c r="A5" s="46" t="s">
        <v>28</v>
      </c>
      <c r="B5" s="22">
        <f>B23</f>
        <v>3000000</v>
      </c>
      <c r="C5" s="28">
        <f>C23</f>
        <v>1200000</v>
      </c>
      <c r="D5" s="28">
        <f>+B5-C5</f>
        <v>1800000</v>
      </c>
      <c r="E5" s="76">
        <f>IF(ISERROR(D5/B5),0,(D5/B5))</f>
        <v>0.6</v>
      </c>
      <c r="F5" s="22">
        <f>F23</f>
        <v>3000000</v>
      </c>
      <c r="G5" s="28">
        <f>G23</f>
        <v>1200000</v>
      </c>
      <c r="H5" s="28">
        <f>+F5-G5</f>
        <v>1800000</v>
      </c>
      <c r="I5" s="76">
        <f>IF(ISERROR(H5/F5),0,(H5/F5))</f>
        <v>0.6</v>
      </c>
      <c r="J5" s="22">
        <f>J23</f>
        <v>3000000</v>
      </c>
      <c r="K5" s="28">
        <f>K23</f>
        <v>1200000</v>
      </c>
      <c r="L5" s="28">
        <f>+J5-K5</f>
        <v>1800000</v>
      </c>
      <c r="M5" s="76">
        <f>IF(ISERROR(L5/J5),0,(L5/J5))</f>
        <v>0.6</v>
      </c>
      <c r="N5" s="22">
        <f>N23</f>
        <v>3000000</v>
      </c>
      <c r="O5" s="28">
        <f>O23</f>
        <v>15000000</v>
      </c>
      <c r="P5" s="28">
        <f>+N5-O5</f>
        <v>-12000000</v>
      </c>
      <c r="Q5" s="76">
        <f>IF(ISERROR(P5/N5),0,(P5/N5))</f>
        <v>-4</v>
      </c>
      <c r="R5" s="22">
        <f>R23</f>
        <v>3000000</v>
      </c>
      <c r="S5" s="28">
        <f>S23</f>
        <v>15000000</v>
      </c>
      <c r="T5" s="28">
        <f>+R5-S5</f>
        <v>-12000000</v>
      </c>
      <c r="U5" s="76">
        <f>IF(ISERROR(T5/R5),0,(T5/R5))</f>
        <v>-4</v>
      </c>
      <c r="V5" s="22">
        <f>V23</f>
        <v>3000000</v>
      </c>
      <c r="W5" s="28">
        <f>W23</f>
        <v>0</v>
      </c>
      <c r="X5" s="28">
        <f>+V5-W5</f>
        <v>3000000</v>
      </c>
      <c r="Y5" s="76">
        <f>IF(ISERROR(X5/V5),0,(X5/V5))</f>
        <v>1</v>
      </c>
      <c r="Z5" s="22">
        <f>Z23</f>
        <v>23000000</v>
      </c>
      <c r="AA5" s="28">
        <f>AA23</f>
        <v>0</v>
      </c>
      <c r="AB5" s="28">
        <f>+Z5-AA5</f>
        <v>23000000</v>
      </c>
      <c r="AC5" s="76">
        <f>IF(ISERROR(AB5/Z5),0,(AB5/Z5))</f>
        <v>1</v>
      </c>
      <c r="AD5" s="22">
        <f>AD23</f>
        <v>3000000</v>
      </c>
      <c r="AE5" s="28">
        <f>AE23</f>
        <v>0</v>
      </c>
      <c r="AF5" s="28">
        <f>+AD5-AE5</f>
        <v>3000000</v>
      </c>
      <c r="AG5" s="76">
        <f>IF(ISERROR(AF5/AD5),0,(AF5/AD5))</f>
        <v>1</v>
      </c>
      <c r="AH5" s="22">
        <f>AH23</f>
        <v>3000000</v>
      </c>
      <c r="AI5" s="28">
        <f>AI23</f>
        <v>0</v>
      </c>
      <c r="AJ5" s="28">
        <f>+AH5-AI5</f>
        <v>3000000</v>
      </c>
      <c r="AK5" s="76">
        <f>IF(ISERROR(AJ5/AH5),0,(AJ5/AH5))</f>
        <v>1</v>
      </c>
      <c r="AL5" s="22">
        <f>AL23</f>
        <v>3000000</v>
      </c>
      <c r="AM5" s="28">
        <f>AM23</f>
        <v>0</v>
      </c>
      <c r="AN5" s="28">
        <f>+AL5-AM5</f>
        <v>3000000</v>
      </c>
      <c r="AO5" s="76">
        <f>IF(ISERROR(AN5/AL5),0,(AN5/AL5))</f>
        <v>1</v>
      </c>
      <c r="AP5" s="22">
        <f>AP23</f>
        <v>3000000</v>
      </c>
      <c r="AQ5" s="28">
        <f>AQ23</f>
        <v>5000000</v>
      </c>
      <c r="AR5" s="28">
        <f>+AP5-AQ5</f>
        <v>-2000000</v>
      </c>
      <c r="AS5" s="76">
        <f>IF(ISERROR(AR5/AP5),0,(AR5/AP5))</f>
        <v>-0.66666666666666663</v>
      </c>
      <c r="AT5" s="22">
        <f>AT23</f>
        <v>3000000</v>
      </c>
      <c r="AU5" s="28">
        <f>AU23</f>
        <v>5000000</v>
      </c>
      <c r="AV5" s="28">
        <f>+AT5-AU5</f>
        <v>-2000000</v>
      </c>
      <c r="AW5" s="76">
        <f>IF(ISERROR(AV5/AT5),0,(AV5/AT5))</f>
        <v>-0.66666666666666663</v>
      </c>
      <c r="AX5" s="26">
        <f t="shared" ref="AX5:AY7" si="0">B5+F5+J5+N5+R5+V5+Z5+AD5+AH5+AL5+AP5+AT5</f>
        <v>56000000</v>
      </c>
      <c r="AY5" s="26">
        <f t="shared" si="0"/>
        <v>43600000</v>
      </c>
      <c r="AZ5" s="28">
        <f>+AX5-AY5</f>
        <v>12400000</v>
      </c>
      <c r="BA5" s="76">
        <f>IF(ISERROR(AZ5/AX5),0,(AZ5/AX5))</f>
        <v>0.22142857142857142</v>
      </c>
    </row>
    <row r="6" spans="1:53" x14ac:dyDescent="0.3">
      <c r="A6" s="48" t="s">
        <v>29</v>
      </c>
      <c r="B6" s="23">
        <f>B67+B151+B166+B111+B127+B93+B53+B82+B42+B190++B212+B237</f>
        <v>3064000</v>
      </c>
      <c r="C6" s="29">
        <f>C67+C151+C166+C111+C127+C93+C53+C82+C42+C190++C212+C237</f>
        <v>614000</v>
      </c>
      <c r="D6" s="28">
        <f>+B6-C6</f>
        <v>2450000</v>
      </c>
      <c r="E6" s="77">
        <f>IF(ISERROR(C6/B6),0,(C6/B6))</f>
        <v>0.20039164490861619</v>
      </c>
      <c r="F6" s="23">
        <f>F67+F151+F166+F111+F127+F93+F53+F82+F42+F190++F212+F237</f>
        <v>3064000</v>
      </c>
      <c r="G6" s="29">
        <f>G67+G151+G166+G111+G127+G93+G53+G82+G42+G190++G212+G237</f>
        <v>80000</v>
      </c>
      <c r="H6" s="28">
        <f>+F6-G6</f>
        <v>2984000</v>
      </c>
      <c r="I6" s="77">
        <f>IF(ISERROR(G6/F6),0,(G6/F6))</f>
        <v>2.6109660574412531E-2</v>
      </c>
      <c r="J6" s="23">
        <f>J67+J151+J166+J111+J127+J93+J53+J82+J42+J190++J212+J237</f>
        <v>3064000</v>
      </c>
      <c r="K6" s="29">
        <f>K67+K151+K166+K111+K127+K93+K53+K82+K42+K190++K212+K237</f>
        <v>0</v>
      </c>
      <c r="L6" s="28">
        <f>+J6-K6</f>
        <v>3064000</v>
      </c>
      <c r="M6" s="77">
        <f>IF(ISERROR(K6/J6),0,(K6/J6))</f>
        <v>0</v>
      </c>
      <c r="N6" s="23">
        <f>N67+N151+N166+N111+N127+N93+N53+N82+N42+N190++N212+N237</f>
        <v>3064000</v>
      </c>
      <c r="O6" s="29">
        <f>O67+O151+O166+O111+O127+O93+O53+O82+O42+O190++O212+O237</f>
        <v>0</v>
      </c>
      <c r="P6" s="28">
        <f>+N6-O6</f>
        <v>3064000</v>
      </c>
      <c r="Q6" s="77">
        <f>IF(ISERROR(O6/N6),0,(O6/N6))</f>
        <v>0</v>
      </c>
      <c r="R6" s="23">
        <f>R67+R151+R166+R111+R127+R93+R53+R82+R42+R190++R212+R237</f>
        <v>3064000</v>
      </c>
      <c r="S6" s="29">
        <f>S67+S151+S166+S111+S127+S93+S53+S82+S42+S190++S212+S237</f>
        <v>0</v>
      </c>
      <c r="T6" s="28">
        <f>+R6-S6</f>
        <v>3064000</v>
      </c>
      <c r="U6" s="77">
        <f>IF(ISERROR(S6/R6),0,(S6/R6))</f>
        <v>0</v>
      </c>
      <c r="V6" s="23">
        <f>V67+V151+V166+V111+V127+V93+V53+V82+V42+V190++V212+V237</f>
        <v>3064000</v>
      </c>
      <c r="W6" s="29">
        <f>W67+W151+W166+W111+W127+W93+W53+W82+W42+W190++W212+W237</f>
        <v>0</v>
      </c>
      <c r="X6" s="28">
        <f>+V6-W6</f>
        <v>3064000</v>
      </c>
      <c r="Y6" s="77">
        <f>IF(ISERROR(W6/V6),0,(W6/V6))</f>
        <v>0</v>
      </c>
      <c r="Z6" s="23">
        <f>Z67+Z151+Z166+Z111+Z127+Z93+Z53+Z82+Z42+Z190++Z212+Z237</f>
        <v>3064000</v>
      </c>
      <c r="AA6" s="29">
        <f>AA67+AA151+AA166+AA111+AA127+AA93+AA53+AA82+AA42+AA190++AA212+AA237</f>
        <v>0</v>
      </c>
      <c r="AB6" s="28">
        <f>+Z6-AA6</f>
        <v>3064000</v>
      </c>
      <c r="AC6" s="77">
        <f>IF(ISERROR(AA6/Z6),0,(AA6/Z6))</f>
        <v>0</v>
      </c>
      <c r="AD6" s="23">
        <f>AD67+AD151+AD166+AD111+AD127+AD93+AD53+AD82+AD42+AD190++AD212+AD237</f>
        <v>3064000</v>
      </c>
      <c r="AE6" s="29">
        <f>AE67+AE151+AE166+AE111+AE127+AE93+AE53+AE82+AE42+AE190++AE212+AE237</f>
        <v>0</v>
      </c>
      <c r="AF6" s="28">
        <f>+AD6-AE6</f>
        <v>3064000</v>
      </c>
      <c r="AG6" s="77">
        <f>IF(ISERROR(AE6/AD6),0,(AE6/AD6))</f>
        <v>0</v>
      </c>
      <c r="AH6" s="23">
        <f>AH67+AH151+AH166+AH111+AH127+AH93+AH53+AH82+AH42+AH190++AH212+AH237</f>
        <v>3064000</v>
      </c>
      <c r="AI6" s="29">
        <f>AI67+AI151+AI166+AI111+AI127+AI93+AI53+AI82+AI42+AI190++AI212+AI237</f>
        <v>0</v>
      </c>
      <c r="AJ6" s="28">
        <f>+AH6-AI6</f>
        <v>3064000</v>
      </c>
      <c r="AK6" s="77">
        <f>IF(ISERROR(AI6/AH6),0,(AI6/AH6))</f>
        <v>0</v>
      </c>
      <c r="AL6" s="23">
        <f>AL67+AL151+AL166+AL111+AL127+AL93+AL53+AL82+AL42+AL190++AL212+AL237</f>
        <v>3064000</v>
      </c>
      <c r="AM6" s="29">
        <f>AM67+AM151+AM166+AM111+AM127+AM93+AM53+AM82+AM42+AM190++AM212+AM237</f>
        <v>0</v>
      </c>
      <c r="AN6" s="28">
        <f>+AL6-AM6</f>
        <v>3064000</v>
      </c>
      <c r="AO6" s="77">
        <f>IF(ISERROR(AM6/AL6),0,(AM6/AL6))</f>
        <v>0</v>
      </c>
      <c r="AP6" s="23">
        <f>AP67+AP151+AP166+AP111+AP127+AP93+AP53+AP82+AP42+AP190++AP212+AP237</f>
        <v>3064000</v>
      </c>
      <c r="AQ6" s="29">
        <f>AQ67+AQ151+AQ166+AQ111+AQ127+AQ93+AQ53+AQ82+AQ42+AQ190++AQ212+AQ237</f>
        <v>0</v>
      </c>
      <c r="AR6" s="28">
        <f>+AP6-AQ6</f>
        <v>3064000</v>
      </c>
      <c r="AS6" s="77">
        <f>IF(ISERROR(AQ6/AP6),0,(AQ6/AP6))</f>
        <v>0</v>
      </c>
      <c r="AT6" s="23">
        <f>AT67+AT151+AT166+AT111+AT127+AT93+AT53+AT82+AT42+AT190++AT212+AT237</f>
        <v>3064000</v>
      </c>
      <c r="AU6" s="29">
        <f>AU67+AU151+AU166+AU111+AU127+AU93+AU53+AU82+AU42+AU190++AU212+AU237</f>
        <v>0</v>
      </c>
      <c r="AV6" s="28">
        <f>+AT6-AU6</f>
        <v>3064000</v>
      </c>
      <c r="AW6" s="77">
        <f>IF(ISERROR(AU6/AT6),0,(AU6/AT6))</f>
        <v>0</v>
      </c>
      <c r="AX6" s="26">
        <f t="shared" si="0"/>
        <v>36768000</v>
      </c>
      <c r="AY6" s="26">
        <f t="shared" si="0"/>
        <v>694000</v>
      </c>
      <c r="AZ6" s="28">
        <f>+AX6-AY6</f>
        <v>36074000</v>
      </c>
      <c r="BA6" s="77">
        <f>IF(ISERROR(AY6/AX6),0,(AY6/AX6))</f>
        <v>1.8875108790252393E-2</v>
      </c>
    </row>
    <row r="7" spans="1:53" ht="15.75" thickBot="1" x14ac:dyDescent="0.35">
      <c r="A7" s="50" t="s">
        <v>4</v>
      </c>
      <c r="B7" s="24">
        <f>B5-B6</f>
        <v>-64000</v>
      </c>
      <c r="C7" s="30">
        <f>C5-C6</f>
        <v>586000</v>
      </c>
      <c r="D7" s="30"/>
      <c r="E7" s="30"/>
      <c r="F7" s="24">
        <f>F5-F6</f>
        <v>-64000</v>
      </c>
      <c r="G7" s="30">
        <f>G5-G6</f>
        <v>1120000</v>
      </c>
      <c r="H7" s="30"/>
      <c r="I7" s="30"/>
      <c r="J7" s="24">
        <f>J5-J6</f>
        <v>-64000</v>
      </c>
      <c r="K7" s="30">
        <f>K5-K6</f>
        <v>1200000</v>
      </c>
      <c r="L7" s="30"/>
      <c r="M7" s="30"/>
      <c r="N7" s="24">
        <f>N5-N6</f>
        <v>-64000</v>
      </c>
      <c r="O7" s="30">
        <f>O5-O6</f>
        <v>15000000</v>
      </c>
      <c r="P7" s="30"/>
      <c r="Q7" s="30"/>
      <c r="R7" s="24">
        <f>R5-R6</f>
        <v>-64000</v>
      </c>
      <c r="S7" s="30">
        <f>S5-S6</f>
        <v>15000000</v>
      </c>
      <c r="T7" s="30"/>
      <c r="U7" s="30"/>
      <c r="V7" s="24">
        <f>V5-V6</f>
        <v>-64000</v>
      </c>
      <c r="W7" s="30">
        <f>W5-W6</f>
        <v>0</v>
      </c>
      <c r="X7" s="30"/>
      <c r="Y7" s="30"/>
      <c r="Z7" s="24">
        <f>Z5-Z6</f>
        <v>19936000</v>
      </c>
      <c r="AA7" s="30">
        <f>AA5-AA6</f>
        <v>0</v>
      </c>
      <c r="AB7" s="30"/>
      <c r="AC7" s="30"/>
      <c r="AD7" s="24">
        <f>AD5-AD6</f>
        <v>-64000</v>
      </c>
      <c r="AE7" s="30">
        <f>AE5-AE6</f>
        <v>0</v>
      </c>
      <c r="AF7" s="30"/>
      <c r="AG7" s="30"/>
      <c r="AH7" s="24">
        <f>AH5-AH6</f>
        <v>-64000</v>
      </c>
      <c r="AI7" s="30">
        <f>AI5-AI6</f>
        <v>0</v>
      </c>
      <c r="AJ7" s="30"/>
      <c r="AK7" s="30"/>
      <c r="AL7" s="24">
        <f>AL5-AL6</f>
        <v>-64000</v>
      </c>
      <c r="AM7" s="30">
        <f>AM5-AM6</f>
        <v>0</v>
      </c>
      <c r="AN7" s="30"/>
      <c r="AO7" s="30"/>
      <c r="AP7" s="24">
        <f>AP5-AP6</f>
        <v>-64000</v>
      </c>
      <c r="AQ7" s="30">
        <f>AQ5-AQ6</f>
        <v>5000000</v>
      </c>
      <c r="AR7" s="30"/>
      <c r="AS7" s="30"/>
      <c r="AT7" s="24">
        <f>AT5-AT6</f>
        <v>-64000</v>
      </c>
      <c r="AU7" s="30">
        <f>AU5-AU6</f>
        <v>5000000</v>
      </c>
      <c r="AV7" s="30"/>
      <c r="AW7" s="30"/>
      <c r="AX7" s="27">
        <f t="shared" si="0"/>
        <v>19232000</v>
      </c>
      <c r="AY7" s="27">
        <f t="shared" si="0"/>
        <v>42906000</v>
      </c>
    </row>
    <row r="8" spans="1:53" ht="15.75" thickTop="1" x14ac:dyDescent="0.3">
      <c r="A8" s="46" t="s">
        <v>16</v>
      </c>
      <c r="B8" s="25">
        <f>B5-B6+B4</f>
        <v>-64000</v>
      </c>
      <c r="C8" s="31">
        <f>C5-C6+C4</f>
        <v>586000</v>
      </c>
      <c r="D8" s="31"/>
      <c r="E8" s="31"/>
      <c r="F8" s="25">
        <f>B8+F5-F6</f>
        <v>-128000</v>
      </c>
      <c r="G8" s="31">
        <f>C8+G5-G6</f>
        <v>1706000</v>
      </c>
      <c r="H8" s="31"/>
      <c r="I8" s="31"/>
      <c r="J8" s="25">
        <f>F8+J5-J6</f>
        <v>-192000</v>
      </c>
      <c r="K8" s="31">
        <f>G8+K5-K6</f>
        <v>2906000</v>
      </c>
      <c r="L8" s="31"/>
      <c r="M8" s="31"/>
      <c r="N8" s="25">
        <f>J8+N5-N6</f>
        <v>-256000</v>
      </c>
      <c r="O8" s="31">
        <f>K8+O5-O6</f>
        <v>17906000</v>
      </c>
      <c r="P8" s="31"/>
      <c r="Q8" s="31"/>
      <c r="R8" s="25">
        <f>N8+R5-R6</f>
        <v>-320000</v>
      </c>
      <c r="S8" s="31">
        <f>O8+S5-S6</f>
        <v>32906000</v>
      </c>
      <c r="T8" s="31"/>
      <c r="U8" s="31"/>
      <c r="V8" s="25">
        <f>R8+V5-V6</f>
        <v>-384000</v>
      </c>
      <c r="W8" s="31">
        <f>S8+W5-W6</f>
        <v>32906000</v>
      </c>
      <c r="X8" s="31"/>
      <c r="Y8" s="31"/>
      <c r="Z8" s="25">
        <f>V8+Z5-Z6</f>
        <v>19552000</v>
      </c>
      <c r="AA8" s="31">
        <f>W8+AA5-AA6</f>
        <v>32906000</v>
      </c>
      <c r="AB8" s="31"/>
      <c r="AC8" s="31"/>
      <c r="AD8" s="25">
        <f>Z8+AD5-AD6</f>
        <v>19488000</v>
      </c>
      <c r="AE8" s="31">
        <f>AA8+AE5-AE6</f>
        <v>32906000</v>
      </c>
      <c r="AF8" s="31"/>
      <c r="AG8" s="31"/>
      <c r="AH8" s="25">
        <f>AD8+AH5-AH6</f>
        <v>19424000</v>
      </c>
      <c r="AI8" s="31">
        <f>AE8+AI5-AI6</f>
        <v>32906000</v>
      </c>
      <c r="AJ8" s="31"/>
      <c r="AK8" s="31"/>
      <c r="AL8" s="25">
        <f>AH8+AL5-AL6</f>
        <v>19360000</v>
      </c>
      <c r="AM8" s="31">
        <f>AI8+AM5-AM6</f>
        <v>32906000</v>
      </c>
      <c r="AN8" s="31"/>
      <c r="AO8" s="31"/>
      <c r="AP8" s="25">
        <f>AL8+AP5-AP6</f>
        <v>19296000</v>
      </c>
      <c r="AQ8" s="31">
        <f>AM8+AQ5-AQ6</f>
        <v>37906000</v>
      </c>
      <c r="AR8" s="31"/>
      <c r="AS8" s="31"/>
      <c r="AT8" s="25">
        <f>AP8+AT5-AT6</f>
        <v>19232000</v>
      </c>
      <c r="AU8" s="31">
        <f>AQ8+AU5-AU6</f>
        <v>42906000</v>
      </c>
      <c r="AV8" s="31"/>
      <c r="AW8" s="31"/>
      <c r="AX8" s="27"/>
      <c r="AY8" s="27"/>
    </row>
    <row r="9" spans="1:53" ht="3.75" customHeight="1" x14ac:dyDescent="0.3">
      <c r="A9" s="41"/>
      <c r="B9" s="72">
        <v>2</v>
      </c>
      <c r="C9" s="72"/>
      <c r="D9" s="72"/>
      <c r="E9" s="72"/>
      <c r="F9" s="72">
        <v>3</v>
      </c>
      <c r="G9" s="72"/>
      <c r="H9" s="72"/>
      <c r="I9" s="72"/>
      <c r="J9" s="72">
        <v>4</v>
      </c>
      <c r="K9" s="72"/>
      <c r="L9" s="72"/>
      <c r="M9" s="72"/>
      <c r="N9" s="72">
        <v>5</v>
      </c>
      <c r="O9" s="72"/>
      <c r="P9" s="72"/>
      <c r="Q9" s="72"/>
      <c r="R9" s="72">
        <v>6</v>
      </c>
      <c r="S9" s="72"/>
      <c r="T9" s="72"/>
      <c r="U9" s="72"/>
      <c r="V9" s="72">
        <v>7</v>
      </c>
      <c r="W9" s="72"/>
      <c r="X9" s="72"/>
      <c r="Y9" s="72"/>
      <c r="Z9" s="72">
        <v>8</v>
      </c>
      <c r="AA9" s="72"/>
      <c r="AB9" s="72"/>
      <c r="AC9" s="72"/>
      <c r="AD9" s="72">
        <v>9</v>
      </c>
      <c r="AE9" s="72"/>
      <c r="AF9" s="72"/>
      <c r="AG9" s="72"/>
      <c r="AH9" s="72">
        <v>10</v>
      </c>
      <c r="AI9" s="72"/>
      <c r="AJ9" s="72"/>
      <c r="AK9" s="72"/>
      <c r="AL9" s="72">
        <v>11</v>
      </c>
      <c r="AM9" s="72"/>
      <c r="AN9" s="72"/>
      <c r="AO9" s="72"/>
      <c r="AP9" s="72">
        <v>12</v>
      </c>
      <c r="AQ9" s="72"/>
      <c r="AR9" s="72"/>
      <c r="AS9" s="72"/>
      <c r="AT9" s="72">
        <v>13</v>
      </c>
      <c r="AV9" s="72"/>
      <c r="AW9" s="72"/>
      <c r="AY9" s="54"/>
    </row>
    <row r="10" spans="1:53" s="33" customFormat="1" ht="15.75" thickBot="1" x14ac:dyDescent="0.35">
      <c r="A10" s="55" t="str">
        <f>+'Presupuesto (Captura de Datos)'!A10</f>
        <v>Ingresos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</row>
    <row r="11" spans="1:53" s="33" customFormat="1" ht="13.5" outlineLevel="1" x14ac:dyDescent="0.3">
      <c r="A11" s="33" t="str">
        <f>+'Presupuesto (Captura de Datos)'!A11</f>
        <v>Ingresos 1</v>
      </c>
      <c r="B11" s="32">
        <f>+VLOOKUP($A11,'Presupuesto (Captura de Datos)'!$A$11:$M$363,B$9,0)</f>
        <v>0</v>
      </c>
      <c r="C11" s="1"/>
      <c r="D11" s="57">
        <f t="shared" ref="D11:D15" si="1">+B11-C11</f>
        <v>0</v>
      </c>
      <c r="E11" s="79">
        <f t="shared" ref="E11:E23" si="2">IF(ISERROR(D11/B11),0,(D11/B11))</f>
        <v>0</v>
      </c>
      <c r="F11" s="32">
        <f>+VLOOKUP($A11,'Presupuesto (Captura de Datos)'!$A$11:$M$363,F$9,0)</f>
        <v>0</v>
      </c>
      <c r="G11" s="1"/>
      <c r="H11" s="57">
        <f t="shared" ref="H11:H15" si="3">+F11-G11</f>
        <v>0</v>
      </c>
      <c r="I11" s="79">
        <f t="shared" ref="I11:I23" si="4">IF(ISERROR(H11/F11),0,(H11/F11))</f>
        <v>0</v>
      </c>
      <c r="J11" s="32">
        <f>+VLOOKUP($A11,'Presupuesto (Captura de Datos)'!$A$11:$M$363,J$9,0)</f>
        <v>0</v>
      </c>
      <c r="K11" s="1"/>
      <c r="L11" s="57">
        <f t="shared" ref="L11:L15" si="5">+J11-K11</f>
        <v>0</v>
      </c>
      <c r="M11" s="79">
        <f t="shared" ref="M11:M23" si="6">IF(ISERROR(L11/J11),0,(L11/J11))</f>
        <v>0</v>
      </c>
      <c r="N11" s="32">
        <f>+VLOOKUP($A11,'Presupuesto (Captura de Datos)'!$A$11:$M$363,N$9,0)</f>
        <v>0</v>
      </c>
      <c r="O11" s="1"/>
      <c r="P11" s="57">
        <f t="shared" ref="P11:P15" si="7">+N11-O11</f>
        <v>0</v>
      </c>
      <c r="Q11" s="79">
        <f t="shared" ref="Q11:Q23" si="8">IF(ISERROR(P11/N11),0,(P11/N11))</f>
        <v>0</v>
      </c>
      <c r="R11" s="32">
        <f>+VLOOKUP($A11,'Presupuesto (Captura de Datos)'!$A$11:$M$363,R$9,0)</f>
        <v>0</v>
      </c>
      <c r="S11" s="1"/>
      <c r="T11" s="57">
        <f t="shared" ref="T11:T15" si="9">+R11-S11</f>
        <v>0</v>
      </c>
      <c r="U11" s="79">
        <f t="shared" ref="U11:U23" si="10">IF(ISERROR(T11/R11),0,(T11/R11))</f>
        <v>0</v>
      </c>
      <c r="V11" s="32">
        <f>+VLOOKUP($A11,'Presupuesto (Captura de Datos)'!$A$11:$M$363,V$9,0)</f>
        <v>0</v>
      </c>
      <c r="W11" s="1"/>
      <c r="X11" s="57">
        <f t="shared" ref="X11:X15" si="11">+V11-W11</f>
        <v>0</v>
      </c>
      <c r="Y11" s="79">
        <f t="shared" ref="Y11:Y23" si="12">IF(ISERROR(X11/V11),0,(X11/V11))</f>
        <v>0</v>
      </c>
      <c r="Z11" s="32">
        <f>+VLOOKUP($A11,'Presupuesto (Captura de Datos)'!$A$11:$M$363,Z$9,0)</f>
        <v>0</v>
      </c>
      <c r="AA11" s="1"/>
      <c r="AB11" s="57">
        <f t="shared" ref="AB11:AB15" si="13">+Z11-AA11</f>
        <v>0</v>
      </c>
      <c r="AC11" s="79">
        <f t="shared" ref="AC11:AC23" si="14">IF(ISERROR(AB11/Z11),0,(AB11/Z11))</f>
        <v>0</v>
      </c>
      <c r="AD11" s="32">
        <f>+VLOOKUP($A11,'Presupuesto (Captura de Datos)'!$A$11:$M$363,AD$9,0)</f>
        <v>0</v>
      </c>
      <c r="AE11" s="1"/>
      <c r="AF11" s="57">
        <f t="shared" ref="AF11:AF15" si="15">+AD11-AE11</f>
        <v>0</v>
      </c>
      <c r="AG11" s="79">
        <f t="shared" ref="AG11:AG23" si="16">IF(ISERROR(AF11/AD11),0,(AF11/AD11))</f>
        <v>0</v>
      </c>
      <c r="AH11" s="32">
        <f>+VLOOKUP($A11,'Presupuesto (Captura de Datos)'!$A$11:$M$363,AH$9,0)</f>
        <v>0</v>
      </c>
      <c r="AI11" s="1"/>
      <c r="AJ11" s="57">
        <f t="shared" ref="AJ11:AJ15" si="17">+AH11-AI11</f>
        <v>0</v>
      </c>
      <c r="AK11" s="79">
        <f t="shared" ref="AK11:AK23" si="18">IF(ISERROR(AJ11/AH11),0,(AJ11/AH11))</f>
        <v>0</v>
      </c>
      <c r="AL11" s="32">
        <f>+VLOOKUP($A11,'Presupuesto (Captura de Datos)'!$A$11:$M$363,AL$9,0)</f>
        <v>0</v>
      </c>
      <c r="AM11" s="1"/>
      <c r="AN11" s="57">
        <f t="shared" ref="AN11:AN15" si="19">+AL11-AM11</f>
        <v>0</v>
      </c>
      <c r="AO11" s="79">
        <f t="shared" ref="AO11:AO23" si="20">IF(ISERROR(AN11/AL11),0,(AN11/AL11))</f>
        <v>0</v>
      </c>
      <c r="AP11" s="32">
        <f>+VLOOKUP($A11,'Presupuesto (Captura de Datos)'!$A$11:$M$363,AP$9,0)</f>
        <v>0</v>
      </c>
      <c r="AQ11" s="1"/>
      <c r="AR11" s="57">
        <f t="shared" ref="AR11:AR15" si="21">+AP11-AQ11</f>
        <v>0</v>
      </c>
      <c r="AS11" s="79">
        <f t="shared" ref="AS11:AS23" si="22">IF(ISERROR(AR11/AP11),0,(AR11/AP11))</f>
        <v>0</v>
      </c>
      <c r="AT11" s="32">
        <f>+VLOOKUP($A11,'Presupuesto (Captura de Datos)'!$A$11:$M$363,AT$9,0)</f>
        <v>0</v>
      </c>
      <c r="AU11" s="1"/>
      <c r="AV11" s="57">
        <f t="shared" ref="AV11:AV15" si="23">+AT11-AU11</f>
        <v>0</v>
      </c>
      <c r="AW11" s="79">
        <f t="shared" ref="AW11:AW23" si="24">IF(ISERROR(AV11/AT11),0,(AV11/AT11))</f>
        <v>0</v>
      </c>
      <c r="AX11" s="26">
        <f t="shared" ref="AX11:AX22" si="25">B11+F11+J11+N11+R11+V11+Z11+AD11+AH11+AL11+AP11+AT11</f>
        <v>0</v>
      </c>
      <c r="AY11" s="26">
        <f t="shared" ref="AY11:AY22" si="26">C11+G11+K11+O11+S11+W11+AA11+AE11+AI11+AM11+AQ11+AU11</f>
        <v>0</v>
      </c>
      <c r="AZ11" s="26">
        <f t="shared" ref="AZ11:AZ15" si="27">+AX11-AY11</f>
        <v>0</v>
      </c>
      <c r="BA11" s="80">
        <f t="shared" ref="BA11:BA23" si="28">IF(ISERROR(AZ11/AX11),0,(AZ11/AX11))</f>
        <v>0</v>
      </c>
    </row>
    <row r="12" spans="1:53" s="33" customFormat="1" ht="13.5" outlineLevel="1" x14ac:dyDescent="0.3">
      <c r="A12" s="33" t="str">
        <f>+'Presupuesto (Captura de Datos)'!A12</f>
        <v>Solfinef</v>
      </c>
      <c r="B12" s="32">
        <f>+VLOOKUP($A12,'Presupuesto (Captura de Datos)'!$A$11:$M$363,B$9,0)</f>
        <v>3000000</v>
      </c>
      <c r="C12" s="1">
        <v>1200000</v>
      </c>
      <c r="D12" s="57">
        <f t="shared" si="1"/>
        <v>1800000</v>
      </c>
      <c r="E12" s="79">
        <f t="shared" si="2"/>
        <v>0.6</v>
      </c>
      <c r="F12" s="32">
        <f>+VLOOKUP($A12,'Presupuesto (Captura de Datos)'!$A$11:$M$363,F$9,0)</f>
        <v>3000000</v>
      </c>
      <c r="G12" s="1">
        <v>1200000</v>
      </c>
      <c r="H12" s="57">
        <f t="shared" si="3"/>
        <v>1800000</v>
      </c>
      <c r="I12" s="79">
        <f t="shared" si="4"/>
        <v>0.6</v>
      </c>
      <c r="J12" s="32">
        <f>+VLOOKUP($A12,'Presupuesto (Captura de Datos)'!$A$11:$M$363,J$9,0)</f>
        <v>3000000</v>
      </c>
      <c r="K12" s="1">
        <v>1200000</v>
      </c>
      <c r="L12" s="57">
        <f t="shared" si="5"/>
        <v>1800000</v>
      </c>
      <c r="M12" s="79">
        <f t="shared" si="6"/>
        <v>0.6</v>
      </c>
      <c r="N12" s="32">
        <f>+VLOOKUP($A12,'Presupuesto (Captura de Datos)'!$A$11:$M$363,N$9,0)</f>
        <v>3000000</v>
      </c>
      <c r="O12" s="1">
        <v>15000000</v>
      </c>
      <c r="P12" s="57">
        <f t="shared" si="7"/>
        <v>-12000000</v>
      </c>
      <c r="Q12" s="79">
        <f t="shared" si="8"/>
        <v>-4</v>
      </c>
      <c r="R12" s="32">
        <f>+VLOOKUP($A12,'Presupuesto (Captura de Datos)'!$A$11:$M$363,R$9,0)</f>
        <v>3000000</v>
      </c>
      <c r="S12" s="1">
        <v>15000000</v>
      </c>
      <c r="T12" s="57">
        <f t="shared" si="9"/>
        <v>-12000000</v>
      </c>
      <c r="U12" s="79">
        <f t="shared" si="10"/>
        <v>-4</v>
      </c>
      <c r="V12" s="32">
        <f>+VLOOKUP($A12,'Presupuesto (Captura de Datos)'!$A$11:$M$363,V$9,0)</f>
        <v>3000000</v>
      </c>
      <c r="W12" s="1"/>
      <c r="X12" s="57">
        <f t="shared" si="11"/>
        <v>3000000</v>
      </c>
      <c r="Y12" s="79">
        <f t="shared" si="12"/>
        <v>1</v>
      </c>
      <c r="Z12" s="32">
        <f>+VLOOKUP($A12,'Presupuesto (Captura de Datos)'!$A$11:$M$363,Z$9,0)</f>
        <v>3000000</v>
      </c>
      <c r="AA12" s="1"/>
      <c r="AB12" s="57">
        <f t="shared" si="13"/>
        <v>3000000</v>
      </c>
      <c r="AC12" s="79">
        <f t="shared" si="14"/>
        <v>1</v>
      </c>
      <c r="AD12" s="32">
        <f>+VLOOKUP($A12,'Presupuesto (Captura de Datos)'!$A$11:$M$363,AD$9,0)</f>
        <v>3000000</v>
      </c>
      <c r="AE12" s="1"/>
      <c r="AF12" s="57">
        <f t="shared" si="15"/>
        <v>3000000</v>
      </c>
      <c r="AG12" s="79">
        <f t="shared" si="16"/>
        <v>1</v>
      </c>
      <c r="AH12" s="32">
        <f>+VLOOKUP($A12,'Presupuesto (Captura de Datos)'!$A$11:$M$363,AH$9,0)</f>
        <v>3000000</v>
      </c>
      <c r="AI12" s="1"/>
      <c r="AJ12" s="57">
        <f t="shared" si="17"/>
        <v>3000000</v>
      </c>
      <c r="AK12" s="79">
        <f t="shared" si="18"/>
        <v>1</v>
      </c>
      <c r="AL12" s="32">
        <f>+VLOOKUP($A12,'Presupuesto (Captura de Datos)'!$A$11:$M$363,AL$9,0)</f>
        <v>3000000</v>
      </c>
      <c r="AM12" s="1"/>
      <c r="AN12" s="57">
        <f t="shared" si="19"/>
        <v>3000000</v>
      </c>
      <c r="AO12" s="79">
        <f t="shared" si="20"/>
        <v>1</v>
      </c>
      <c r="AP12" s="32">
        <f>+VLOOKUP($A12,'Presupuesto (Captura de Datos)'!$A$11:$M$363,AP$9,0)</f>
        <v>3000000</v>
      </c>
      <c r="AQ12" s="1">
        <v>5000000</v>
      </c>
      <c r="AR12" s="57">
        <f t="shared" si="21"/>
        <v>-2000000</v>
      </c>
      <c r="AS12" s="79">
        <f t="shared" si="22"/>
        <v>-0.66666666666666663</v>
      </c>
      <c r="AT12" s="32">
        <f>+VLOOKUP($A12,'Presupuesto (Captura de Datos)'!$A$11:$M$363,AT$9,0)</f>
        <v>3000000</v>
      </c>
      <c r="AU12" s="1">
        <v>5000000</v>
      </c>
      <c r="AV12" s="57">
        <f t="shared" si="23"/>
        <v>-2000000</v>
      </c>
      <c r="AW12" s="79">
        <f t="shared" si="24"/>
        <v>-0.66666666666666663</v>
      </c>
      <c r="AX12" s="26">
        <f t="shared" si="25"/>
        <v>36000000</v>
      </c>
      <c r="AY12" s="26">
        <f t="shared" si="26"/>
        <v>43600000</v>
      </c>
      <c r="AZ12" s="26">
        <f t="shared" si="27"/>
        <v>-7600000</v>
      </c>
      <c r="BA12" s="80">
        <f t="shared" si="28"/>
        <v>-0.21111111111111111</v>
      </c>
    </row>
    <row r="13" spans="1:53" s="33" customFormat="1" ht="13.5" outlineLevel="1" x14ac:dyDescent="0.3">
      <c r="A13" s="33" t="str">
        <f>+'Presupuesto (Captura de Datos)'!A13</f>
        <v>Bono</v>
      </c>
      <c r="B13" s="32">
        <f>+VLOOKUP($A13,'Presupuesto (Captura de Datos)'!$A$11:$M$363,B$9,0)</f>
        <v>0</v>
      </c>
      <c r="C13" s="1"/>
      <c r="D13" s="57">
        <f t="shared" si="1"/>
        <v>0</v>
      </c>
      <c r="E13" s="79">
        <f t="shared" si="2"/>
        <v>0</v>
      </c>
      <c r="F13" s="32">
        <f>+VLOOKUP($A13,'Presupuesto (Captura de Datos)'!$A$11:$M$363,F$9,0)</f>
        <v>0</v>
      </c>
      <c r="G13" s="1"/>
      <c r="H13" s="57">
        <f t="shared" si="3"/>
        <v>0</v>
      </c>
      <c r="I13" s="79">
        <f t="shared" si="4"/>
        <v>0</v>
      </c>
      <c r="J13" s="32">
        <f>+VLOOKUP($A13,'Presupuesto (Captura de Datos)'!$A$11:$M$363,J$9,0)</f>
        <v>0</v>
      </c>
      <c r="K13" s="1"/>
      <c r="L13" s="57">
        <f t="shared" si="5"/>
        <v>0</v>
      </c>
      <c r="M13" s="79">
        <f t="shared" si="6"/>
        <v>0</v>
      </c>
      <c r="N13" s="32">
        <f>+VLOOKUP($A13,'Presupuesto (Captura de Datos)'!$A$11:$M$363,N$9,0)</f>
        <v>0</v>
      </c>
      <c r="O13" s="1"/>
      <c r="P13" s="57">
        <f t="shared" si="7"/>
        <v>0</v>
      </c>
      <c r="Q13" s="79">
        <f t="shared" si="8"/>
        <v>0</v>
      </c>
      <c r="R13" s="32">
        <f>+VLOOKUP($A13,'Presupuesto (Captura de Datos)'!$A$11:$M$363,R$9,0)</f>
        <v>0</v>
      </c>
      <c r="S13" s="1"/>
      <c r="T13" s="57">
        <f t="shared" si="9"/>
        <v>0</v>
      </c>
      <c r="U13" s="79">
        <f t="shared" si="10"/>
        <v>0</v>
      </c>
      <c r="V13" s="32">
        <f>+VLOOKUP($A13,'Presupuesto (Captura de Datos)'!$A$11:$M$363,V$9,0)</f>
        <v>0</v>
      </c>
      <c r="W13" s="1"/>
      <c r="X13" s="57">
        <f t="shared" si="11"/>
        <v>0</v>
      </c>
      <c r="Y13" s="79">
        <f t="shared" si="12"/>
        <v>0</v>
      </c>
      <c r="Z13" s="32">
        <f>+VLOOKUP($A13,'Presupuesto (Captura de Datos)'!$A$11:$M$363,Z$9,0)</f>
        <v>20000000</v>
      </c>
      <c r="AA13" s="1"/>
      <c r="AB13" s="57">
        <f t="shared" si="13"/>
        <v>20000000</v>
      </c>
      <c r="AC13" s="79">
        <f t="shared" si="14"/>
        <v>1</v>
      </c>
      <c r="AD13" s="32">
        <f>+VLOOKUP($A13,'Presupuesto (Captura de Datos)'!$A$11:$M$363,AD$9,0)</f>
        <v>0</v>
      </c>
      <c r="AE13" s="1"/>
      <c r="AF13" s="57">
        <f t="shared" si="15"/>
        <v>0</v>
      </c>
      <c r="AG13" s="79">
        <f t="shared" si="16"/>
        <v>0</v>
      </c>
      <c r="AH13" s="32">
        <f>+VLOOKUP($A13,'Presupuesto (Captura de Datos)'!$A$11:$M$363,AH$9,0)</f>
        <v>0</v>
      </c>
      <c r="AI13" s="1"/>
      <c r="AJ13" s="57">
        <f t="shared" si="17"/>
        <v>0</v>
      </c>
      <c r="AK13" s="79">
        <f t="shared" si="18"/>
        <v>0</v>
      </c>
      <c r="AL13" s="32">
        <f>+VLOOKUP($A13,'Presupuesto (Captura de Datos)'!$A$11:$M$363,AL$9,0)</f>
        <v>0</v>
      </c>
      <c r="AM13" s="1"/>
      <c r="AN13" s="57">
        <f t="shared" si="19"/>
        <v>0</v>
      </c>
      <c r="AO13" s="79">
        <f t="shared" si="20"/>
        <v>0</v>
      </c>
      <c r="AP13" s="32">
        <f>+VLOOKUP($A13,'Presupuesto (Captura de Datos)'!$A$11:$M$363,AP$9,0)</f>
        <v>0</v>
      </c>
      <c r="AQ13" s="1"/>
      <c r="AR13" s="57">
        <f t="shared" si="21"/>
        <v>0</v>
      </c>
      <c r="AS13" s="79">
        <f t="shared" si="22"/>
        <v>0</v>
      </c>
      <c r="AT13" s="32">
        <f>+VLOOKUP($A13,'Presupuesto (Captura de Datos)'!$A$11:$M$363,AT$9,0)</f>
        <v>0</v>
      </c>
      <c r="AU13" s="1"/>
      <c r="AV13" s="57">
        <f t="shared" si="23"/>
        <v>0</v>
      </c>
      <c r="AW13" s="79">
        <f t="shared" si="24"/>
        <v>0</v>
      </c>
      <c r="AX13" s="26">
        <f t="shared" si="25"/>
        <v>20000000</v>
      </c>
      <c r="AY13" s="26">
        <f t="shared" si="26"/>
        <v>0</v>
      </c>
      <c r="AZ13" s="26">
        <f t="shared" si="27"/>
        <v>20000000</v>
      </c>
      <c r="BA13" s="80">
        <f t="shared" si="28"/>
        <v>1</v>
      </c>
    </row>
    <row r="14" spans="1:53" s="33" customFormat="1" ht="13.5" outlineLevel="1" x14ac:dyDescent="0.3">
      <c r="A14" s="33" t="str">
        <f>+'Presupuesto (Captura de Datos)'!A14</f>
        <v>Ingresos 4</v>
      </c>
      <c r="B14" s="32">
        <f>+VLOOKUP($A14,'Presupuesto (Captura de Datos)'!$A$11:$M$363,B$9,0)</f>
        <v>0</v>
      </c>
      <c r="C14" s="1"/>
      <c r="D14" s="57">
        <f t="shared" si="1"/>
        <v>0</v>
      </c>
      <c r="E14" s="79">
        <f t="shared" si="2"/>
        <v>0</v>
      </c>
      <c r="F14" s="32">
        <f>+VLOOKUP($A14,'Presupuesto (Captura de Datos)'!$A$11:$M$363,F$9,0)</f>
        <v>0</v>
      </c>
      <c r="G14" s="1"/>
      <c r="H14" s="57">
        <f t="shared" si="3"/>
        <v>0</v>
      </c>
      <c r="I14" s="79">
        <f t="shared" si="4"/>
        <v>0</v>
      </c>
      <c r="J14" s="32">
        <f>+VLOOKUP($A14,'Presupuesto (Captura de Datos)'!$A$11:$M$363,J$9,0)</f>
        <v>0</v>
      </c>
      <c r="K14" s="1"/>
      <c r="L14" s="57">
        <f t="shared" si="5"/>
        <v>0</v>
      </c>
      <c r="M14" s="79">
        <f t="shared" si="6"/>
        <v>0</v>
      </c>
      <c r="N14" s="32">
        <f>+VLOOKUP($A14,'Presupuesto (Captura de Datos)'!$A$11:$M$363,N$9,0)</f>
        <v>0</v>
      </c>
      <c r="O14" s="1"/>
      <c r="P14" s="57">
        <f t="shared" si="7"/>
        <v>0</v>
      </c>
      <c r="Q14" s="79">
        <f t="shared" si="8"/>
        <v>0</v>
      </c>
      <c r="R14" s="32">
        <f>+VLOOKUP($A14,'Presupuesto (Captura de Datos)'!$A$11:$M$363,R$9,0)</f>
        <v>0</v>
      </c>
      <c r="S14" s="1"/>
      <c r="T14" s="57">
        <f t="shared" si="9"/>
        <v>0</v>
      </c>
      <c r="U14" s="79">
        <f t="shared" si="10"/>
        <v>0</v>
      </c>
      <c r="V14" s="32">
        <f>+VLOOKUP($A14,'Presupuesto (Captura de Datos)'!$A$11:$M$363,V$9,0)</f>
        <v>0</v>
      </c>
      <c r="W14" s="1"/>
      <c r="X14" s="57">
        <f t="shared" si="11"/>
        <v>0</v>
      </c>
      <c r="Y14" s="79">
        <f t="shared" si="12"/>
        <v>0</v>
      </c>
      <c r="Z14" s="32">
        <f>+VLOOKUP($A14,'Presupuesto (Captura de Datos)'!$A$11:$M$363,Z$9,0)</f>
        <v>0</v>
      </c>
      <c r="AA14" s="1"/>
      <c r="AB14" s="57">
        <f t="shared" si="13"/>
        <v>0</v>
      </c>
      <c r="AC14" s="79">
        <f t="shared" si="14"/>
        <v>0</v>
      </c>
      <c r="AD14" s="32">
        <f>+VLOOKUP($A14,'Presupuesto (Captura de Datos)'!$A$11:$M$363,AD$9,0)</f>
        <v>0</v>
      </c>
      <c r="AE14" s="1"/>
      <c r="AF14" s="57">
        <f t="shared" si="15"/>
        <v>0</v>
      </c>
      <c r="AG14" s="79">
        <f t="shared" si="16"/>
        <v>0</v>
      </c>
      <c r="AH14" s="32">
        <f>+VLOOKUP($A14,'Presupuesto (Captura de Datos)'!$A$11:$M$363,AH$9,0)</f>
        <v>0</v>
      </c>
      <c r="AI14" s="1"/>
      <c r="AJ14" s="57">
        <f t="shared" si="17"/>
        <v>0</v>
      </c>
      <c r="AK14" s="79">
        <f t="shared" si="18"/>
        <v>0</v>
      </c>
      <c r="AL14" s="32">
        <f>+VLOOKUP($A14,'Presupuesto (Captura de Datos)'!$A$11:$M$363,AL$9,0)</f>
        <v>0</v>
      </c>
      <c r="AM14" s="1"/>
      <c r="AN14" s="57">
        <f t="shared" si="19"/>
        <v>0</v>
      </c>
      <c r="AO14" s="79">
        <f t="shared" si="20"/>
        <v>0</v>
      </c>
      <c r="AP14" s="32">
        <f>+VLOOKUP($A14,'Presupuesto (Captura de Datos)'!$A$11:$M$363,AP$9,0)</f>
        <v>0</v>
      </c>
      <c r="AQ14" s="1"/>
      <c r="AR14" s="57">
        <f t="shared" si="21"/>
        <v>0</v>
      </c>
      <c r="AS14" s="79">
        <f t="shared" si="22"/>
        <v>0</v>
      </c>
      <c r="AT14" s="32">
        <f>+VLOOKUP($A14,'Presupuesto (Captura de Datos)'!$A$11:$M$363,AT$9,0)</f>
        <v>0</v>
      </c>
      <c r="AU14" s="1"/>
      <c r="AV14" s="57">
        <f t="shared" si="23"/>
        <v>0</v>
      </c>
      <c r="AW14" s="79">
        <f t="shared" si="24"/>
        <v>0</v>
      </c>
      <c r="AX14" s="26">
        <f t="shared" si="25"/>
        <v>0</v>
      </c>
      <c r="AY14" s="26">
        <f t="shared" si="26"/>
        <v>0</v>
      </c>
      <c r="AZ14" s="26">
        <f t="shared" si="27"/>
        <v>0</v>
      </c>
      <c r="BA14" s="80">
        <f t="shared" si="28"/>
        <v>0</v>
      </c>
    </row>
    <row r="15" spans="1:53" s="33" customFormat="1" ht="13.5" outlineLevel="1" x14ac:dyDescent="0.3">
      <c r="A15" s="33" t="str">
        <f>+'Presupuesto (Captura de Datos)'!A15</f>
        <v>Ingresos 5</v>
      </c>
      <c r="B15" s="32">
        <f>+VLOOKUP($A15,'Presupuesto (Captura de Datos)'!$A$11:$M$363,B$9,0)</f>
        <v>0</v>
      </c>
      <c r="C15" s="1"/>
      <c r="D15" s="57">
        <f t="shared" si="1"/>
        <v>0</v>
      </c>
      <c r="E15" s="79">
        <f t="shared" si="2"/>
        <v>0</v>
      </c>
      <c r="F15" s="32">
        <f>+VLOOKUP($A15,'Presupuesto (Captura de Datos)'!$A$11:$M$363,F$9,0)</f>
        <v>0</v>
      </c>
      <c r="G15" s="1"/>
      <c r="H15" s="57">
        <f t="shared" si="3"/>
        <v>0</v>
      </c>
      <c r="I15" s="79">
        <f t="shared" si="4"/>
        <v>0</v>
      </c>
      <c r="J15" s="32">
        <f>+VLOOKUP($A15,'Presupuesto (Captura de Datos)'!$A$11:$M$363,J$9,0)</f>
        <v>0</v>
      </c>
      <c r="K15" s="1"/>
      <c r="L15" s="57">
        <f t="shared" si="5"/>
        <v>0</v>
      </c>
      <c r="M15" s="79">
        <f t="shared" si="6"/>
        <v>0</v>
      </c>
      <c r="N15" s="32">
        <f>+VLOOKUP($A15,'Presupuesto (Captura de Datos)'!$A$11:$M$363,N$9,0)</f>
        <v>0</v>
      </c>
      <c r="O15" s="1"/>
      <c r="P15" s="57">
        <f t="shared" si="7"/>
        <v>0</v>
      </c>
      <c r="Q15" s="79">
        <f t="shared" si="8"/>
        <v>0</v>
      </c>
      <c r="R15" s="32">
        <f>+VLOOKUP($A15,'Presupuesto (Captura de Datos)'!$A$11:$M$363,R$9,0)</f>
        <v>0</v>
      </c>
      <c r="S15" s="1"/>
      <c r="T15" s="57">
        <f t="shared" si="9"/>
        <v>0</v>
      </c>
      <c r="U15" s="79">
        <f t="shared" si="10"/>
        <v>0</v>
      </c>
      <c r="V15" s="32">
        <f>+VLOOKUP($A15,'Presupuesto (Captura de Datos)'!$A$11:$M$363,V$9,0)</f>
        <v>0</v>
      </c>
      <c r="W15" s="1"/>
      <c r="X15" s="57">
        <f t="shared" si="11"/>
        <v>0</v>
      </c>
      <c r="Y15" s="79">
        <f t="shared" si="12"/>
        <v>0</v>
      </c>
      <c r="Z15" s="32">
        <f>+VLOOKUP($A15,'Presupuesto (Captura de Datos)'!$A$11:$M$363,Z$9,0)</f>
        <v>0</v>
      </c>
      <c r="AA15" s="1"/>
      <c r="AB15" s="57">
        <f t="shared" si="13"/>
        <v>0</v>
      </c>
      <c r="AC15" s="79">
        <f t="shared" si="14"/>
        <v>0</v>
      </c>
      <c r="AD15" s="32">
        <f>+VLOOKUP($A15,'Presupuesto (Captura de Datos)'!$A$11:$M$363,AD$9,0)</f>
        <v>0</v>
      </c>
      <c r="AE15" s="1"/>
      <c r="AF15" s="57">
        <f t="shared" si="15"/>
        <v>0</v>
      </c>
      <c r="AG15" s="79">
        <f t="shared" si="16"/>
        <v>0</v>
      </c>
      <c r="AH15" s="32">
        <f>+VLOOKUP($A15,'Presupuesto (Captura de Datos)'!$A$11:$M$363,AH$9,0)</f>
        <v>0</v>
      </c>
      <c r="AI15" s="1"/>
      <c r="AJ15" s="57">
        <f t="shared" si="17"/>
        <v>0</v>
      </c>
      <c r="AK15" s="79">
        <f t="shared" si="18"/>
        <v>0</v>
      </c>
      <c r="AL15" s="32">
        <f>+VLOOKUP($A15,'Presupuesto (Captura de Datos)'!$A$11:$M$363,AL$9,0)</f>
        <v>0</v>
      </c>
      <c r="AM15" s="1"/>
      <c r="AN15" s="57">
        <f t="shared" si="19"/>
        <v>0</v>
      </c>
      <c r="AO15" s="79">
        <f t="shared" si="20"/>
        <v>0</v>
      </c>
      <c r="AP15" s="32">
        <f>+VLOOKUP($A15,'Presupuesto (Captura de Datos)'!$A$11:$M$363,AP$9,0)</f>
        <v>0</v>
      </c>
      <c r="AQ15" s="1"/>
      <c r="AR15" s="57">
        <f t="shared" si="21"/>
        <v>0</v>
      </c>
      <c r="AS15" s="79">
        <f t="shared" si="22"/>
        <v>0</v>
      </c>
      <c r="AT15" s="32">
        <f>+VLOOKUP($A15,'Presupuesto (Captura de Datos)'!$A$11:$M$363,AT$9,0)</f>
        <v>0</v>
      </c>
      <c r="AU15" s="1"/>
      <c r="AV15" s="57">
        <f t="shared" si="23"/>
        <v>0</v>
      </c>
      <c r="AW15" s="79">
        <f t="shared" si="24"/>
        <v>0</v>
      </c>
      <c r="AX15" s="26">
        <f t="shared" si="25"/>
        <v>0</v>
      </c>
      <c r="AY15" s="26">
        <f t="shared" si="26"/>
        <v>0</v>
      </c>
      <c r="AZ15" s="26">
        <f t="shared" si="27"/>
        <v>0</v>
      </c>
      <c r="BA15" s="80">
        <f t="shared" si="28"/>
        <v>0</v>
      </c>
    </row>
    <row r="16" spans="1:53" s="33" customFormat="1" ht="13.5" outlineLevel="1" x14ac:dyDescent="0.3">
      <c r="A16" s="33" t="str">
        <f>+'Presupuesto (Captura de Datos)'!A16</f>
        <v>Ingresos 6</v>
      </c>
      <c r="B16" s="32">
        <f>+VLOOKUP($A16,'Presupuesto (Captura de Datos)'!$A$11:$M$363,B$9,0)</f>
        <v>0</v>
      </c>
      <c r="C16" s="1"/>
      <c r="D16" s="57">
        <f>+B16-C16</f>
        <v>0</v>
      </c>
      <c r="E16" s="79">
        <f t="shared" si="2"/>
        <v>0</v>
      </c>
      <c r="F16" s="32">
        <f>+VLOOKUP($A16,'Presupuesto (Captura de Datos)'!$A$11:$M$363,F$9,0)</f>
        <v>0</v>
      </c>
      <c r="G16" s="1"/>
      <c r="H16" s="57">
        <f>+F16-G16</f>
        <v>0</v>
      </c>
      <c r="I16" s="79">
        <f t="shared" si="4"/>
        <v>0</v>
      </c>
      <c r="J16" s="32">
        <f>+VLOOKUP($A16,'Presupuesto (Captura de Datos)'!$A$11:$M$363,J$9,0)</f>
        <v>0</v>
      </c>
      <c r="K16" s="1"/>
      <c r="L16" s="57">
        <f>+J16-K16</f>
        <v>0</v>
      </c>
      <c r="M16" s="79">
        <f t="shared" si="6"/>
        <v>0</v>
      </c>
      <c r="N16" s="32">
        <f>+VLOOKUP($A16,'Presupuesto (Captura de Datos)'!$A$11:$M$363,N$9,0)</f>
        <v>0</v>
      </c>
      <c r="O16" s="1"/>
      <c r="P16" s="57">
        <f>+N16-O16</f>
        <v>0</v>
      </c>
      <c r="Q16" s="79">
        <f t="shared" si="8"/>
        <v>0</v>
      </c>
      <c r="R16" s="32">
        <f>+VLOOKUP($A16,'Presupuesto (Captura de Datos)'!$A$11:$M$363,R$9,0)</f>
        <v>0</v>
      </c>
      <c r="S16" s="1"/>
      <c r="T16" s="57">
        <f>+R16-S16</f>
        <v>0</v>
      </c>
      <c r="U16" s="79">
        <f t="shared" si="10"/>
        <v>0</v>
      </c>
      <c r="V16" s="32">
        <f>+VLOOKUP($A16,'Presupuesto (Captura de Datos)'!$A$11:$M$363,V$9,0)</f>
        <v>0</v>
      </c>
      <c r="W16" s="1"/>
      <c r="X16" s="57">
        <f>+V16-W16</f>
        <v>0</v>
      </c>
      <c r="Y16" s="79">
        <f t="shared" si="12"/>
        <v>0</v>
      </c>
      <c r="Z16" s="32">
        <f>+VLOOKUP($A16,'Presupuesto (Captura de Datos)'!$A$11:$M$363,Z$9,0)</f>
        <v>0</v>
      </c>
      <c r="AA16" s="1"/>
      <c r="AB16" s="57">
        <f>+Z16-AA16</f>
        <v>0</v>
      </c>
      <c r="AC16" s="79">
        <f t="shared" si="14"/>
        <v>0</v>
      </c>
      <c r="AD16" s="32">
        <f>+VLOOKUP($A16,'Presupuesto (Captura de Datos)'!$A$11:$M$363,AD$9,0)</f>
        <v>0</v>
      </c>
      <c r="AE16" s="1"/>
      <c r="AF16" s="57">
        <f>+AD16-AE16</f>
        <v>0</v>
      </c>
      <c r="AG16" s="79">
        <f t="shared" si="16"/>
        <v>0</v>
      </c>
      <c r="AH16" s="32">
        <f>+VLOOKUP($A16,'Presupuesto (Captura de Datos)'!$A$11:$M$363,AH$9,0)</f>
        <v>0</v>
      </c>
      <c r="AI16" s="1"/>
      <c r="AJ16" s="57">
        <f>+AH16-AI16</f>
        <v>0</v>
      </c>
      <c r="AK16" s="79">
        <f t="shared" si="18"/>
        <v>0</v>
      </c>
      <c r="AL16" s="32">
        <f>+VLOOKUP($A16,'Presupuesto (Captura de Datos)'!$A$11:$M$363,AL$9,0)</f>
        <v>0</v>
      </c>
      <c r="AM16" s="1"/>
      <c r="AN16" s="57">
        <f>+AL16-AM16</f>
        <v>0</v>
      </c>
      <c r="AO16" s="79">
        <f t="shared" si="20"/>
        <v>0</v>
      </c>
      <c r="AP16" s="32">
        <f>+VLOOKUP($A16,'Presupuesto (Captura de Datos)'!$A$11:$M$363,AP$9,0)</f>
        <v>0</v>
      </c>
      <c r="AQ16" s="1"/>
      <c r="AR16" s="57">
        <f>+AP16-AQ16</f>
        <v>0</v>
      </c>
      <c r="AS16" s="79">
        <f t="shared" si="22"/>
        <v>0</v>
      </c>
      <c r="AT16" s="32">
        <f>+VLOOKUP($A16,'Presupuesto (Captura de Datos)'!$A$11:$M$363,AT$9,0)</f>
        <v>0</v>
      </c>
      <c r="AU16" s="1"/>
      <c r="AV16" s="57">
        <f>+AT16-AU16</f>
        <v>0</v>
      </c>
      <c r="AW16" s="79">
        <f t="shared" si="24"/>
        <v>0</v>
      </c>
      <c r="AX16" s="26">
        <f t="shared" si="25"/>
        <v>0</v>
      </c>
      <c r="AY16" s="26">
        <f t="shared" si="26"/>
        <v>0</v>
      </c>
      <c r="AZ16" s="26">
        <f>+AX16-AY16</f>
        <v>0</v>
      </c>
      <c r="BA16" s="80">
        <f t="shared" si="28"/>
        <v>0</v>
      </c>
    </row>
    <row r="17" spans="1:53" s="33" customFormat="1" ht="13.5" outlineLevel="1" x14ac:dyDescent="0.3">
      <c r="A17" s="33" t="str">
        <f>+'Presupuesto (Captura de Datos)'!A17</f>
        <v>Ingresos 7</v>
      </c>
      <c r="B17" s="32">
        <f>+VLOOKUP($A17,'Presupuesto (Captura de Datos)'!$A$11:$M$363,B$9,0)</f>
        <v>0</v>
      </c>
      <c r="C17" s="1"/>
      <c r="D17" s="57">
        <f t="shared" ref="D17:D22" si="29">+B17-C17</f>
        <v>0</v>
      </c>
      <c r="E17" s="79">
        <f t="shared" si="2"/>
        <v>0</v>
      </c>
      <c r="F17" s="32">
        <f>+VLOOKUP($A17,'Presupuesto (Captura de Datos)'!$A$11:$M$363,F$9,0)</f>
        <v>0</v>
      </c>
      <c r="G17" s="1"/>
      <c r="H17" s="57">
        <f t="shared" ref="H17:H22" si="30">+F17-G17</f>
        <v>0</v>
      </c>
      <c r="I17" s="79">
        <f t="shared" si="4"/>
        <v>0</v>
      </c>
      <c r="J17" s="32">
        <f>+VLOOKUP($A17,'Presupuesto (Captura de Datos)'!$A$11:$M$363,J$9,0)</f>
        <v>0</v>
      </c>
      <c r="K17" s="1"/>
      <c r="L17" s="57">
        <f t="shared" ref="L17:L22" si="31">+J17-K17</f>
        <v>0</v>
      </c>
      <c r="M17" s="79">
        <f t="shared" si="6"/>
        <v>0</v>
      </c>
      <c r="N17" s="32">
        <f>+VLOOKUP($A17,'Presupuesto (Captura de Datos)'!$A$11:$M$363,N$9,0)</f>
        <v>0</v>
      </c>
      <c r="O17" s="1"/>
      <c r="P17" s="57">
        <f t="shared" ref="P17:P22" si="32">+N17-O17</f>
        <v>0</v>
      </c>
      <c r="Q17" s="79">
        <f t="shared" si="8"/>
        <v>0</v>
      </c>
      <c r="R17" s="32">
        <f>+VLOOKUP($A17,'Presupuesto (Captura de Datos)'!$A$11:$M$363,R$9,0)</f>
        <v>0</v>
      </c>
      <c r="S17" s="1"/>
      <c r="T17" s="57">
        <f t="shared" ref="T17:T22" si="33">+R17-S17</f>
        <v>0</v>
      </c>
      <c r="U17" s="79">
        <f t="shared" si="10"/>
        <v>0</v>
      </c>
      <c r="V17" s="32">
        <f>+VLOOKUP($A17,'Presupuesto (Captura de Datos)'!$A$11:$M$363,V$9,0)</f>
        <v>0</v>
      </c>
      <c r="W17" s="1"/>
      <c r="X17" s="57">
        <f t="shared" ref="X17:X22" si="34">+V17-W17</f>
        <v>0</v>
      </c>
      <c r="Y17" s="79">
        <f t="shared" si="12"/>
        <v>0</v>
      </c>
      <c r="Z17" s="32">
        <f>+VLOOKUP($A17,'Presupuesto (Captura de Datos)'!$A$11:$M$363,Z$9,0)</f>
        <v>0</v>
      </c>
      <c r="AA17" s="1"/>
      <c r="AB17" s="57">
        <f t="shared" ref="AB17:AB22" si="35">+Z17-AA17</f>
        <v>0</v>
      </c>
      <c r="AC17" s="79">
        <f t="shared" si="14"/>
        <v>0</v>
      </c>
      <c r="AD17" s="32">
        <f>+VLOOKUP($A17,'Presupuesto (Captura de Datos)'!$A$11:$M$363,AD$9,0)</f>
        <v>0</v>
      </c>
      <c r="AE17" s="1"/>
      <c r="AF17" s="57">
        <f t="shared" ref="AF17:AF22" si="36">+AD17-AE17</f>
        <v>0</v>
      </c>
      <c r="AG17" s="79">
        <f t="shared" si="16"/>
        <v>0</v>
      </c>
      <c r="AH17" s="32">
        <f>+VLOOKUP($A17,'Presupuesto (Captura de Datos)'!$A$11:$M$363,AH$9,0)</f>
        <v>0</v>
      </c>
      <c r="AI17" s="1"/>
      <c r="AJ17" s="57">
        <f t="shared" ref="AJ17:AJ22" si="37">+AH17-AI17</f>
        <v>0</v>
      </c>
      <c r="AK17" s="79">
        <f t="shared" si="18"/>
        <v>0</v>
      </c>
      <c r="AL17" s="32">
        <f>+VLOOKUP($A17,'Presupuesto (Captura de Datos)'!$A$11:$M$363,AL$9,0)</f>
        <v>0</v>
      </c>
      <c r="AM17" s="1"/>
      <c r="AN17" s="57">
        <f t="shared" ref="AN17:AN22" si="38">+AL17-AM17</f>
        <v>0</v>
      </c>
      <c r="AO17" s="79">
        <f t="shared" si="20"/>
        <v>0</v>
      </c>
      <c r="AP17" s="32">
        <f>+VLOOKUP($A17,'Presupuesto (Captura de Datos)'!$A$11:$M$363,AP$9,0)</f>
        <v>0</v>
      </c>
      <c r="AQ17" s="1"/>
      <c r="AR17" s="57">
        <f t="shared" ref="AR17:AR22" si="39">+AP17-AQ17</f>
        <v>0</v>
      </c>
      <c r="AS17" s="79">
        <f t="shared" si="22"/>
        <v>0</v>
      </c>
      <c r="AT17" s="32">
        <f>+VLOOKUP($A17,'Presupuesto (Captura de Datos)'!$A$11:$M$363,AT$9,0)</f>
        <v>0</v>
      </c>
      <c r="AU17" s="1"/>
      <c r="AV17" s="57">
        <f t="shared" ref="AV17:AV22" si="40">+AT17-AU17</f>
        <v>0</v>
      </c>
      <c r="AW17" s="79">
        <f t="shared" si="24"/>
        <v>0</v>
      </c>
      <c r="AX17" s="26">
        <f t="shared" si="25"/>
        <v>0</v>
      </c>
      <c r="AY17" s="26">
        <f t="shared" si="26"/>
        <v>0</v>
      </c>
      <c r="AZ17" s="26">
        <f t="shared" ref="AZ17:AZ22" si="41">+AX17-AY17</f>
        <v>0</v>
      </c>
      <c r="BA17" s="80">
        <f t="shared" si="28"/>
        <v>0</v>
      </c>
    </row>
    <row r="18" spans="1:53" s="33" customFormat="1" ht="13.5" outlineLevel="1" x14ac:dyDescent="0.3">
      <c r="A18" s="33" t="str">
        <f>+'Presupuesto (Captura de Datos)'!A18</f>
        <v>Ingresos 8</v>
      </c>
      <c r="B18" s="32">
        <f>+VLOOKUP($A18,'Presupuesto (Captura de Datos)'!$A$11:$M$363,B$9,0)</f>
        <v>0</v>
      </c>
      <c r="C18" s="1"/>
      <c r="D18" s="57">
        <f t="shared" si="29"/>
        <v>0</v>
      </c>
      <c r="E18" s="79">
        <f t="shared" si="2"/>
        <v>0</v>
      </c>
      <c r="F18" s="32">
        <f>+VLOOKUP($A18,'Presupuesto (Captura de Datos)'!$A$11:$M$363,F$9,0)</f>
        <v>0</v>
      </c>
      <c r="G18" s="1"/>
      <c r="H18" s="57">
        <f t="shared" si="30"/>
        <v>0</v>
      </c>
      <c r="I18" s="79">
        <f t="shared" si="4"/>
        <v>0</v>
      </c>
      <c r="J18" s="32">
        <f>+VLOOKUP($A18,'Presupuesto (Captura de Datos)'!$A$11:$M$363,J$9,0)</f>
        <v>0</v>
      </c>
      <c r="K18" s="1"/>
      <c r="L18" s="57">
        <f t="shared" si="31"/>
        <v>0</v>
      </c>
      <c r="M18" s="79">
        <f t="shared" si="6"/>
        <v>0</v>
      </c>
      <c r="N18" s="32">
        <f>+VLOOKUP($A18,'Presupuesto (Captura de Datos)'!$A$11:$M$363,N$9,0)</f>
        <v>0</v>
      </c>
      <c r="O18" s="1"/>
      <c r="P18" s="57">
        <f t="shared" si="32"/>
        <v>0</v>
      </c>
      <c r="Q18" s="79">
        <f t="shared" si="8"/>
        <v>0</v>
      </c>
      <c r="R18" s="32">
        <f>+VLOOKUP($A18,'Presupuesto (Captura de Datos)'!$A$11:$M$363,R$9,0)</f>
        <v>0</v>
      </c>
      <c r="S18" s="1"/>
      <c r="T18" s="57">
        <f t="shared" si="33"/>
        <v>0</v>
      </c>
      <c r="U18" s="79">
        <f t="shared" si="10"/>
        <v>0</v>
      </c>
      <c r="V18" s="32">
        <f>+VLOOKUP($A18,'Presupuesto (Captura de Datos)'!$A$11:$M$363,V$9,0)</f>
        <v>0</v>
      </c>
      <c r="W18" s="1"/>
      <c r="X18" s="57">
        <f t="shared" si="34"/>
        <v>0</v>
      </c>
      <c r="Y18" s="79">
        <f t="shared" si="12"/>
        <v>0</v>
      </c>
      <c r="Z18" s="32">
        <f>+VLOOKUP($A18,'Presupuesto (Captura de Datos)'!$A$11:$M$363,Z$9,0)</f>
        <v>0</v>
      </c>
      <c r="AA18" s="1"/>
      <c r="AB18" s="57">
        <f t="shared" si="35"/>
        <v>0</v>
      </c>
      <c r="AC18" s="79">
        <f t="shared" si="14"/>
        <v>0</v>
      </c>
      <c r="AD18" s="32">
        <f>+VLOOKUP($A18,'Presupuesto (Captura de Datos)'!$A$11:$M$363,AD$9,0)</f>
        <v>0</v>
      </c>
      <c r="AE18" s="1"/>
      <c r="AF18" s="57">
        <f t="shared" si="36"/>
        <v>0</v>
      </c>
      <c r="AG18" s="79">
        <f t="shared" si="16"/>
        <v>0</v>
      </c>
      <c r="AH18" s="32">
        <f>+VLOOKUP($A18,'Presupuesto (Captura de Datos)'!$A$11:$M$363,AH$9,0)</f>
        <v>0</v>
      </c>
      <c r="AI18" s="1"/>
      <c r="AJ18" s="57">
        <f t="shared" si="37"/>
        <v>0</v>
      </c>
      <c r="AK18" s="79">
        <f t="shared" si="18"/>
        <v>0</v>
      </c>
      <c r="AL18" s="32">
        <f>+VLOOKUP($A18,'Presupuesto (Captura de Datos)'!$A$11:$M$363,AL$9,0)</f>
        <v>0</v>
      </c>
      <c r="AM18" s="1"/>
      <c r="AN18" s="57">
        <f t="shared" si="38"/>
        <v>0</v>
      </c>
      <c r="AO18" s="79">
        <f t="shared" si="20"/>
        <v>0</v>
      </c>
      <c r="AP18" s="32">
        <f>+VLOOKUP($A18,'Presupuesto (Captura de Datos)'!$A$11:$M$363,AP$9,0)</f>
        <v>0</v>
      </c>
      <c r="AQ18" s="1"/>
      <c r="AR18" s="57">
        <f t="shared" si="39"/>
        <v>0</v>
      </c>
      <c r="AS18" s="79">
        <f t="shared" si="22"/>
        <v>0</v>
      </c>
      <c r="AT18" s="32">
        <f>+VLOOKUP($A18,'Presupuesto (Captura de Datos)'!$A$11:$M$363,AT$9,0)</f>
        <v>0</v>
      </c>
      <c r="AU18" s="1"/>
      <c r="AV18" s="57">
        <f t="shared" si="40"/>
        <v>0</v>
      </c>
      <c r="AW18" s="79">
        <f t="shared" si="24"/>
        <v>0</v>
      </c>
      <c r="AX18" s="26">
        <f t="shared" si="25"/>
        <v>0</v>
      </c>
      <c r="AY18" s="26">
        <f t="shared" si="26"/>
        <v>0</v>
      </c>
      <c r="AZ18" s="26">
        <f t="shared" si="41"/>
        <v>0</v>
      </c>
      <c r="BA18" s="80">
        <f t="shared" si="28"/>
        <v>0</v>
      </c>
    </row>
    <row r="19" spans="1:53" s="33" customFormat="1" ht="13.5" outlineLevel="1" x14ac:dyDescent="0.3">
      <c r="A19" s="33" t="str">
        <f>+'Presupuesto (Captura de Datos)'!A19</f>
        <v>Ingresos 9</v>
      </c>
      <c r="B19" s="32">
        <f>+VLOOKUP($A19,'Presupuesto (Captura de Datos)'!$A$11:$M$363,B$9,0)</f>
        <v>0</v>
      </c>
      <c r="C19" s="1"/>
      <c r="D19" s="57">
        <f t="shared" si="29"/>
        <v>0</v>
      </c>
      <c r="E19" s="79">
        <f t="shared" si="2"/>
        <v>0</v>
      </c>
      <c r="F19" s="32">
        <f>+VLOOKUP($A19,'Presupuesto (Captura de Datos)'!$A$11:$M$363,F$9,0)</f>
        <v>0</v>
      </c>
      <c r="G19" s="1"/>
      <c r="H19" s="57">
        <f t="shared" si="30"/>
        <v>0</v>
      </c>
      <c r="I19" s="79">
        <f t="shared" si="4"/>
        <v>0</v>
      </c>
      <c r="J19" s="32">
        <f>+VLOOKUP($A19,'Presupuesto (Captura de Datos)'!$A$11:$M$363,J$9,0)</f>
        <v>0</v>
      </c>
      <c r="K19" s="1"/>
      <c r="L19" s="57">
        <f t="shared" si="31"/>
        <v>0</v>
      </c>
      <c r="M19" s="79">
        <f t="shared" si="6"/>
        <v>0</v>
      </c>
      <c r="N19" s="32">
        <f>+VLOOKUP($A19,'Presupuesto (Captura de Datos)'!$A$11:$M$363,N$9,0)</f>
        <v>0</v>
      </c>
      <c r="O19" s="1"/>
      <c r="P19" s="57">
        <f t="shared" si="32"/>
        <v>0</v>
      </c>
      <c r="Q19" s="79">
        <f t="shared" si="8"/>
        <v>0</v>
      </c>
      <c r="R19" s="32">
        <f>+VLOOKUP($A19,'Presupuesto (Captura de Datos)'!$A$11:$M$363,R$9,0)</f>
        <v>0</v>
      </c>
      <c r="S19" s="1"/>
      <c r="T19" s="57">
        <f t="shared" si="33"/>
        <v>0</v>
      </c>
      <c r="U19" s="79">
        <f t="shared" si="10"/>
        <v>0</v>
      </c>
      <c r="V19" s="32">
        <f>+VLOOKUP($A19,'Presupuesto (Captura de Datos)'!$A$11:$M$363,V$9,0)</f>
        <v>0</v>
      </c>
      <c r="W19" s="1"/>
      <c r="X19" s="57">
        <f t="shared" si="34"/>
        <v>0</v>
      </c>
      <c r="Y19" s="79">
        <f t="shared" si="12"/>
        <v>0</v>
      </c>
      <c r="Z19" s="32">
        <f>+VLOOKUP($A19,'Presupuesto (Captura de Datos)'!$A$11:$M$363,Z$9,0)</f>
        <v>0</v>
      </c>
      <c r="AA19" s="1"/>
      <c r="AB19" s="57">
        <f t="shared" si="35"/>
        <v>0</v>
      </c>
      <c r="AC19" s="79">
        <f t="shared" si="14"/>
        <v>0</v>
      </c>
      <c r="AD19" s="32">
        <f>+VLOOKUP($A19,'Presupuesto (Captura de Datos)'!$A$11:$M$363,AD$9,0)</f>
        <v>0</v>
      </c>
      <c r="AE19" s="1"/>
      <c r="AF19" s="57">
        <f t="shared" si="36"/>
        <v>0</v>
      </c>
      <c r="AG19" s="79">
        <f t="shared" si="16"/>
        <v>0</v>
      </c>
      <c r="AH19" s="32">
        <f>+VLOOKUP($A19,'Presupuesto (Captura de Datos)'!$A$11:$M$363,AH$9,0)</f>
        <v>0</v>
      </c>
      <c r="AI19" s="1"/>
      <c r="AJ19" s="57">
        <f t="shared" si="37"/>
        <v>0</v>
      </c>
      <c r="AK19" s="79">
        <f t="shared" si="18"/>
        <v>0</v>
      </c>
      <c r="AL19" s="32">
        <f>+VLOOKUP($A19,'Presupuesto (Captura de Datos)'!$A$11:$M$363,AL$9,0)</f>
        <v>0</v>
      </c>
      <c r="AM19" s="1"/>
      <c r="AN19" s="57">
        <f t="shared" si="38"/>
        <v>0</v>
      </c>
      <c r="AO19" s="79">
        <f t="shared" si="20"/>
        <v>0</v>
      </c>
      <c r="AP19" s="32">
        <f>+VLOOKUP($A19,'Presupuesto (Captura de Datos)'!$A$11:$M$363,AP$9,0)</f>
        <v>0</v>
      </c>
      <c r="AQ19" s="1"/>
      <c r="AR19" s="57">
        <f t="shared" si="39"/>
        <v>0</v>
      </c>
      <c r="AS19" s="79">
        <f t="shared" si="22"/>
        <v>0</v>
      </c>
      <c r="AT19" s="32">
        <f>+VLOOKUP($A19,'Presupuesto (Captura de Datos)'!$A$11:$M$363,AT$9,0)</f>
        <v>0</v>
      </c>
      <c r="AU19" s="1"/>
      <c r="AV19" s="57">
        <f t="shared" si="40"/>
        <v>0</v>
      </c>
      <c r="AW19" s="79">
        <f t="shared" si="24"/>
        <v>0</v>
      </c>
      <c r="AX19" s="26">
        <f t="shared" si="25"/>
        <v>0</v>
      </c>
      <c r="AY19" s="26">
        <f t="shared" si="26"/>
        <v>0</v>
      </c>
      <c r="AZ19" s="26">
        <f t="shared" si="41"/>
        <v>0</v>
      </c>
      <c r="BA19" s="80">
        <f t="shared" si="28"/>
        <v>0</v>
      </c>
    </row>
    <row r="20" spans="1:53" s="33" customFormat="1" ht="13.5" outlineLevel="1" x14ac:dyDescent="0.3">
      <c r="A20" s="33" t="str">
        <f>+'Presupuesto (Captura de Datos)'!A20</f>
        <v>Ingresos 10</v>
      </c>
      <c r="B20" s="32">
        <f>+VLOOKUP($A20,'Presupuesto (Captura de Datos)'!$A$11:$M$363,B$9,0)</f>
        <v>0</v>
      </c>
      <c r="C20" s="1"/>
      <c r="D20" s="57">
        <f t="shared" si="29"/>
        <v>0</v>
      </c>
      <c r="E20" s="79">
        <f t="shared" si="2"/>
        <v>0</v>
      </c>
      <c r="F20" s="32">
        <f>+VLOOKUP($A20,'Presupuesto (Captura de Datos)'!$A$11:$M$363,F$9,0)</f>
        <v>0</v>
      </c>
      <c r="G20" s="1"/>
      <c r="H20" s="57">
        <f t="shared" si="30"/>
        <v>0</v>
      </c>
      <c r="I20" s="79">
        <f t="shared" si="4"/>
        <v>0</v>
      </c>
      <c r="J20" s="32">
        <f>+VLOOKUP($A20,'Presupuesto (Captura de Datos)'!$A$11:$M$363,J$9,0)</f>
        <v>0</v>
      </c>
      <c r="K20" s="1"/>
      <c r="L20" s="57">
        <f t="shared" si="31"/>
        <v>0</v>
      </c>
      <c r="M20" s="79">
        <f t="shared" si="6"/>
        <v>0</v>
      </c>
      <c r="N20" s="32">
        <f>+VLOOKUP($A20,'Presupuesto (Captura de Datos)'!$A$11:$M$363,N$9,0)</f>
        <v>0</v>
      </c>
      <c r="O20" s="1"/>
      <c r="P20" s="57">
        <f t="shared" si="32"/>
        <v>0</v>
      </c>
      <c r="Q20" s="79">
        <f t="shared" si="8"/>
        <v>0</v>
      </c>
      <c r="R20" s="32">
        <f>+VLOOKUP($A20,'Presupuesto (Captura de Datos)'!$A$11:$M$363,R$9,0)</f>
        <v>0</v>
      </c>
      <c r="S20" s="1"/>
      <c r="T20" s="57">
        <f t="shared" si="33"/>
        <v>0</v>
      </c>
      <c r="U20" s="79">
        <f t="shared" si="10"/>
        <v>0</v>
      </c>
      <c r="V20" s="32">
        <f>+VLOOKUP($A20,'Presupuesto (Captura de Datos)'!$A$11:$M$363,V$9,0)</f>
        <v>0</v>
      </c>
      <c r="W20" s="1"/>
      <c r="X20" s="57">
        <f t="shared" si="34"/>
        <v>0</v>
      </c>
      <c r="Y20" s="79">
        <f t="shared" si="12"/>
        <v>0</v>
      </c>
      <c r="Z20" s="32">
        <f>+VLOOKUP($A20,'Presupuesto (Captura de Datos)'!$A$11:$M$363,Z$9,0)</f>
        <v>0</v>
      </c>
      <c r="AA20" s="1"/>
      <c r="AB20" s="57">
        <f t="shared" si="35"/>
        <v>0</v>
      </c>
      <c r="AC20" s="79">
        <f t="shared" si="14"/>
        <v>0</v>
      </c>
      <c r="AD20" s="32">
        <f>+VLOOKUP($A20,'Presupuesto (Captura de Datos)'!$A$11:$M$363,AD$9,0)</f>
        <v>0</v>
      </c>
      <c r="AE20" s="1"/>
      <c r="AF20" s="57">
        <f t="shared" si="36"/>
        <v>0</v>
      </c>
      <c r="AG20" s="79">
        <f t="shared" si="16"/>
        <v>0</v>
      </c>
      <c r="AH20" s="32">
        <f>+VLOOKUP($A20,'Presupuesto (Captura de Datos)'!$A$11:$M$363,AH$9,0)</f>
        <v>0</v>
      </c>
      <c r="AI20" s="1"/>
      <c r="AJ20" s="57">
        <f t="shared" si="37"/>
        <v>0</v>
      </c>
      <c r="AK20" s="79">
        <f t="shared" si="18"/>
        <v>0</v>
      </c>
      <c r="AL20" s="32">
        <f>+VLOOKUP($A20,'Presupuesto (Captura de Datos)'!$A$11:$M$363,AL$9,0)</f>
        <v>0</v>
      </c>
      <c r="AM20" s="1"/>
      <c r="AN20" s="57">
        <f t="shared" si="38"/>
        <v>0</v>
      </c>
      <c r="AO20" s="79">
        <f t="shared" si="20"/>
        <v>0</v>
      </c>
      <c r="AP20" s="32">
        <f>+VLOOKUP($A20,'Presupuesto (Captura de Datos)'!$A$11:$M$363,AP$9,0)</f>
        <v>0</v>
      </c>
      <c r="AQ20" s="1"/>
      <c r="AR20" s="57">
        <f t="shared" si="39"/>
        <v>0</v>
      </c>
      <c r="AS20" s="79">
        <f t="shared" si="22"/>
        <v>0</v>
      </c>
      <c r="AT20" s="32">
        <f>+VLOOKUP($A20,'Presupuesto (Captura de Datos)'!$A$11:$M$363,AT$9,0)</f>
        <v>0</v>
      </c>
      <c r="AU20" s="1"/>
      <c r="AV20" s="57">
        <f t="shared" si="40"/>
        <v>0</v>
      </c>
      <c r="AW20" s="79">
        <f t="shared" si="24"/>
        <v>0</v>
      </c>
      <c r="AX20" s="26">
        <f t="shared" si="25"/>
        <v>0</v>
      </c>
      <c r="AY20" s="26">
        <f t="shared" si="26"/>
        <v>0</v>
      </c>
      <c r="AZ20" s="26">
        <f t="shared" si="41"/>
        <v>0</v>
      </c>
      <c r="BA20" s="80">
        <f t="shared" si="28"/>
        <v>0</v>
      </c>
    </row>
    <row r="21" spans="1:53" s="33" customFormat="1" ht="13.5" outlineLevel="1" x14ac:dyDescent="0.3">
      <c r="A21" s="33" t="str">
        <f>+'Presupuesto (Captura de Datos)'!A21</f>
        <v>Ingresos 11</v>
      </c>
      <c r="B21" s="32">
        <f>+VLOOKUP($A21,'Presupuesto (Captura de Datos)'!$A$11:$M$363,B$9,0)</f>
        <v>0</v>
      </c>
      <c r="C21" s="1"/>
      <c r="D21" s="57">
        <f t="shared" si="29"/>
        <v>0</v>
      </c>
      <c r="E21" s="79">
        <f t="shared" si="2"/>
        <v>0</v>
      </c>
      <c r="F21" s="32">
        <f>+VLOOKUP($A21,'Presupuesto (Captura de Datos)'!$A$11:$M$363,F$9,0)</f>
        <v>0</v>
      </c>
      <c r="G21" s="1"/>
      <c r="H21" s="57">
        <f t="shared" si="30"/>
        <v>0</v>
      </c>
      <c r="I21" s="79">
        <f t="shared" si="4"/>
        <v>0</v>
      </c>
      <c r="J21" s="32">
        <f>+VLOOKUP($A21,'Presupuesto (Captura de Datos)'!$A$11:$M$363,J$9,0)</f>
        <v>0</v>
      </c>
      <c r="K21" s="1"/>
      <c r="L21" s="57">
        <f t="shared" si="31"/>
        <v>0</v>
      </c>
      <c r="M21" s="79">
        <f t="shared" si="6"/>
        <v>0</v>
      </c>
      <c r="N21" s="32">
        <f>+VLOOKUP($A21,'Presupuesto (Captura de Datos)'!$A$11:$M$363,N$9,0)</f>
        <v>0</v>
      </c>
      <c r="O21" s="1"/>
      <c r="P21" s="57">
        <f t="shared" si="32"/>
        <v>0</v>
      </c>
      <c r="Q21" s="79">
        <f t="shared" si="8"/>
        <v>0</v>
      </c>
      <c r="R21" s="32">
        <f>+VLOOKUP($A21,'Presupuesto (Captura de Datos)'!$A$11:$M$363,R$9,0)</f>
        <v>0</v>
      </c>
      <c r="S21" s="1"/>
      <c r="T21" s="57">
        <f t="shared" si="33"/>
        <v>0</v>
      </c>
      <c r="U21" s="79">
        <f t="shared" si="10"/>
        <v>0</v>
      </c>
      <c r="V21" s="32">
        <f>+VLOOKUP($A21,'Presupuesto (Captura de Datos)'!$A$11:$M$363,V$9,0)</f>
        <v>0</v>
      </c>
      <c r="W21" s="1"/>
      <c r="X21" s="57">
        <f t="shared" si="34"/>
        <v>0</v>
      </c>
      <c r="Y21" s="79">
        <f t="shared" si="12"/>
        <v>0</v>
      </c>
      <c r="Z21" s="32">
        <f>+VLOOKUP($A21,'Presupuesto (Captura de Datos)'!$A$11:$M$363,Z$9,0)</f>
        <v>0</v>
      </c>
      <c r="AA21" s="1"/>
      <c r="AB21" s="57">
        <f t="shared" si="35"/>
        <v>0</v>
      </c>
      <c r="AC21" s="79">
        <f t="shared" si="14"/>
        <v>0</v>
      </c>
      <c r="AD21" s="32">
        <f>+VLOOKUP($A21,'Presupuesto (Captura de Datos)'!$A$11:$M$363,AD$9,0)</f>
        <v>0</v>
      </c>
      <c r="AE21" s="1"/>
      <c r="AF21" s="57">
        <f t="shared" si="36"/>
        <v>0</v>
      </c>
      <c r="AG21" s="79">
        <f t="shared" si="16"/>
        <v>0</v>
      </c>
      <c r="AH21" s="32">
        <f>+VLOOKUP($A21,'Presupuesto (Captura de Datos)'!$A$11:$M$363,AH$9,0)</f>
        <v>0</v>
      </c>
      <c r="AI21" s="1"/>
      <c r="AJ21" s="57">
        <f t="shared" si="37"/>
        <v>0</v>
      </c>
      <c r="AK21" s="79">
        <f t="shared" si="18"/>
        <v>0</v>
      </c>
      <c r="AL21" s="32">
        <f>+VLOOKUP($A21,'Presupuesto (Captura de Datos)'!$A$11:$M$363,AL$9,0)</f>
        <v>0</v>
      </c>
      <c r="AM21" s="1"/>
      <c r="AN21" s="57">
        <f t="shared" si="38"/>
        <v>0</v>
      </c>
      <c r="AO21" s="79">
        <f t="shared" si="20"/>
        <v>0</v>
      </c>
      <c r="AP21" s="32">
        <f>+VLOOKUP($A21,'Presupuesto (Captura de Datos)'!$A$11:$M$363,AP$9,0)</f>
        <v>0</v>
      </c>
      <c r="AQ21" s="1"/>
      <c r="AR21" s="57">
        <f t="shared" si="39"/>
        <v>0</v>
      </c>
      <c r="AS21" s="79">
        <f t="shared" si="22"/>
        <v>0</v>
      </c>
      <c r="AT21" s="32">
        <f>+VLOOKUP($A21,'Presupuesto (Captura de Datos)'!$A$11:$M$363,AT$9,0)</f>
        <v>0</v>
      </c>
      <c r="AU21" s="1"/>
      <c r="AV21" s="57">
        <f t="shared" si="40"/>
        <v>0</v>
      </c>
      <c r="AW21" s="79">
        <f t="shared" si="24"/>
        <v>0</v>
      </c>
      <c r="AX21" s="26">
        <f t="shared" si="25"/>
        <v>0</v>
      </c>
      <c r="AY21" s="26">
        <f t="shared" si="26"/>
        <v>0</v>
      </c>
      <c r="AZ21" s="26">
        <f t="shared" si="41"/>
        <v>0</v>
      </c>
      <c r="BA21" s="80">
        <f t="shared" si="28"/>
        <v>0</v>
      </c>
    </row>
    <row r="22" spans="1:53" s="33" customFormat="1" ht="13.5" outlineLevel="1" x14ac:dyDescent="0.3">
      <c r="A22" s="33" t="str">
        <f>+'Presupuesto (Captura de Datos)'!A22</f>
        <v>Ingresos 12</v>
      </c>
      <c r="B22" s="32">
        <f>+VLOOKUP($A22,'Presupuesto (Captura de Datos)'!$A$11:$M$363,B$9,0)</f>
        <v>0</v>
      </c>
      <c r="C22" s="1"/>
      <c r="D22" s="57">
        <f t="shared" si="29"/>
        <v>0</v>
      </c>
      <c r="E22" s="79">
        <f t="shared" si="2"/>
        <v>0</v>
      </c>
      <c r="F22" s="32">
        <f>+VLOOKUP($A22,'Presupuesto (Captura de Datos)'!$A$11:$M$363,F$9,0)</f>
        <v>0</v>
      </c>
      <c r="G22" s="1"/>
      <c r="H22" s="57">
        <f t="shared" si="30"/>
        <v>0</v>
      </c>
      <c r="I22" s="79">
        <f t="shared" si="4"/>
        <v>0</v>
      </c>
      <c r="J22" s="32">
        <f>+VLOOKUP($A22,'Presupuesto (Captura de Datos)'!$A$11:$M$363,J$9,0)</f>
        <v>0</v>
      </c>
      <c r="K22" s="1"/>
      <c r="L22" s="57">
        <f t="shared" si="31"/>
        <v>0</v>
      </c>
      <c r="M22" s="79">
        <f t="shared" si="6"/>
        <v>0</v>
      </c>
      <c r="N22" s="32">
        <f>+VLOOKUP($A22,'Presupuesto (Captura de Datos)'!$A$11:$M$363,N$9,0)</f>
        <v>0</v>
      </c>
      <c r="O22" s="1"/>
      <c r="P22" s="57">
        <f t="shared" si="32"/>
        <v>0</v>
      </c>
      <c r="Q22" s="79">
        <f t="shared" si="8"/>
        <v>0</v>
      </c>
      <c r="R22" s="32">
        <f>+VLOOKUP($A22,'Presupuesto (Captura de Datos)'!$A$11:$M$363,R$9,0)</f>
        <v>0</v>
      </c>
      <c r="S22" s="1"/>
      <c r="T22" s="57">
        <f t="shared" si="33"/>
        <v>0</v>
      </c>
      <c r="U22" s="79">
        <f t="shared" si="10"/>
        <v>0</v>
      </c>
      <c r="V22" s="32">
        <f>+VLOOKUP($A22,'Presupuesto (Captura de Datos)'!$A$11:$M$363,V$9,0)</f>
        <v>0</v>
      </c>
      <c r="W22" s="1"/>
      <c r="X22" s="57">
        <f t="shared" si="34"/>
        <v>0</v>
      </c>
      <c r="Y22" s="79">
        <f t="shared" si="12"/>
        <v>0</v>
      </c>
      <c r="Z22" s="32">
        <f>+VLOOKUP($A22,'Presupuesto (Captura de Datos)'!$A$11:$M$363,Z$9,0)</f>
        <v>0</v>
      </c>
      <c r="AA22" s="1"/>
      <c r="AB22" s="57">
        <f t="shared" si="35"/>
        <v>0</v>
      </c>
      <c r="AC22" s="79">
        <f t="shared" si="14"/>
        <v>0</v>
      </c>
      <c r="AD22" s="32">
        <f>+VLOOKUP($A22,'Presupuesto (Captura de Datos)'!$A$11:$M$363,AD$9,0)</f>
        <v>0</v>
      </c>
      <c r="AE22" s="1"/>
      <c r="AF22" s="57">
        <f t="shared" si="36"/>
        <v>0</v>
      </c>
      <c r="AG22" s="79">
        <f t="shared" si="16"/>
        <v>0</v>
      </c>
      <c r="AH22" s="32">
        <f>+VLOOKUP($A22,'Presupuesto (Captura de Datos)'!$A$11:$M$363,AH$9,0)</f>
        <v>0</v>
      </c>
      <c r="AI22" s="1"/>
      <c r="AJ22" s="57">
        <f t="shared" si="37"/>
        <v>0</v>
      </c>
      <c r="AK22" s="79">
        <f t="shared" si="18"/>
        <v>0</v>
      </c>
      <c r="AL22" s="32">
        <f>+VLOOKUP($A22,'Presupuesto (Captura de Datos)'!$A$11:$M$363,AL$9,0)</f>
        <v>0</v>
      </c>
      <c r="AM22" s="1"/>
      <c r="AN22" s="57">
        <f t="shared" si="38"/>
        <v>0</v>
      </c>
      <c r="AO22" s="79">
        <f t="shared" si="20"/>
        <v>0</v>
      </c>
      <c r="AP22" s="32">
        <f>+VLOOKUP($A22,'Presupuesto (Captura de Datos)'!$A$11:$M$363,AP$9,0)</f>
        <v>0</v>
      </c>
      <c r="AQ22" s="1"/>
      <c r="AR22" s="57">
        <f t="shared" si="39"/>
        <v>0</v>
      </c>
      <c r="AS22" s="79">
        <f t="shared" si="22"/>
        <v>0</v>
      </c>
      <c r="AT22" s="32">
        <f>+VLOOKUP($A22,'Presupuesto (Captura de Datos)'!$A$11:$M$363,AT$9,0)</f>
        <v>0</v>
      </c>
      <c r="AU22" s="1"/>
      <c r="AV22" s="57">
        <f t="shared" si="40"/>
        <v>0</v>
      </c>
      <c r="AW22" s="79">
        <f t="shared" si="24"/>
        <v>0</v>
      </c>
      <c r="AX22" s="26">
        <f t="shared" si="25"/>
        <v>0</v>
      </c>
      <c r="AY22" s="26">
        <f t="shared" si="26"/>
        <v>0</v>
      </c>
      <c r="AZ22" s="26">
        <f t="shared" si="41"/>
        <v>0</v>
      </c>
      <c r="BA22" s="80">
        <f t="shared" si="28"/>
        <v>0</v>
      </c>
    </row>
    <row r="23" spans="1:53" s="33" customFormat="1" ht="13.5" x14ac:dyDescent="0.3">
      <c r="A23" s="58" t="str">
        <f>"Total "&amp;A10</f>
        <v>Total Ingresos</v>
      </c>
      <c r="B23" s="59">
        <f>SUM(B10:B22)</f>
        <v>3000000</v>
      </c>
      <c r="C23" s="59">
        <f>SUM(C10:C22)</f>
        <v>1200000</v>
      </c>
      <c r="D23" s="59">
        <f>+B23-C23</f>
        <v>1800000</v>
      </c>
      <c r="E23" s="78">
        <f t="shared" si="2"/>
        <v>0.6</v>
      </c>
      <c r="F23" s="59">
        <f>SUM(F10:F22)</f>
        <v>3000000</v>
      </c>
      <c r="G23" s="59">
        <f>SUM(G10:G22)</f>
        <v>1200000</v>
      </c>
      <c r="H23" s="59">
        <f>+F23-G23</f>
        <v>1800000</v>
      </c>
      <c r="I23" s="78">
        <f t="shared" si="4"/>
        <v>0.6</v>
      </c>
      <c r="J23" s="59">
        <f>SUM(J10:J22)</f>
        <v>3000000</v>
      </c>
      <c r="K23" s="59">
        <f>SUM(K10:K22)</f>
        <v>1200000</v>
      </c>
      <c r="L23" s="59">
        <f>+J23-K23</f>
        <v>1800000</v>
      </c>
      <c r="M23" s="78">
        <f t="shared" si="6"/>
        <v>0.6</v>
      </c>
      <c r="N23" s="59">
        <f>SUM(N10:N22)</f>
        <v>3000000</v>
      </c>
      <c r="O23" s="59">
        <f>SUM(O10:O22)</f>
        <v>15000000</v>
      </c>
      <c r="P23" s="59">
        <f>+N23-O23</f>
        <v>-12000000</v>
      </c>
      <c r="Q23" s="78">
        <f t="shared" si="8"/>
        <v>-4</v>
      </c>
      <c r="R23" s="59">
        <f>SUM(R10:R22)</f>
        <v>3000000</v>
      </c>
      <c r="S23" s="59">
        <f>SUM(S10:S22)</f>
        <v>15000000</v>
      </c>
      <c r="T23" s="59">
        <f>+R23-S23</f>
        <v>-12000000</v>
      </c>
      <c r="U23" s="78">
        <f t="shared" si="10"/>
        <v>-4</v>
      </c>
      <c r="V23" s="59">
        <f>SUM(V10:V22)</f>
        <v>3000000</v>
      </c>
      <c r="W23" s="59">
        <f>SUM(W10:W22)</f>
        <v>0</v>
      </c>
      <c r="X23" s="59">
        <f>+V23-W23</f>
        <v>3000000</v>
      </c>
      <c r="Y23" s="78">
        <f t="shared" si="12"/>
        <v>1</v>
      </c>
      <c r="Z23" s="59">
        <f>SUM(Z10:Z22)</f>
        <v>23000000</v>
      </c>
      <c r="AA23" s="59">
        <f>SUM(AA10:AA22)</f>
        <v>0</v>
      </c>
      <c r="AB23" s="59">
        <f>+Z23-AA23</f>
        <v>23000000</v>
      </c>
      <c r="AC23" s="78">
        <f t="shared" si="14"/>
        <v>1</v>
      </c>
      <c r="AD23" s="59">
        <f>SUM(AD10:AD22)</f>
        <v>3000000</v>
      </c>
      <c r="AE23" s="59">
        <f>SUM(AE10:AE22)</f>
        <v>0</v>
      </c>
      <c r="AF23" s="59">
        <f>+AD23-AE23</f>
        <v>3000000</v>
      </c>
      <c r="AG23" s="78">
        <f t="shared" si="16"/>
        <v>1</v>
      </c>
      <c r="AH23" s="59">
        <f>SUM(AH10:AH22)</f>
        <v>3000000</v>
      </c>
      <c r="AI23" s="59">
        <f>SUM(AI10:AI22)</f>
        <v>0</v>
      </c>
      <c r="AJ23" s="59">
        <f>+AH23-AI23</f>
        <v>3000000</v>
      </c>
      <c r="AK23" s="78">
        <f t="shared" si="18"/>
        <v>1</v>
      </c>
      <c r="AL23" s="59">
        <f>SUM(AL10:AL22)</f>
        <v>3000000</v>
      </c>
      <c r="AM23" s="59">
        <f>SUM(AM10:AM22)</f>
        <v>0</v>
      </c>
      <c r="AN23" s="59">
        <f>+AL23-AM23</f>
        <v>3000000</v>
      </c>
      <c r="AO23" s="78">
        <f t="shared" si="20"/>
        <v>1</v>
      </c>
      <c r="AP23" s="59">
        <f>SUM(AP10:AP22)</f>
        <v>3000000</v>
      </c>
      <c r="AQ23" s="59">
        <f>SUM(AQ10:AQ22)</f>
        <v>5000000</v>
      </c>
      <c r="AR23" s="59">
        <f>+AP23-AQ23</f>
        <v>-2000000</v>
      </c>
      <c r="AS23" s="78">
        <f t="shared" si="22"/>
        <v>-0.66666666666666663</v>
      </c>
      <c r="AT23" s="59">
        <f>SUM(AT10:AT22)</f>
        <v>3000000</v>
      </c>
      <c r="AU23" s="59">
        <f>SUM(AU10:AU22)</f>
        <v>5000000</v>
      </c>
      <c r="AV23" s="59">
        <f>+AT23-AU23</f>
        <v>-2000000</v>
      </c>
      <c r="AW23" s="78">
        <f t="shared" si="24"/>
        <v>-0.66666666666666663</v>
      </c>
      <c r="AX23" s="59">
        <f>SUM(AX11:AX22)</f>
        <v>56000000</v>
      </c>
      <c r="AY23" s="59">
        <f>SUM(AY11:AY22)</f>
        <v>43600000</v>
      </c>
      <c r="AZ23" s="59">
        <f>+AX23-AY23</f>
        <v>12400000</v>
      </c>
      <c r="BA23" s="78">
        <f t="shared" si="28"/>
        <v>0.22142857142857142</v>
      </c>
    </row>
    <row r="24" spans="1:53" s="33" customFormat="1" ht="13.5" x14ac:dyDescent="0.3"/>
    <row r="25" spans="1:53" s="33" customFormat="1" ht="15.75" thickBot="1" x14ac:dyDescent="0.35">
      <c r="A25" s="60" t="str">
        <f>+'Presupuesto (Captura de Datos)'!A25</f>
        <v>Ahorro / Pensión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</row>
    <row r="26" spans="1:53" s="33" customFormat="1" ht="13.5" outlineLevel="1" x14ac:dyDescent="0.3">
      <c r="A26" s="33" t="str">
        <f>+'Presupuesto (Captura de Datos)'!A26</f>
        <v>Ahorro / Pensión 1</v>
      </c>
      <c r="B26" s="32">
        <f>+VLOOKUP($A26,'Presupuesto (Captura de Datos)'!$A$11:$M$363,B$9,0)</f>
        <v>0</v>
      </c>
      <c r="C26" s="1"/>
      <c r="D26" s="57">
        <f t="shared" ref="D26:D42" si="42">+B26-C26</f>
        <v>0</v>
      </c>
      <c r="E26" s="79">
        <f t="shared" ref="E26:E42" si="43">IF(ISERROR(C26/B26),0,(C26/B26))</f>
        <v>0</v>
      </c>
      <c r="F26" s="32">
        <f>+VLOOKUP($A26,'Presupuesto (Captura de Datos)'!$A$11:$M$363,F$9,0)</f>
        <v>0</v>
      </c>
      <c r="G26" s="1"/>
      <c r="H26" s="57">
        <f t="shared" ref="H26:H42" si="44">+F26-G26</f>
        <v>0</v>
      </c>
      <c r="I26" s="79">
        <f t="shared" ref="I26:I42" si="45">IF(ISERROR(G26/F26),0,(G26/F26))</f>
        <v>0</v>
      </c>
      <c r="J26" s="32">
        <f>+VLOOKUP($A26,'Presupuesto (Captura de Datos)'!$A$11:$M$363,J$9,0)</f>
        <v>0</v>
      </c>
      <c r="K26" s="1"/>
      <c r="L26" s="57">
        <f t="shared" ref="L26:L42" si="46">+J26-K26</f>
        <v>0</v>
      </c>
      <c r="M26" s="79">
        <f t="shared" ref="M26:M42" si="47">IF(ISERROR(K26/J26),0,(K26/J26))</f>
        <v>0</v>
      </c>
      <c r="N26" s="32">
        <f>+VLOOKUP($A26,'Presupuesto (Captura de Datos)'!$A$11:$M$363,N$9,0)</f>
        <v>0</v>
      </c>
      <c r="O26" s="1"/>
      <c r="P26" s="57">
        <f t="shared" ref="P26:P42" si="48">+N26-O26</f>
        <v>0</v>
      </c>
      <c r="Q26" s="79">
        <f t="shared" ref="Q26:Q42" si="49">IF(ISERROR(O26/N26),0,(O26/N26))</f>
        <v>0</v>
      </c>
      <c r="R26" s="32">
        <f>+VLOOKUP($A26,'Presupuesto (Captura de Datos)'!$A$11:$M$363,R$9,0)</f>
        <v>0</v>
      </c>
      <c r="S26" s="1"/>
      <c r="T26" s="57">
        <f t="shared" ref="T26:T42" si="50">+R26-S26</f>
        <v>0</v>
      </c>
      <c r="U26" s="79">
        <f t="shared" ref="U26:U42" si="51">IF(ISERROR(S26/R26),0,(S26/R26))</f>
        <v>0</v>
      </c>
      <c r="V26" s="32">
        <f>+VLOOKUP($A26,'Presupuesto (Captura de Datos)'!$A$11:$M$363,V$9,0)</f>
        <v>0</v>
      </c>
      <c r="W26" s="1"/>
      <c r="X26" s="57">
        <f t="shared" ref="X26:X42" si="52">+V26-W26</f>
        <v>0</v>
      </c>
      <c r="Y26" s="79">
        <f t="shared" ref="Y26:Y42" si="53">IF(ISERROR(W26/V26),0,(W26/V26))</f>
        <v>0</v>
      </c>
      <c r="Z26" s="32">
        <f>+VLOOKUP($A26,'Presupuesto (Captura de Datos)'!$A$11:$M$363,Z$9,0)</f>
        <v>0</v>
      </c>
      <c r="AA26" s="1"/>
      <c r="AB26" s="57">
        <f t="shared" ref="AB26:AB42" si="54">+Z26-AA26</f>
        <v>0</v>
      </c>
      <c r="AC26" s="79">
        <f t="shared" ref="AC26:AC42" si="55">IF(ISERROR(AA26/Z26),0,(AA26/Z26))</f>
        <v>0</v>
      </c>
      <c r="AD26" s="32">
        <f>+VLOOKUP($A26,'Presupuesto (Captura de Datos)'!$A$11:$M$363,AD$9,0)</f>
        <v>0</v>
      </c>
      <c r="AE26" s="1"/>
      <c r="AF26" s="57">
        <f t="shared" ref="AF26:AF42" si="56">+AD26-AE26</f>
        <v>0</v>
      </c>
      <c r="AG26" s="79">
        <f t="shared" ref="AG26:AG42" si="57">IF(ISERROR(AE26/AD26),0,(AE26/AD26))</f>
        <v>0</v>
      </c>
      <c r="AH26" s="32">
        <f>+VLOOKUP($A26,'Presupuesto (Captura de Datos)'!$A$11:$M$363,AH$9,0)</f>
        <v>0</v>
      </c>
      <c r="AI26" s="1"/>
      <c r="AJ26" s="57">
        <f t="shared" ref="AJ26:AJ42" si="58">+AH26-AI26</f>
        <v>0</v>
      </c>
      <c r="AK26" s="79">
        <f t="shared" ref="AK26:AK42" si="59">IF(ISERROR(AI26/AH26),0,(AI26/AH26))</f>
        <v>0</v>
      </c>
      <c r="AL26" s="32">
        <f>+VLOOKUP($A26,'Presupuesto (Captura de Datos)'!$A$11:$M$363,AL$9,0)</f>
        <v>0</v>
      </c>
      <c r="AM26" s="1"/>
      <c r="AN26" s="57">
        <f t="shared" ref="AN26:AN42" si="60">+AL26-AM26</f>
        <v>0</v>
      </c>
      <c r="AO26" s="79">
        <f t="shared" ref="AO26:AO42" si="61">IF(ISERROR(AM26/AL26),0,(AM26/AL26))</f>
        <v>0</v>
      </c>
      <c r="AP26" s="32">
        <f>+VLOOKUP($A26,'Presupuesto (Captura de Datos)'!$A$11:$M$363,AP$9,0)</f>
        <v>0</v>
      </c>
      <c r="AQ26" s="1"/>
      <c r="AR26" s="57">
        <f t="shared" ref="AR26:AR42" si="62">+AP26-AQ26</f>
        <v>0</v>
      </c>
      <c r="AS26" s="79">
        <f t="shared" ref="AS26:AS42" si="63">IF(ISERROR(AQ26/AP26),0,(AQ26/AP26))</f>
        <v>0</v>
      </c>
      <c r="AT26" s="32">
        <f>+VLOOKUP($A26,'Presupuesto (Captura de Datos)'!$A$11:$M$363,AT$9,0)</f>
        <v>0</v>
      </c>
      <c r="AU26" s="1"/>
      <c r="AV26" s="57">
        <f t="shared" ref="AV26:AV42" si="64">+AT26-AU26</f>
        <v>0</v>
      </c>
      <c r="AW26" s="79">
        <f t="shared" ref="AW26:AW42" si="65">IF(ISERROR(AU26/AT26),0,(AU26/AT26))</f>
        <v>0</v>
      </c>
      <c r="AX26" s="26">
        <f t="shared" ref="AX26:AX41" si="66">B26+F26+J26+N26+R26+V26+Z26+AD26+AH26+AL26+AP26+AT26</f>
        <v>0</v>
      </c>
      <c r="AY26" s="26">
        <f t="shared" ref="AY26:AY41" si="67">C26+G26+K26+O26+S26+W26+AA26+AE26+AI26+AM26+AQ26+AU26</f>
        <v>0</v>
      </c>
      <c r="AZ26" s="74">
        <f t="shared" ref="AZ26:AZ42" si="68">+AX26-AY26</f>
        <v>0</v>
      </c>
      <c r="BA26" s="82">
        <f t="shared" ref="BA26:BA42" si="69">IF(ISERROR(AY26/AX26),0,(AY26/AX26))</f>
        <v>0</v>
      </c>
    </row>
    <row r="27" spans="1:53" s="33" customFormat="1" ht="13.5" outlineLevel="1" x14ac:dyDescent="0.3">
      <c r="A27" s="33" t="str">
        <f>+'Presupuesto (Captura de Datos)'!A27</f>
        <v>Crea Patrimonio</v>
      </c>
      <c r="B27" s="32">
        <f>+VLOOKUP($A27,'Presupuesto (Captura de Datos)'!$A$11:$M$363,B$9,0)</f>
        <v>504000</v>
      </c>
      <c r="C27" s="1">
        <v>504000</v>
      </c>
      <c r="D27" s="57">
        <f t="shared" si="42"/>
        <v>0</v>
      </c>
      <c r="E27" s="79">
        <f t="shared" si="43"/>
        <v>1</v>
      </c>
      <c r="F27" s="32">
        <f>+VLOOKUP($A27,'Presupuesto (Captura de Datos)'!$A$11:$M$363,F$9,0)</f>
        <v>504000</v>
      </c>
      <c r="G27" s="1"/>
      <c r="H27" s="57">
        <f t="shared" si="44"/>
        <v>504000</v>
      </c>
      <c r="I27" s="79">
        <f t="shared" si="45"/>
        <v>0</v>
      </c>
      <c r="J27" s="32">
        <f>+VLOOKUP($A27,'Presupuesto (Captura de Datos)'!$A$11:$M$363,J$9,0)</f>
        <v>504000</v>
      </c>
      <c r="K27" s="1"/>
      <c r="L27" s="57">
        <f t="shared" si="46"/>
        <v>504000</v>
      </c>
      <c r="M27" s="79">
        <f t="shared" si="47"/>
        <v>0</v>
      </c>
      <c r="N27" s="32">
        <f>+VLOOKUP($A27,'Presupuesto (Captura de Datos)'!$A$11:$M$363,N$9,0)</f>
        <v>504000</v>
      </c>
      <c r="O27" s="1"/>
      <c r="P27" s="57">
        <f t="shared" si="48"/>
        <v>504000</v>
      </c>
      <c r="Q27" s="79">
        <f t="shared" si="49"/>
        <v>0</v>
      </c>
      <c r="R27" s="32">
        <f>+VLOOKUP($A27,'Presupuesto (Captura de Datos)'!$A$11:$M$363,R$9,0)</f>
        <v>504000</v>
      </c>
      <c r="S27" s="1"/>
      <c r="T27" s="57">
        <f t="shared" si="50"/>
        <v>504000</v>
      </c>
      <c r="U27" s="79">
        <f t="shared" si="51"/>
        <v>0</v>
      </c>
      <c r="V27" s="32">
        <f>+VLOOKUP($A27,'Presupuesto (Captura de Datos)'!$A$11:$M$363,V$9,0)</f>
        <v>504000</v>
      </c>
      <c r="W27" s="1"/>
      <c r="X27" s="57">
        <f t="shared" si="52"/>
        <v>504000</v>
      </c>
      <c r="Y27" s="79">
        <f t="shared" si="53"/>
        <v>0</v>
      </c>
      <c r="Z27" s="32">
        <f>+VLOOKUP($A27,'Presupuesto (Captura de Datos)'!$A$11:$M$363,Z$9,0)</f>
        <v>504000</v>
      </c>
      <c r="AA27" s="1"/>
      <c r="AB27" s="57">
        <f t="shared" si="54"/>
        <v>504000</v>
      </c>
      <c r="AC27" s="79">
        <f t="shared" si="55"/>
        <v>0</v>
      </c>
      <c r="AD27" s="32">
        <f>+VLOOKUP($A27,'Presupuesto (Captura de Datos)'!$A$11:$M$363,AD$9,0)</f>
        <v>504000</v>
      </c>
      <c r="AE27" s="1"/>
      <c r="AF27" s="57">
        <f t="shared" si="56"/>
        <v>504000</v>
      </c>
      <c r="AG27" s="79">
        <f t="shared" si="57"/>
        <v>0</v>
      </c>
      <c r="AH27" s="32">
        <f>+VLOOKUP($A27,'Presupuesto (Captura de Datos)'!$A$11:$M$363,AH$9,0)</f>
        <v>504000</v>
      </c>
      <c r="AI27" s="1"/>
      <c r="AJ27" s="57">
        <f t="shared" si="58"/>
        <v>504000</v>
      </c>
      <c r="AK27" s="79">
        <f t="shared" si="59"/>
        <v>0</v>
      </c>
      <c r="AL27" s="32">
        <f>+VLOOKUP($A27,'Presupuesto (Captura de Datos)'!$A$11:$M$363,AL$9,0)</f>
        <v>504000</v>
      </c>
      <c r="AM27" s="1"/>
      <c r="AN27" s="57">
        <f t="shared" si="60"/>
        <v>504000</v>
      </c>
      <c r="AO27" s="79">
        <f t="shared" si="61"/>
        <v>0</v>
      </c>
      <c r="AP27" s="32">
        <f>+VLOOKUP($A27,'Presupuesto (Captura de Datos)'!$A$11:$M$363,AP$9,0)</f>
        <v>504000</v>
      </c>
      <c r="AQ27" s="1"/>
      <c r="AR27" s="57">
        <f t="shared" si="62"/>
        <v>504000</v>
      </c>
      <c r="AS27" s="79">
        <f t="shared" si="63"/>
        <v>0</v>
      </c>
      <c r="AT27" s="32">
        <f>+VLOOKUP($A27,'Presupuesto (Captura de Datos)'!$A$11:$M$363,AT$9,0)</f>
        <v>504000</v>
      </c>
      <c r="AU27" s="1"/>
      <c r="AV27" s="57">
        <f t="shared" si="64"/>
        <v>504000</v>
      </c>
      <c r="AW27" s="79">
        <f t="shared" si="65"/>
        <v>0</v>
      </c>
      <c r="AX27" s="26">
        <f t="shared" si="66"/>
        <v>6048000</v>
      </c>
      <c r="AY27" s="26">
        <f t="shared" si="67"/>
        <v>504000</v>
      </c>
      <c r="AZ27" s="74">
        <f t="shared" si="68"/>
        <v>5544000</v>
      </c>
      <c r="BA27" s="82">
        <f t="shared" si="69"/>
        <v>8.3333333333333329E-2</v>
      </c>
    </row>
    <row r="28" spans="1:53" s="33" customFormat="1" ht="13.5" outlineLevel="1" x14ac:dyDescent="0.3">
      <c r="A28" s="34" t="str">
        <f>+'Presupuesto (Captura de Datos)'!A28</f>
        <v>Ahorro / Pensión 3</v>
      </c>
      <c r="B28" s="32">
        <f>+VLOOKUP($A28,'Presupuesto (Captura de Datos)'!$A$11:$M$363,B$9,0)</f>
        <v>0</v>
      </c>
      <c r="C28" s="1"/>
      <c r="D28" s="57">
        <f t="shared" si="42"/>
        <v>0</v>
      </c>
      <c r="E28" s="79">
        <f t="shared" si="43"/>
        <v>0</v>
      </c>
      <c r="F28" s="32">
        <f>+VLOOKUP($A28,'Presupuesto (Captura de Datos)'!$A$11:$M$363,F$9,0)</f>
        <v>0</v>
      </c>
      <c r="G28" s="1"/>
      <c r="H28" s="57">
        <f t="shared" si="44"/>
        <v>0</v>
      </c>
      <c r="I28" s="79">
        <f t="shared" si="45"/>
        <v>0</v>
      </c>
      <c r="J28" s="32">
        <f>+VLOOKUP($A28,'Presupuesto (Captura de Datos)'!$A$11:$M$363,J$9,0)</f>
        <v>0</v>
      </c>
      <c r="K28" s="1"/>
      <c r="L28" s="57">
        <f t="shared" si="46"/>
        <v>0</v>
      </c>
      <c r="M28" s="79">
        <f t="shared" si="47"/>
        <v>0</v>
      </c>
      <c r="N28" s="32">
        <f>+VLOOKUP($A28,'Presupuesto (Captura de Datos)'!$A$11:$M$363,N$9,0)</f>
        <v>0</v>
      </c>
      <c r="O28" s="1"/>
      <c r="P28" s="57">
        <f t="shared" si="48"/>
        <v>0</v>
      </c>
      <c r="Q28" s="79">
        <f t="shared" si="49"/>
        <v>0</v>
      </c>
      <c r="R28" s="32">
        <f>+VLOOKUP($A28,'Presupuesto (Captura de Datos)'!$A$11:$M$363,R$9,0)</f>
        <v>0</v>
      </c>
      <c r="S28" s="1"/>
      <c r="T28" s="57">
        <f t="shared" si="50"/>
        <v>0</v>
      </c>
      <c r="U28" s="79">
        <f t="shared" si="51"/>
        <v>0</v>
      </c>
      <c r="V28" s="32">
        <f>+VLOOKUP($A28,'Presupuesto (Captura de Datos)'!$A$11:$M$363,V$9,0)</f>
        <v>0</v>
      </c>
      <c r="W28" s="1"/>
      <c r="X28" s="57">
        <f t="shared" si="52"/>
        <v>0</v>
      </c>
      <c r="Y28" s="79">
        <f t="shared" si="53"/>
        <v>0</v>
      </c>
      <c r="Z28" s="32">
        <f>+VLOOKUP($A28,'Presupuesto (Captura de Datos)'!$A$11:$M$363,Z$9,0)</f>
        <v>0</v>
      </c>
      <c r="AA28" s="1"/>
      <c r="AB28" s="57">
        <f t="shared" si="54"/>
        <v>0</v>
      </c>
      <c r="AC28" s="79">
        <f t="shared" si="55"/>
        <v>0</v>
      </c>
      <c r="AD28" s="32">
        <f>+VLOOKUP($A28,'Presupuesto (Captura de Datos)'!$A$11:$M$363,AD$9,0)</f>
        <v>0</v>
      </c>
      <c r="AE28" s="1"/>
      <c r="AF28" s="57">
        <f t="shared" si="56"/>
        <v>0</v>
      </c>
      <c r="AG28" s="79">
        <f t="shared" si="57"/>
        <v>0</v>
      </c>
      <c r="AH28" s="32">
        <f>+VLOOKUP($A28,'Presupuesto (Captura de Datos)'!$A$11:$M$363,AH$9,0)</f>
        <v>0</v>
      </c>
      <c r="AI28" s="1"/>
      <c r="AJ28" s="57">
        <f t="shared" si="58"/>
        <v>0</v>
      </c>
      <c r="AK28" s="79">
        <f t="shared" si="59"/>
        <v>0</v>
      </c>
      <c r="AL28" s="32">
        <f>+VLOOKUP($A28,'Presupuesto (Captura de Datos)'!$A$11:$M$363,AL$9,0)</f>
        <v>0</v>
      </c>
      <c r="AM28" s="1"/>
      <c r="AN28" s="57">
        <f t="shared" si="60"/>
        <v>0</v>
      </c>
      <c r="AO28" s="79">
        <f t="shared" si="61"/>
        <v>0</v>
      </c>
      <c r="AP28" s="32">
        <f>+VLOOKUP($A28,'Presupuesto (Captura de Datos)'!$A$11:$M$363,AP$9,0)</f>
        <v>0</v>
      </c>
      <c r="AQ28" s="1"/>
      <c r="AR28" s="57">
        <f t="shared" si="62"/>
        <v>0</v>
      </c>
      <c r="AS28" s="79">
        <f t="shared" si="63"/>
        <v>0</v>
      </c>
      <c r="AT28" s="32">
        <f>+VLOOKUP($A28,'Presupuesto (Captura de Datos)'!$A$11:$M$363,AT$9,0)</f>
        <v>0</v>
      </c>
      <c r="AU28" s="1"/>
      <c r="AV28" s="57">
        <f t="shared" si="64"/>
        <v>0</v>
      </c>
      <c r="AW28" s="79">
        <f t="shared" si="65"/>
        <v>0</v>
      </c>
      <c r="AX28" s="26">
        <f t="shared" si="66"/>
        <v>0</v>
      </c>
      <c r="AY28" s="26">
        <f t="shared" si="67"/>
        <v>0</v>
      </c>
      <c r="AZ28" s="74">
        <f t="shared" si="68"/>
        <v>0</v>
      </c>
      <c r="BA28" s="82">
        <f t="shared" si="69"/>
        <v>0</v>
      </c>
    </row>
    <row r="29" spans="1:53" s="33" customFormat="1" ht="13.5" outlineLevel="1" x14ac:dyDescent="0.3">
      <c r="A29" s="33" t="str">
        <f>+'Presupuesto (Captura de Datos)'!A29</f>
        <v>Ahorro / Pensión 4</v>
      </c>
      <c r="B29" s="32">
        <f>+VLOOKUP($A29,'Presupuesto (Captura de Datos)'!$A$11:$M$363,B$9,0)</f>
        <v>0</v>
      </c>
      <c r="C29" s="1"/>
      <c r="D29" s="57">
        <f t="shared" si="42"/>
        <v>0</v>
      </c>
      <c r="E29" s="79">
        <f t="shared" si="43"/>
        <v>0</v>
      </c>
      <c r="F29" s="32">
        <f>+VLOOKUP($A29,'Presupuesto (Captura de Datos)'!$A$11:$M$363,F$9,0)</f>
        <v>0</v>
      </c>
      <c r="G29" s="1"/>
      <c r="H29" s="57">
        <f t="shared" si="44"/>
        <v>0</v>
      </c>
      <c r="I29" s="79">
        <f t="shared" si="45"/>
        <v>0</v>
      </c>
      <c r="J29" s="32">
        <f>+VLOOKUP($A29,'Presupuesto (Captura de Datos)'!$A$11:$M$363,J$9,0)</f>
        <v>0</v>
      </c>
      <c r="K29" s="1"/>
      <c r="L29" s="57">
        <f t="shared" si="46"/>
        <v>0</v>
      </c>
      <c r="M29" s="79">
        <f t="shared" si="47"/>
        <v>0</v>
      </c>
      <c r="N29" s="32">
        <f>+VLOOKUP($A29,'Presupuesto (Captura de Datos)'!$A$11:$M$363,N$9,0)</f>
        <v>0</v>
      </c>
      <c r="O29" s="1"/>
      <c r="P29" s="57">
        <f t="shared" si="48"/>
        <v>0</v>
      </c>
      <c r="Q29" s="79">
        <f t="shared" si="49"/>
        <v>0</v>
      </c>
      <c r="R29" s="32">
        <f>+VLOOKUP($A29,'Presupuesto (Captura de Datos)'!$A$11:$M$363,R$9,0)</f>
        <v>0</v>
      </c>
      <c r="S29" s="1"/>
      <c r="T29" s="57">
        <f t="shared" si="50"/>
        <v>0</v>
      </c>
      <c r="U29" s="79">
        <f t="shared" si="51"/>
        <v>0</v>
      </c>
      <c r="V29" s="32">
        <f>+VLOOKUP($A29,'Presupuesto (Captura de Datos)'!$A$11:$M$363,V$9,0)</f>
        <v>0</v>
      </c>
      <c r="W29" s="1"/>
      <c r="X29" s="57">
        <f t="shared" si="52"/>
        <v>0</v>
      </c>
      <c r="Y29" s="79">
        <f t="shared" si="53"/>
        <v>0</v>
      </c>
      <c r="Z29" s="32">
        <f>+VLOOKUP($A29,'Presupuesto (Captura de Datos)'!$A$11:$M$363,Z$9,0)</f>
        <v>0</v>
      </c>
      <c r="AA29" s="1"/>
      <c r="AB29" s="57">
        <f t="shared" si="54"/>
        <v>0</v>
      </c>
      <c r="AC29" s="79">
        <f t="shared" si="55"/>
        <v>0</v>
      </c>
      <c r="AD29" s="32">
        <f>+VLOOKUP($A29,'Presupuesto (Captura de Datos)'!$A$11:$M$363,AD$9,0)</f>
        <v>0</v>
      </c>
      <c r="AE29" s="1"/>
      <c r="AF29" s="57">
        <f t="shared" si="56"/>
        <v>0</v>
      </c>
      <c r="AG29" s="79">
        <f t="shared" si="57"/>
        <v>0</v>
      </c>
      <c r="AH29" s="32">
        <f>+VLOOKUP($A29,'Presupuesto (Captura de Datos)'!$A$11:$M$363,AH$9,0)</f>
        <v>0</v>
      </c>
      <c r="AI29" s="1"/>
      <c r="AJ29" s="57">
        <f t="shared" si="58"/>
        <v>0</v>
      </c>
      <c r="AK29" s="79">
        <f t="shared" si="59"/>
        <v>0</v>
      </c>
      <c r="AL29" s="32">
        <f>+VLOOKUP($A29,'Presupuesto (Captura de Datos)'!$A$11:$M$363,AL$9,0)</f>
        <v>0</v>
      </c>
      <c r="AM29" s="1"/>
      <c r="AN29" s="57">
        <f t="shared" si="60"/>
        <v>0</v>
      </c>
      <c r="AO29" s="79">
        <f t="shared" si="61"/>
        <v>0</v>
      </c>
      <c r="AP29" s="32">
        <f>+VLOOKUP($A29,'Presupuesto (Captura de Datos)'!$A$11:$M$363,AP$9,0)</f>
        <v>0</v>
      </c>
      <c r="AQ29" s="1"/>
      <c r="AR29" s="57">
        <f t="shared" si="62"/>
        <v>0</v>
      </c>
      <c r="AS29" s="79">
        <f t="shared" si="63"/>
        <v>0</v>
      </c>
      <c r="AT29" s="32">
        <f>+VLOOKUP($A29,'Presupuesto (Captura de Datos)'!$A$11:$M$363,AT$9,0)</f>
        <v>0</v>
      </c>
      <c r="AU29" s="1"/>
      <c r="AV29" s="57">
        <f t="shared" si="64"/>
        <v>0</v>
      </c>
      <c r="AW29" s="79">
        <f t="shared" si="65"/>
        <v>0</v>
      </c>
      <c r="AX29" s="26">
        <f t="shared" si="66"/>
        <v>0</v>
      </c>
      <c r="AY29" s="26">
        <f t="shared" si="67"/>
        <v>0</v>
      </c>
      <c r="AZ29" s="74">
        <f t="shared" si="68"/>
        <v>0</v>
      </c>
      <c r="BA29" s="82">
        <f t="shared" si="69"/>
        <v>0</v>
      </c>
    </row>
    <row r="30" spans="1:53" s="33" customFormat="1" ht="13.5" outlineLevel="1" x14ac:dyDescent="0.3">
      <c r="A30" s="33" t="str">
        <f>+'Presupuesto (Captura de Datos)'!A30</f>
        <v>Pension Obligatoria</v>
      </c>
      <c r="B30" s="32">
        <f>+VLOOKUP($A30,'Presupuesto (Captura de Datos)'!$A$11:$M$363,B$9,0)</f>
        <v>110000</v>
      </c>
      <c r="C30" s="1">
        <v>110000</v>
      </c>
      <c r="D30" s="57">
        <f t="shared" si="42"/>
        <v>0</v>
      </c>
      <c r="E30" s="79">
        <f t="shared" si="43"/>
        <v>1</v>
      </c>
      <c r="F30" s="32">
        <f>+VLOOKUP($A30,'Presupuesto (Captura de Datos)'!$A$11:$M$363,F$9,0)</f>
        <v>110000</v>
      </c>
      <c r="G30" s="1">
        <v>80000</v>
      </c>
      <c r="H30" s="57">
        <f t="shared" si="44"/>
        <v>30000</v>
      </c>
      <c r="I30" s="79">
        <f t="shared" si="45"/>
        <v>0.72727272727272729</v>
      </c>
      <c r="J30" s="32">
        <f>+VLOOKUP($A30,'Presupuesto (Captura de Datos)'!$A$11:$M$363,J$9,0)</f>
        <v>110000</v>
      </c>
      <c r="K30" s="1"/>
      <c r="L30" s="57">
        <f t="shared" si="46"/>
        <v>110000</v>
      </c>
      <c r="M30" s="79">
        <f t="shared" si="47"/>
        <v>0</v>
      </c>
      <c r="N30" s="32">
        <f>+VLOOKUP($A30,'Presupuesto (Captura de Datos)'!$A$11:$M$363,N$9,0)</f>
        <v>110000</v>
      </c>
      <c r="O30" s="1"/>
      <c r="P30" s="57">
        <f t="shared" si="48"/>
        <v>110000</v>
      </c>
      <c r="Q30" s="79">
        <f t="shared" si="49"/>
        <v>0</v>
      </c>
      <c r="R30" s="32">
        <f>+VLOOKUP($A30,'Presupuesto (Captura de Datos)'!$A$11:$M$363,R$9,0)</f>
        <v>110000</v>
      </c>
      <c r="S30" s="1"/>
      <c r="T30" s="57">
        <f t="shared" si="50"/>
        <v>110000</v>
      </c>
      <c r="U30" s="79">
        <f t="shared" si="51"/>
        <v>0</v>
      </c>
      <c r="V30" s="32">
        <f>+VLOOKUP($A30,'Presupuesto (Captura de Datos)'!$A$11:$M$363,V$9,0)</f>
        <v>110000</v>
      </c>
      <c r="W30" s="1"/>
      <c r="X30" s="57">
        <f t="shared" si="52"/>
        <v>110000</v>
      </c>
      <c r="Y30" s="79">
        <f t="shared" si="53"/>
        <v>0</v>
      </c>
      <c r="Z30" s="32">
        <f>+VLOOKUP($A30,'Presupuesto (Captura de Datos)'!$A$11:$M$363,Z$9,0)</f>
        <v>110000</v>
      </c>
      <c r="AA30" s="1"/>
      <c r="AB30" s="57">
        <f t="shared" si="54"/>
        <v>110000</v>
      </c>
      <c r="AC30" s="79">
        <f t="shared" si="55"/>
        <v>0</v>
      </c>
      <c r="AD30" s="32">
        <f>+VLOOKUP($A30,'Presupuesto (Captura de Datos)'!$A$11:$M$363,AD$9,0)</f>
        <v>110000</v>
      </c>
      <c r="AE30" s="1"/>
      <c r="AF30" s="57">
        <f t="shared" si="56"/>
        <v>110000</v>
      </c>
      <c r="AG30" s="79">
        <f t="shared" si="57"/>
        <v>0</v>
      </c>
      <c r="AH30" s="32">
        <f>+VLOOKUP($A30,'Presupuesto (Captura de Datos)'!$A$11:$M$363,AH$9,0)</f>
        <v>110000</v>
      </c>
      <c r="AI30" s="1"/>
      <c r="AJ30" s="57">
        <f t="shared" si="58"/>
        <v>110000</v>
      </c>
      <c r="AK30" s="79">
        <f t="shared" si="59"/>
        <v>0</v>
      </c>
      <c r="AL30" s="32">
        <f>+VLOOKUP($A30,'Presupuesto (Captura de Datos)'!$A$11:$M$363,AL$9,0)</f>
        <v>110000</v>
      </c>
      <c r="AM30" s="1"/>
      <c r="AN30" s="57">
        <f t="shared" si="60"/>
        <v>110000</v>
      </c>
      <c r="AO30" s="79">
        <f t="shared" si="61"/>
        <v>0</v>
      </c>
      <c r="AP30" s="32">
        <f>+VLOOKUP($A30,'Presupuesto (Captura de Datos)'!$A$11:$M$363,AP$9,0)</f>
        <v>110000</v>
      </c>
      <c r="AQ30" s="1"/>
      <c r="AR30" s="57">
        <f t="shared" si="62"/>
        <v>110000</v>
      </c>
      <c r="AS30" s="79">
        <f t="shared" si="63"/>
        <v>0</v>
      </c>
      <c r="AT30" s="32">
        <f>+VLOOKUP($A30,'Presupuesto (Captura de Datos)'!$A$11:$M$363,AT$9,0)</f>
        <v>110000</v>
      </c>
      <c r="AU30" s="1"/>
      <c r="AV30" s="57">
        <f t="shared" si="64"/>
        <v>110000</v>
      </c>
      <c r="AW30" s="79">
        <f t="shared" si="65"/>
        <v>0</v>
      </c>
      <c r="AX30" s="26">
        <f t="shared" si="66"/>
        <v>1320000</v>
      </c>
      <c r="AY30" s="26">
        <f t="shared" si="67"/>
        <v>190000</v>
      </c>
      <c r="AZ30" s="74">
        <f t="shared" si="68"/>
        <v>1130000</v>
      </c>
      <c r="BA30" s="82">
        <f t="shared" si="69"/>
        <v>0.14393939393939395</v>
      </c>
    </row>
    <row r="31" spans="1:53" s="33" customFormat="1" ht="13.5" outlineLevel="1" x14ac:dyDescent="0.3">
      <c r="A31" s="33" t="str">
        <f>+'Presupuesto (Captura de Datos)'!A31</f>
        <v>Ahorro / Pensión 6</v>
      </c>
      <c r="B31" s="32">
        <f>+VLOOKUP($A31,'Presupuesto (Captura de Datos)'!$A$11:$M$363,B$9,0)</f>
        <v>0</v>
      </c>
      <c r="C31" s="1"/>
      <c r="D31" s="57">
        <f t="shared" si="42"/>
        <v>0</v>
      </c>
      <c r="E31" s="79">
        <f t="shared" si="43"/>
        <v>0</v>
      </c>
      <c r="F31" s="32">
        <f>+VLOOKUP($A31,'Presupuesto (Captura de Datos)'!$A$11:$M$363,F$9,0)</f>
        <v>0</v>
      </c>
      <c r="G31" s="1"/>
      <c r="H31" s="57">
        <f t="shared" si="44"/>
        <v>0</v>
      </c>
      <c r="I31" s="79">
        <f t="shared" si="45"/>
        <v>0</v>
      </c>
      <c r="J31" s="32">
        <f>+VLOOKUP($A31,'Presupuesto (Captura de Datos)'!$A$11:$M$363,J$9,0)</f>
        <v>0</v>
      </c>
      <c r="K31" s="1"/>
      <c r="L31" s="57">
        <f t="shared" si="46"/>
        <v>0</v>
      </c>
      <c r="M31" s="79">
        <f t="shared" si="47"/>
        <v>0</v>
      </c>
      <c r="N31" s="32">
        <f>+VLOOKUP($A31,'Presupuesto (Captura de Datos)'!$A$11:$M$363,N$9,0)</f>
        <v>0</v>
      </c>
      <c r="O31" s="1"/>
      <c r="P31" s="57">
        <f t="shared" si="48"/>
        <v>0</v>
      </c>
      <c r="Q31" s="79">
        <f t="shared" si="49"/>
        <v>0</v>
      </c>
      <c r="R31" s="32">
        <f>+VLOOKUP($A31,'Presupuesto (Captura de Datos)'!$A$11:$M$363,R$9,0)</f>
        <v>0</v>
      </c>
      <c r="S31" s="1"/>
      <c r="T31" s="57">
        <f t="shared" si="50"/>
        <v>0</v>
      </c>
      <c r="U31" s="79">
        <f t="shared" si="51"/>
        <v>0</v>
      </c>
      <c r="V31" s="32">
        <f>+VLOOKUP($A31,'Presupuesto (Captura de Datos)'!$A$11:$M$363,V$9,0)</f>
        <v>0</v>
      </c>
      <c r="W31" s="1"/>
      <c r="X31" s="57">
        <f t="shared" si="52"/>
        <v>0</v>
      </c>
      <c r="Y31" s="79">
        <f t="shared" si="53"/>
        <v>0</v>
      </c>
      <c r="Z31" s="32">
        <f>+VLOOKUP($A31,'Presupuesto (Captura de Datos)'!$A$11:$M$363,Z$9,0)</f>
        <v>0</v>
      </c>
      <c r="AA31" s="1"/>
      <c r="AB31" s="57">
        <f t="shared" si="54"/>
        <v>0</v>
      </c>
      <c r="AC31" s="79">
        <f t="shared" si="55"/>
        <v>0</v>
      </c>
      <c r="AD31" s="32">
        <f>+VLOOKUP($A31,'Presupuesto (Captura de Datos)'!$A$11:$M$363,AD$9,0)</f>
        <v>0</v>
      </c>
      <c r="AE31" s="1"/>
      <c r="AF31" s="57">
        <f t="shared" si="56"/>
        <v>0</v>
      </c>
      <c r="AG31" s="79">
        <f t="shared" si="57"/>
        <v>0</v>
      </c>
      <c r="AH31" s="32">
        <f>+VLOOKUP($A31,'Presupuesto (Captura de Datos)'!$A$11:$M$363,AH$9,0)</f>
        <v>0</v>
      </c>
      <c r="AI31" s="1"/>
      <c r="AJ31" s="57">
        <f t="shared" si="58"/>
        <v>0</v>
      </c>
      <c r="AK31" s="79">
        <f t="shared" si="59"/>
        <v>0</v>
      </c>
      <c r="AL31" s="32">
        <f>+VLOOKUP($A31,'Presupuesto (Captura de Datos)'!$A$11:$M$363,AL$9,0)</f>
        <v>0</v>
      </c>
      <c r="AM31" s="1"/>
      <c r="AN31" s="57">
        <f t="shared" si="60"/>
        <v>0</v>
      </c>
      <c r="AO31" s="79">
        <f t="shared" si="61"/>
        <v>0</v>
      </c>
      <c r="AP31" s="32">
        <f>+VLOOKUP($A31,'Presupuesto (Captura de Datos)'!$A$11:$M$363,AP$9,0)</f>
        <v>0</v>
      </c>
      <c r="AQ31" s="1"/>
      <c r="AR31" s="57">
        <f t="shared" si="62"/>
        <v>0</v>
      </c>
      <c r="AS31" s="79">
        <f t="shared" si="63"/>
        <v>0</v>
      </c>
      <c r="AT31" s="32">
        <f>+VLOOKUP($A31,'Presupuesto (Captura de Datos)'!$A$11:$M$363,AT$9,0)</f>
        <v>0</v>
      </c>
      <c r="AU31" s="1"/>
      <c r="AV31" s="57">
        <f t="shared" si="64"/>
        <v>0</v>
      </c>
      <c r="AW31" s="79">
        <f t="shared" si="65"/>
        <v>0</v>
      </c>
      <c r="AX31" s="26">
        <f t="shared" si="66"/>
        <v>0</v>
      </c>
      <c r="AY31" s="26">
        <f t="shared" si="67"/>
        <v>0</v>
      </c>
      <c r="AZ31" s="74">
        <f t="shared" si="68"/>
        <v>0</v>
      </c>
      <c r="BA31" s="82">
        <f t="shared" si="69"/>
        <v>0</v>
      </c>
    </row>
    <row r="32" spans="1:53" s="33" customFormat="1" ht="13.5" outlineLevel="1" x14ac:dyDescent="0.3">
      <c r="A32" s="33" t="str">
        <f>+'Presupuesto (Captura de Datos)'!A32</f>
        <v>Ahorro / Pensión 7</v>
      </c>
      <c r="B32" s="32">
        <f>+VLOOKUP($A32,'Presupuesto (Captura de Datos)'!$A$11:$M$363,B$9,0)</f>
        <v>0</v>
      </c>
      <c r="C32" s="1"/>
      <c r="D32" s="57">
        <f t="shared" si="42"/>
        <v>0</v>
      </c>
      <c r="E32" s="79">
        <f t="shared" si="43"/>
        <v>0</v>
      </c>
      <c r="F32" s="32">
        <f>+VLOOKUP($A32,'Presupuesto (Captura de Datos)'!$A$11:$M$363,F$9,0)</f>
        <v>0</v>
      </c>
      <c r="G32" s="1"/>
      <c r="H32" s="57">
        <f t="shared" si="44"/>
        <v>0</v>
      </c>
      <c r="I32" s="79">
        <f t="shared" si="45"/>
        <v>0</v>
      </c>
      <c r="J32" s="32">
        <f>+VLOOKUP($A32,'Presupuesto (Captura de Datos)'!$A$11:$M$363,J$9,0)</f>
        <v>0</v>
      </c>
      <c r="K32" s="1"/>
      <c r="L32" s="57">
        <f t="shared" si="46"/>
        <v>0</v>
      </c>
      <c r="M32" s="79">
        <f t="shared" si="47"/>
        <v>0</v>
      </c>
      <c r="N32" s="32">
        <f>+VLOOKUP($A32,'Presupuesto (Captura de Datos)'!$A$11:$M$363,N$9,0)</f>
        <v>0</v>
      </c>
      <c r="O32" s="1"/>
      <c r="P32" s="57">
        <f t="shared" si="48"/>
        <v>0</v>
      </c>
      <c r="Q32" s="79">
        <f t="shared" si="49"/>
        <v>0</v>
      </c>
      <c r="R32" s="32">
        <f>+VLOOKUP($A32,'Presupuesto (Captura de Datos)'!$A$11:$M$363,R$9,0)</f>
        <v>0</v>
      </c>
      <c r="S32" s="1"/>
      <c r="T32" s="57">
        <f t="shared" si="50"/>
        <v>0</v>
      </c>
      <c r="U32" s="79">
        <f t="shared" si="51"/>
        <v>0</v>
      </c>
      <c r="V32" s="32">
        <f>+VLOOKUP($A32,'Presupuesto (Captura de Datos)'!$A$11:$M$363,V$9,0)</f>
        <v>0</v>
      </c>
      <c r="W32" s="1"/>
      <c r="X32" s="57">
        <f t="shared" si="52"/>
        <v>0</v>
      </c>
      <c r="Y32" s="79">
        <f t="shared" si="53"/>
        <v>0</v>
      </c>
      <c r="Z32" s="32">
        <f>+VLOOKUP($A32,'Presupuesto (Captura de Datos)'!$A$11:$M$363,Z$9,0)</f>
        <v>0</v>
      </c>
      <c r="AA32" s="1"/>
      <c r="AB32" s="57">
        <f t="shared" si="54"/>
        <v>0</v>
      </c>
      <c r="AC32" s="79">
        <f t="shared" si="55"/>
        <v>0</v>
      </c>
      <c r="AD32" s="32">
        <f>+VLOOKUP($A32,'Presupuesto (Captura de Datos)'!$A$11:$M$363,AD$9,0)</f>
        <v>0</v>
      </c>
      <c r="AE32" s="1"/>
      <c r="AF32" s="57">
        <f t="shared" si="56"/>
        <v>0</v>
      </c>
      <c r="AG32" s="79">
        <f t="shared" si="57"/>
        <v>0</v>
      </c>
      <c r="AH32" s="32">
        <f>+VLOOKUP($A32,'Presupuesto (Captura de Datos)'!$A$11:$M$363,AH$9,0)</f>
        <v>0</v>
      </c>
      <c r="AI32" s="1"/>
      <c r="AJ32" s="57">
        <f t="shared" si="58"/>
        <v>0</v>
      </c>
      <c r="AK32" s="79">
        <f t="shared" si="59"/>
        <v>0</v>
      </c>
      <c r="AL32" s="32">
        <f>+VLOOKUP($A32,'Presupuesto (Captura de Datos)'!$A$11:$M$363,AL$9,0)</f>
        <v>0</v>
      </c>
      <c r="AM32" s="1"/>
      <c r="AN32" s="57">
        <f t="shared" si="60"/>
        <v>0</v>
      </c>
      <c r="AO32" s="79">
        <f t="shared" si="61"/>
        <v>0</v>
      </c>
      <c r="AP32" s="32">
        <f>+VLOOKUP($A32,'Presupuesto (Captura de Datos)'!$A$11:$M$363,AP$9,0)</f>
        <v>0</v>
      </c>
      <c r="AQ32" s="1"/>
      <c r="AR32" s="57">
        <f t="shared" si="62"/>
        <v>0</v>
      </c>
      <c r="AS32" s="79">
        <f t="shared" si="63"/>
        <v>0</v>
      </c>
      <c r="AT32" s="32">
        <f>+VLOOKUP($A32,'Presupuesto (Captura de Datos)'!$A$11:$M$363,AT$9,0)</f>
        <v>0</v>
      </c>
      <c r="AU32" s="1"/>
      <c r="AV32" s="57">
        <f t="shared" si="64"/>
        <v>0</v>
      </c>
      <c r="AW32" s="79">
        <f t="shared" si="65"/>
        <v>0</v>
      </c>
      <c r="AX32" s="26">
        <f t="shared" si="66"/>
        <v>0</v>
      </c>
      <c r="AY32" s="26">
        <f t="shared" si="67"/>
        <v>0</v>
      </c>
      <c r="AZ32" s="74">
        <f t="shared" si="68"/>
        <v>0</v>
      </c>
      <c r="BA32" s="82">
        <f t="shared" si="69"/>
        <v>0</v>
      </c>
    </row>
    <row r="33" spans="1:53" s="33" customFormat="1" ht="13.5" outlineLevel="1" x14ac:dyDescent="0.3">
      <c r="A33" s="33" t="str">
        <f>+'Presupuesto (Captura de Datos)'!A33</f>
        <v>Ahorro / Pensión 8</v>
      </c>
      <c r="B33" s="32">
        <f>+VLOOKUP($A33,'Presupuesto (Captura de Datos)'!$A$11:$M$363,B$9,0)</f>
        <v>0</v>
      </c>
      <c r="C33" s="1"/>
      <c r="D33" s="57">
        <f t="shared" si="42"/>
        <v>0</v>
      </c>
      <c r="E33" s="79">
        <f t="shared" si="43"/>
        <v>0</v>
      </c>
      <c r="F33" s="32">
        <f>+VLOOKUP($A33,'Presupuesto (Captura de Datos)'!$A$11:$M$363,F$9,0)</f>
        <v>0</v>
      </c>
      <c r="G33" s="1"/>
      <c r="H33" s="57">
        <f t="shared" si="44"/>
        <v>0</v>
      </c>
      <c r="I33" s="79">
        <f t="shared" si="45"/>
        <v>0</v>
      </c>
      <c r="J33" s="32">
        <f>+VLOOKUP($A33,'Presupuesto (Captura de Datos)'!$A$11:$M$363,J$9,0)</f>
        <v>0</v>
      </c>
      <c r="K33" s="1"/>
      <c r="L33" s="57">
        <f t="shared" si="46"/>
        <v>0</v>
      </c>
      <c r="M33" s="79">
        <f t="shared" si="47"/>
        <v>0</v>
      </c>
      <c r="N33" s="32">
        <f>+VLOOKUP($A33,'Presupuesto (Captura de Datos)'!$A$11:$M$363,N$9,0)</f>
        <v>0</v>
      </c>
      <c r="O33" s="1"/>
      <c r="P33" s="57">
        <f t="shared" si="48"/>
        <v>0</v>
      </c>
      <c r="Q33" s="79">
        <f t="shared" si="49"/>
        <v>0</v>
      </c>
      <c r="R33" s="32">
        <f>+VLOOKUP($A33,'Presupuesto (Captura de Datos)'!$A$11:$M$363,R$9,0)</f>
        <v>0</v>
      </c>
      <c r="S33" s="1"/>
      <c r="T33" s="57">
        <f t="shared" si="50"/>
        <v>0</v>
      </c>
      <c r="U33" s="79">
        <f t="shared" si="51"/>
        <v>0</v>
      </c>
      <c r="V33" s="32">
        <f>+VLOOKUP($A33,'Presupuesto (Captura de Datos)'!$A$11:$M$363,V$9,0)</f>
        <v>0</v>
      </c>
      <c r="W33" s="1"/>
      <c r="X33" s="57">
        <f t="shared" si="52"/>
        <v>0</v>
      </c>
      <c r="Y33" s="79">
        <f t="shared" si="53"/>
        <v>0</v>
      </c>
      <c r="Z33" s="32">
        <f>+VLOOKUP($A33,'Presupuesto (Captura de Datos)'!$A$11:$M$363,Z$9,0)</f>
        <v>0</v>
      </c>
      <c r="AA33" s="1"/>
      <c r="AB33" s="57">
        <f t="shared" si="54"/>
        <v>0</v>
      </c>
      <c r="AC33" s="79">
        <f t="shared" si="55"/>
        <v>0</v>
      </c>
      <c r="AD33" s="32">
        <f>+VLOOKUP($A33,'Presupuesto (Captura de Datos)'!$A$11:$M$363,AD$9,0)</f>
        <v>0</v>
      </c>
      <c r="AE33" s="1"/>
      <c r="AF33" s="57">
        <f t="shared" si="56"/>
        <v>0</v>
      </c>
      <c r="AG33" s="79">
        <f t="shared" si="57"/>
        <v>0</v>
      </c>
      <c r="AH33" s="32">
        <f>+VLOOKUP($A33,'Presupuesto (Captura de Datos)'!$A$11:$M$363,AH$9,0)</f>
        <v>0</v>
      </c>
      <c r="AI33" s="1"/>
      <c r="AJ33" s="57">
        <f t="shared" si="58"/>
        <v>0</v>
      </c>
      <c r="AK33" s="79">
        <f t="shared" si="59"/>
        <v>0</v>
      </c>
      <c r="AL33" s="32">
        <f>+VLOOKUP($A33,'Presupuesto (Captura de Datos)'!$A$11:$M$363,AL$9,0)</f>
        <v>0</v>
      </c>
      <c r="AM33" s="1"/>
      <c r="AN33" s="57">
        <f t="shared" si="60"/>
        <v>0</v>
      </c>
      <c r="AO33" s="79">
        <f t="shared" si="61"/>
        <v>0</v>
      </c>
      <c r="AP33" s="32">
        <f>+VLOOKUP($A33,'Presupuesto (Captura de Datos)'!$A$11:$M$363,AP$9,0)</f>
        <v>0</v>
      </c>
      <c r="AQ33" s="1"/>
      <c r="AR33" s="57">
        <f t="shared" si="62"/>
        <v>0</v>
      </c>
      <c r="AS33" s="79">
        <f t="shared" si="63"/>
        <v>0</v>
      </c>
      <c r="AT33" s="32">
        <f>+VLOOKUP($A33,'Presupuesto (Captura de Datos)'!$A$11:$M$363,AT$9,0)</f>
        <v>0</v>
      </c>
      <c r="AU33" s="1"/>
      <c r="AV33" s="57">
        <f t="shared" si="64"/>
        <v>0</v>
      </c>
      <c r="AW33" s="79">
        <f t="shared" si="65"/>
        <v>0</v>
      </c>
      <c r="AX33" s="26">
        <f t="shared" si="66"/>
        <v>0</v>
      </c>
      <c r="AY33" s="26">
        <f t="shared" si="67"/>
        <v>0</v>
      </c>
      <c r="AZ33" s="74">
        <f t="shared" si="68"/>
        <v>0</v>
      </c>
      <c r="BA33" s="82">
        <f t="shared" si="69"/>
        <v>0</v>
      </c>
    </row>
    <row r="34" spans="1:53" s="33" customFormat="1" ht="13.5" outlineLevel="1" x14ac:dyDescent="0.3">
      <c r="A34" s="33" t="str">
        <f>+'Presupuesto (Captura de Datos)'!A34</f>
        <v>Ahorro / Pensión 9</v>
      </c>
      <c r="B34" s="32">
        <f>+VLOOKUP($A34,'Presupuesto (Captura de Datos)'!$A$11:$M$363,B$9,0)</f>
        <v>0</v>
      </c>
      <c r="C34" s="1"/>
      <c r="D34" s="57">
        <f t="shared" si="42"/>
        <v>0</v>
      </c>
      <c r="E34" s="79">
        <f t="shared" si="43"/>
        <v>0</v>
      </c>
      <c r="F34" s="32">
        <f>+VLOOKUP($A34,'Presupuesto (Captura de Datos)'!$A$11:$M$363,F$9,0)</f>
        <v>0</v>
      </c>
      <c r="G34" s="1"/>
      <c r="H34" s="57">
        <f t="shared" si="44"/>
        <v>0</v>
      </c>
      <c r="I34" s="79">
        <f t="shared" si="45"/>
        <v>0</v>
      </c>
      <c r="J34" s="32">
        <f>+VLOOKUP($A34,'Presupuesto (Captura de Datos)'!$A$11:$M$363,J$9,0)</f>
        <v>0</v>
      </c>
      <c r="K34" s="1"/>
      <c r="L34" s="57">
        <f t="shared" si="46"/>
        <v>0</v>
      </c>
      <c r="M34" s="79">
        <f t="shared" si="47"/>
        <v>0</v>
      </c>
      <c r="N34" s="32">
        <f>+VLOOKUP($A34,'Presupuesto (Captura de Datos)'!$A$11:$M$363,N$9,0)</f>
        <v>0</v>
      </c>
      <c r="O34" s="1"/>
      <c r="P34" s="57">
        <f t="shared" si="48"/>
        <v>0</v>
      </c>
      <c r="Q34" s="79">
        <f t="shared" si="49"/>
        <v>0</v>
      </c>
      <c r="R34" s="32">
        <f>+VLOOKUP($A34,'Presupuesto (Captura de Datos)'!$A$11:$M$363,R$9,0)</f>
        <v>0</v>
      </c>
      <c r="S34" s="1"/>
      <c r="T34" s="57">
        <f t="shared" si="50"/>
        <v>0</v>
      </c>
      <c r="U34" s="79">
        <f t="shared" si="51"/>
        <v>0</v>
      </c>
      <c r="V34" s="32">
        <f>+VLOOKUP($A34,'Presupuesto (Captura de Datos)'!$A$11:$M$363,V$9,0)</f>
        <v>0</v>
      </c>
      <c r="W34" s="1"/>
      <c r="X34" s="57">
        <f t="shared" si="52"/>
        <v>0</v>
      </c>
      <c r="Y34" s="79">
        <f t="shared" si="53"/>
        <v>0</v>
      </c>
      <c r="Z34" s="32">
        <f>+VLOOKUP($A34,'Presupuesto (Captura de Datos)'!$A$11:$M$363,Z$9,0)</f>
        <v>0</v>
      </c>
      <c r="AA34" s="1"/>
      <c r="AB34" s="57">
        <f t="shared" si="54"/>
        <v>0</v>
      </c>
      <c r="AC34" s="79">
        <f t="shared" si="55"/>
        <v>0</v>
      </c>
      <c r="AD34" s="32">
        <f>+VLOOKUP($A34,'Presupuesto (Captura de Datos)'!$A$11:$M$363,AD$9,0)</f>
        <v>0</v>
      </c>
      <c r="AE34" s="1"/>
      <c r="AF34" s="57">
        <f t="shared" si="56"/>
        <v>0</v>
      </c>
      <c r="AG34" s="79">
        <f t="shared" si="57"/>
        <v>0</v>
      </c>
      <c r="AH34" s="32">
        <f>+VLOOKUP($A34,'Presupuesto (Captura de Datos)'!$A$11:$M$363,AH$9,0)</f>
        <v>0</v>
      </c>
      <c r="AI34" s="1"/>
      <c r="AJ34" s="57">
        <f t="shared" si="58"/>
        <v>0</v>
      </c>
      <c r="AK34" s="79">
        <f t="shared" si="59"/>
        <v>0</v>
      </c>
      <c r="AL34" s="32">
        <f>+VLOOKUP($A34,'Presupuesto (Captura de Datos)'!$A$11:$M$363,AL$9,0)</f>
        <v>0</v>
      </c>
      <c r="AM34" s="1"/>
      <c r="AN34" s="57">
        <f t="shared" si="60"/>
        <v>0</v>
      </c>
      <c r="AO34" s="79">
        <f t="shared" si="61"/>
        <v>0</v>
      </c>
      <c r="AP34" s="32">
        <f>+VLOOKUP($A34,'Presupuesto (Captura de Datos)'!$A$11:$M$363,AP$9,0)</f>
        <v>0</v>
      </c>
      <c r="AQ34" s="1"/>
      <c r="AR34" s="57">
        <f t="shared" si="62"/>
        <v>0</v>
      </c>
      <c r="AS34" s="79">
        <f t="shared" si="63"/>
        <v>0</v>
      </c>
      <c r="AT34" s="32">
        <f>+VLOOKUP($A34,'Presupuesto (Captura de Datos)'!$A$11:$M$363,AT$9,0)</f>
        <v>0</v>
      </c>
      <c r="AU34" s="1"/>
      <c r="AV34" s="57">
        <f t="shared" si="64"/>
        <v>0</v>
      </c>
      <c r="AW34" s="79">
        <f t="shared" si="65"/>
        <v>0</v>
      </c>
      <c r="AX34" s="26">
        <f t="shared" si="66"/>
        <v>0</v>
      </c>
      <c r="AY34" s="26">
        <f t="shared" si="67"/>
        <v>0</v>
      </c>
      <c r="AZ34" s="74">
        <f t="shared" si="68"/>
        <v>0</v>
      </c>
      <c r="BA34" s="82">
        <f t="shared" si="69"/>
        <v>0</v>
      </c>
    </row>
    <row r="35" spans="1:53" s="33" customFormat="1" ht="13.5" outlineLevel="1" x14ac:dyDescent="0.3">
      <c r="A35" s="33" t="str">
        <f>+'Presupuesto (Captura de Datos)'!A35</f>
        <v>Ahorro / Pensión 10</v>
      </c>
      <c r="B35" s="32">
        <f>+VLOOKUP($A35,'Presupuesto (Captura de Datos)'!$A$11:$M$363,B$9,0)</f>
        <v>0</v>
      </c>
      <c r="C35" s="1"/>
      <c r="D35" s="57">
        <f t="shared" si="42"/>
        <v>0</v>
      </c>
      <c r="E35" s="79">
        <f t="shared" si="43"/>
        <v>0</v>
      </c>
      <c r="F35" s="32">
        <f>+VLOOKUP($A35,'Presupuesto (Captura de Datos)'!$A$11:$M$363,F$9,0)</f>
        <v>0</v>
      </c>
      <c r="G35" s="1"/>
      <c r="H35" s="57">
        <f t="shared" si="44"/>
        <v>0</v>
      </c>
      <c r="I35" s="79">
        <f t="shared" si="45"/>
        <v>0</v>
      </c>
      <c r="J35" s="32">
        <f>+VLOOKUP($A35,'Presupuesto (Captura de Datos)'!$A$11:$M$363,J$9,0)</f>
        <v>0</v>
      </c>
      <c r="K35" s="1"/>
      <c r="L35" s="57">
        <f t="shared" si="46"/>
        <v>0</v>
      </c>
      <c r="M35" s="79">
        <f t="shared" si="47"/>
        <v>0</v>
      </c>
      <c r="N35" s="32">
        <f>+VLOOKUP($A35,'Presupuesto (Captura de Datos)'!$A$11:$M$363,N$9,0)</f>
        <v>0</v>
      </c>
      <c r="O35" s="1"/>
      <c r="P35" s="57">
        <f t="shared" si="48"/>
        <v>0</v>
      </c>
      <c r="Q35" s="79">
        <f t="shared" si="49"/>
        <v>0</v>
      </c>
      <c r="R35" s="32">
        <f>+VLOOKUP($A35,'Presupuesto (Captura de Datos)'!$A$11:$M$363,R$9,0)</f>
        <v>0</v>
      </c>
      <c r="S35" s="1"/>
      <c r="T35" s="57">
        <f t="shared" si="50"/>
        <v>0</v>
      </c>
      <c r="U35" s="79">
        <f t="shared" si="51"/>
        <v>0</v>
      </c>
      <c r="V35" s="32">
        <f>+VLOOKUP($A35,'Presupuesto (Captura de Datos)'!$A$11:$M$363,V$9,0)</f>
        <v>0</v>
      </c>
      <c r="W35" s="1"/>
      <c r="X35" s="57">
        <f t="shared" si="52"/>
        <v>0</v>
      </c>
      <c r="Y35" s="79">
        <f t="shared" si="53"/>
        <v>0</v>
      </c>
      <c r="Z35" s="32">
        <f>+VLOOKUP($A35,'Presupuesto (Captura de Datos)'!$A$11:$M$363,Z$9,0)</f>
        <v>0</v>
      </c>
      <c r="AA35" s="1"/>
      <c r="AB35" s="57">
        <f t="shared" si="54"/>
        <v>0</v>
      </c>
      <c r="AC35" s="79">
        <f t="shared" si="55"/>
        <v>0</v>
      </c>
      <c r="AD35" s="32">
        <f>+VLOOKUP($A35,'Presupuesto (Captura de Datos)'!$A$11:$M$363,AD$9,0)</f>
        <v>0</v>
      </c>
      <c r="AE35" s="1"/>
      <c r="AF35" s="57">
        <f t="shared" si="56"/>
        <v>0</v>
      </c>
      <c r="AG35" s="79">
        <f t="shared" si="57"/>
        <v>0</v>
      </c>
      <c r="AH35" s="32">
        <f>+VLOOKUP($A35,'Presupuesto (Captura de Datos)'!$A$11:$M$363,AH$9,0)</f>
        <v>0</v>
      </c>
      <c r="AI35" s="1"/>
      <c r="AJ35" s="57">
        <f t="shared" si="58"/>
        <v>0</v>
      </c>
      <c r="AK35" s="79">
        <f t="shared" si="59"/>
        <v>0</v>
      </c>
      <c r="AL35" s="32">
        <f>+VLOOKUP($A35,'Presupuesto (Captura de Datos)'!$A$11:$M$363,AL$9,0)</f>
        <v>0</v>
      </c>
      <c r="AM35" s="1"/>
      <c r="AN35" s="57">
        <f t="shared" si="60"/>
        <v>0</v>
      </c>
      <c r="AO35" s="79">
        <f t="shared" si="61"/>
        <v>0</v>
      </c>
      <c r="AP35" s="32">
        <f>+VLOOKUP($A35,'Presupuesto (Captura de Datos)'!$A$11:$M$363,AP$9,0)</f>
        <v>0</v>
      </c>
      <c r="AQ35" s="1"/>
      <c r="AR35" s="57">
        <f t="shared" si="62"/>
        <v>0</v>
      </c>
      <c r="AS35" s="79">
        <f t="shared" si="63"/>
        <v>0</v>
      </c>
      <c r="AT35" s="32">
        <f>+VLOOKUP($A35,'Presupuesto (Captura de Datos)'!$A$11:$M$363,AT$9,0)</f>
        <v>0</v>
      </c>
      <c r="AU35" s="1"/>
      <c r="AV35" s="57">
        <f t="shared" si="64"/>
        <v>0</v>
      </c>
      <c r="AW35" s="79">
        <f t="shared" si="65"/>
        <v>0</v>
      </c>
      <c r="AX35" s="26">
        <f t="shared" si="66"/>
        <v>0</v>
      </c>
      <c r="AY35" s="26">
        <f t="shared" si="67"/>
        <v>0</v>
      </c>
      <c r="AZ35" s="74">
        <f t="shared" si="68"/>
        <v>0</v>
      </c>
      <c r="BA35" s="82">
        <f t="shared" si="69"/>
        <v>0</v>
      </c>
    </row>
    <row r="36" spans="1:53" s="33" customFormat="1" ht="13.5" outlineLevel="1" x14ac:dyDescent="0.3">
      <c r="A36" s="33" t="str">
        <f>+'Presupuesto (Captura de Datos)'!A36</f>
        <v>Ahorro / Pensión 11</v>
      </c>
      <c r="B36" s="32">
        <f>+VLOOKUP($A36,'Presupuesto (Captura de Datos)'!$A$11:$M$363,B$9,0)</f>
        <v>0</v>
      </c>
      <c r="C36" s="1"/>
      <c r="D36" s="57">
        <f t="shared" si="42"/>
        <v>0</v>
      </c>
      <c r="E36" s="79">
        <f t="shared" si="43"/>
        <v>0</v>
      </c>
      <c r="F36" s="32">
        <f>+VLOOKUP($A36,'Presupuesto (Captura de Datos)'!$A$11:$M$363,F$9,0)</f>
        <v>0</v>
      </c>
      <c r="G36" s="1"/>
      <c r="H36" s="57">
        <f t="shared" si="44"/>
        <v>0</v>
      </c>
      <c r="I36" s="79">
        <f t="shared" si="45"/>
        <v>0</v>
      </c>
      <c r="J36" s="32">
        <f>+VLOOKUP($A36,'Presupuesto (Captura de Datos)'!$A$11:$M$363,J$9,0)</f>
        <v>0</v>
      </c>
      <c r="K36" s="1"/>
      <c r="L36" s="57">
        <f t="shared" si="46"/>
        <v>0</v>
      </c>
      <c r="M36" s="79">
        <f t="shared" si="47"/>
        <v>0</v>
      </c>
      <c r="N36" s="32">
        <f>+VLOOKUP($A36,'Presupuesto (Captura de Datos)'!$A$11:$M$363,N$9,0)</f>
        <v>0</v>
      </c>
      <c r="O36" s="1"/>
      <c r="P36" s="57">
        <f t="shared" si="48"/>
        <v>0</v>
      </c>
      <c r="Q36" s="79">
        <f t="shared" si="49"/>
        <v>0</v>
      </c>
      <c r="R36" s="32">
        <f>+VLOOKUP($A36,'Presupuesto (Captura de Datos)'!$A$11:$M$363,R$9,0)</f>
        <v>0</v>
      </c>
      <c r="S36" s="1"/>
      <c r="T36" s="57">
        <f t="shared" si="50"/>
        <v>0</v>
      </c>
      <c r="U36" s="79">
        <f t="shared" si="51"/>
        <v>0</v>
      </c>
      <c r="V36" s="32">
        <f>+VLOOKUP($A36,'Presupuesto (Captura de Datos)'!$A$11:$M$363,V$9,0)</f>
        <v>0</v>
      </c>
      <c r="W36" s="1"/>
      <c r="X36" s="57">
        <f t="shared" si="52"/>
        <v>0</v>
      </c>
      <c r="Y36" s="79">
        <f t="shared" si="53"/>
        <v>0</v>
      </c>
      <c r="Z36" s="32">
        <f>+VLOOKUP($A36,'Presupuesto (Captura de Datos)'!$A$11:$M$363,Z$9,0)</f>
        <v>0</v>
      </c>
      <c r="AA36" s="1"/>
      <c r="AB36" s="57">
        <f t="shared" si="54"/>
        <v>0</v>
      </c>
      <c r="AC36" s="79">
        <f t="shared" si="55"/>
        <v>0</v>
      </c>
      <c r="AD36" s="32">
        <f>+VLOOKUP($A36,'Presupuesto (Captura de Datos)'!$A$11:$M$363,AD$9,0)</f>
        <v>0</v>
      </c>
      <c r="AE36" s="1"/>
      <c r="AF36" s="57">
        <f t="shared" si="56"/>
        <v>0</v>
      </c>
      <c r="AG36" s="79">
        <f t="shared" si="57"/>
        <v>0</v>
      </c>
      <c r="AH36" s="32">
        <f>+VLOOKUP($A36,'Presupuesto (Captura de Datos)'!$A$11:$M$363,AH$9,0)</f>
        <v>0</v>
      </c>
      <c r="AI36" s="1"/>
      <c r="AJ36" s="57">
        <f t="shared" si="58"/>
        <v>0</v>
      </c>
      <c r="AK36" s="79">
        <f t="shared" si="59"/>
        <v>0</v>
      </c>
      <c r="AL36" s="32">
        <f>+VLOOKUP($A36,'Presupuesto (Captura de Datos)'!$A$11:$M$363,AL$9,0)</f>
        <v>0</v>
      </c>
      <c r="AM36" s="1"/>
      <c r="AN36" s="57">
        <f t="shared" si="60"/>
        <v>0</v>
      </c>
      <c r="AO36" s="79">
        <f t="shared" si="61"/>
        <v>0</v>
      </c>
      <c r="AP36" s="32">
        <f>+VLOOKUP($A36,'Presupuesto (Captura de Datos)'!$A$11:$M$363,AP$9,0)</f>
        <v>0</v>
      </c>
      <c r="AQ36" s="1"/>
      <c r="AR36" s="57">
        <f t="shared" si="62"/>
        <v>0</v>
      </c>
      <c r="AS36" s="79">
        <f t="shared" si="63"/>
        <v>0</v>
      </c>
      <c r="AT36" s="32">
        <f>+VLOOKUP($A36,'Presupuesto (Captura de Datos)'!$A$11:$M$363,AT$9,0)</f>
        <v>0</v>
      </c>
      <c r="AU36" s="1"/>
      <c r="AV36" s="57">
        <f t="shared" si="64"/>
        <v>0</v>
      </c>
      <c r="AW36" s="79">
        <f t="shared" si="65"/>
        <v>0</v>
      </c>
      <c r="AX36" s="26">
        <f t="shared" si="66"/>
        <v>0</v>
      </c>
      <c r="AY36" s="26">
        <f t="shared" si="67"/>
        <v>0</v>
      </c>
      <c r="AZ36" s="74">
        <f t="shared" si="68"/>
        <v>0</v>
      </c>
      <c r="BA36" s="82">
        <f t="shared" si="69"/>
        <v>0</v>
      </c>
    </row>
    <row r="37" spans="1:53" s="33" customFormat="1" ht="13.5" outlineLevel="1" x14ac:dyDescent="0.3">
      <c r="A37" s="33" t="str">
        <f>+'Presupuesto (Captura de Datos)'!A37</f>
        <v>Ahorro / Pensión 12</v>
      </c>
      <c r="B37" s="32">
        <f>+VLOOKUP($A37,'Presupuesto (Captura de Datos)'!$A$11:$M$363,B$9,0)</f>
        <v>0</v>
      </c>
      <c r="C37" s="1"/>
      <c r="D37" s="57">
        <f t="shared" si="42"/>
        <v>0</v>
      </c>
      <c r="E37" s="79">
        <f t="shared" si="43"/>
        <v>0</v>
      </c>
      <c r="F37" s="32">
        <f>+VLOOKUP($A37,'Presupuesto (Captura de Datos)'!$A$11:$M$363,F$9,0)</f>
        <v>0</v>
      </c>
      <c r="G37" s="1"/>
      <c r="H37" s="57">
        <f t="shared" si="44"/>
        <v>0</v>
      </c>
      <c r="I37" s="79">
        <f t="shared" si="45"/>
        <v>0</v>
      </c>
      <c r="J37" s="32">
        <f>+VLOOKUP($A37,'Presupuesto (Captura de Datos)'!$A$11:$M$363,J$9,0)</f>
        <v>0</v>
      </c>
      <c r="K37" s="1"/>
      <c r="L37" s="57">
        <f t="shared" si="46"/>
        <v>0</v>
      </c>
      <c r="M37" s="79">
        <f t="shared" si="47"/>
        <v>0</v>
      </c>
      <c r="N37" s="32">
        <f>+VLOOKUP($A37,'Presupuesto (Captura de Datos)'!$A$11:$M$363,N$9,0)</f>
        <v>0</v>
      </c>
      <c r="O37" s="1"/>
      <c r="P37" s="57">
        <f t="shared" si="48"/>
        <v>0</v>
      </c>
      <c r="Q37" s="79">
        <f t="shared" si="49"/>
        <v>0</v>
      </c>
      <c r="R37" s="32">
        <f>+VLOOKUP($A37,'Presupuesto (Captura de Datos)'!$A$11:$M$363,R$9,0)</f>
        <v>0</v>
      </c>
      <c r="S37" s="1"/>
      <c r="T37" s="57">
        <f t="shared" si="50"/>
        <v>0</v>
      </c>
      <c r="U37" s="79">
        <f t="shared" si="51"/>
        <v>0</v>
      </c>
      <c r="V37" s="32">
        <f>+VLOOKUP($A37,'Presupuesto (Captura de Datos)'!$A$11:$M$363,V$9,0)</f>
        <v>0</v>
      </c>
      <c r="W37" s="1"/>
      <c r="X37" s="57">
        <f t="shared" si="52"/>
        <v>0</v>
      </c>
      <c r="Y37" s="79">
        <f t="shared" si="53"/>
        <v>0</v>
      </c>
      <c r="Z37" s="32">
        <f>+VLOOKUP($A37,'Presupuesto (Captura de Datos)'!$A$11:$M$363,Z$9,0)</f>
        <v>0</v>
      </c>
      <c r="AA37" s="1"/>
      <c r="AB37" s="57">
        <f t="shared" si="54"/>
        <v>0</v>
      </c>
      <c r="AC37" s="79">
        <f t="shared" si="55"/>
        <v>0</v>
      </c>
      <c r="AD37" s="32">
        <f>+VLOOKUP($A37,'Presupuesto (Captura de Datos)'!$A$11:$M$363,AD$9,0)</f>
        <v>0</v>
      </c>
      <c r="AE37" s="1"/>
      <c r="AF37" s="57">
        <f t="shared" si="56"/>
        <v>0</v>
      </c>
      <c r="AG37" s="79">
        <f t="shared" si="57"/>
        <v>0</v>
      </c>
      <c r="AH37" s="32">
        <f>+VLOOKUP($A37,'Presupuesto (Captura de Datos)'!$A$11:$M$363,AH$9,0)</f>
        <v>0</v>
      </c>
      <c r="AI37" s="1"/>
      <c r="AJ37" s="57">
        <f t="shared" si="58"/>
        <v>0</v>
      </c>
      <c r="AK37" s="79">
        <f t="shared" si="59"/>
        <v>0</v>
      </c>
      <c r="AL37" s="32">
        <f>+VLOOKUP($A37,'Presupuesto (Captura de Datos)'!$A$11:$M$363,AL$9,0)</f>
        <v>0</v>
      </c>
      <c r="AM37" s="1"/>
      <c r="AN37" s="57">
        <f t="shared" si="60"/>
        <v>0</v>
      </c>
      <c r="AO37" s="79">
        <f t="shared" si="61"/>
        <v>0</v>
      </c>
      <c r="AP37" s="32">
        <f>+VLOOKUP($A37,'Presupuesto (Captura de Datos)'!$A$11:$M$363,AP$9,0)</f>
        <v>0</v>
      </c>
      <c r="AQ37" s="1"/>
      <c r="AR37" s="57">
        <f t="shared" si="62"/>
        <v>0</v>
      </c>
      <c r="AS37" s="79">
        <f t="shared" si="63"/>
        <v>0</v>
      </c>
      <c r="AT37" s="32">
        <f>+VLOOKUP($A37,'Presupuesto (Captura de Datos)'!$A$11:$M$363,AT$9,0)</f>
        <v>0</v>
      </c>
      <c r="AU37" s="1"/>
      <c r="AV37" s="57">
        <f t="shared" si="64"/>
        <v>0</v>
      </c>
      <c r="AW37" s="79">
        <f t="shared" si="65"/>
        <v>0</v>
      </c>
      <c r="AX37" s="26">
        <f t="shared" si="66"/>
        <v>0</v>
      </c>
      <c r="AY37" s="26">
        <f t="shared" si="67"/>
        <v>0</v>
      </c>
      <c r="AZ37" s="74">
        <f t="shared" si="68"/>
        <v>0</v>
      </c>
      <c r="BA37" s="82">
        <f t="shared" si="69"/>
        <v>0</v>
      </c>
    </row>
    <row r="38" spans="1:53" s="33" customFormat="1" ht="13.5" outlineLevel="1" x14ac:dyDescent="0.3">
      <c r="A38" s="33" t="str">
        <f>+'Presupuesto (Captura de Datos)'!A38</f>
        <v>Ahorro / Pensión 13</v>
      </c>
      <c r="B38" s="32">
        <f>+VLOOKUP($A38,'Presupuesto (Captura de Datos)'!$A$11:$M$363,B$9,0)</f>
        <v>0</v>
      </c>
      <c r="C38" s="1"/>
      <c r="D38" s="57">
        <f t="shared" si="42"/>
        <v>0</v>
      </c>
      <c r="E38" s="79">
        <f t="shared" si="43"/>
        <v>0</v>
      </c>
      <c r="F38" s="32">
        <f>+VLOOKUP($A38,'Presupuesto (Captura de Datos)'!$A$11:$M$363,F$9,0)</f>
        <v>0</v>
      </c>
      <c r="G38" s="1"/>
      <c r="H38" s="57">
        <f t="shared" si="44"/>
        <v>0</v>
      </c>
      <c r="I38" s="79">
        <f t="shared" si="45"/>
        <v>0</v>
      </c>
      <c r="J38" s="32">
        <f>+VLOOKUP($A38,'Presupuesto (Captura de Datos)'!$A$11:$M$363,J$9,0)</f>
        <v>0</v>
      </c>
      <c r="K38" s="1"/>
      <c r="L38" s="57">
        <f t="shared" si="46"/>
        <v>0</v>
      </c>
      <c r="M38" s="79">
        <f t="shared" si="47"/>
        <v>0</v>
      </c>
      <c r="N38" s="32">
        <f>+VLOOKUP($A38,'Presupuesto (Captura de Datos)'!$A$11:$M$363,N$9,0)</f>
        <v>0</v>
      </c>
      <c r="O38" s="1"/>
      <c r="P38" s="57">
        <f t="shared" si="48"/>
        <v>0</v>
      </c>
      <c r="Q38" s="79">
        <f t="shared" si="49"/>
        <v>0</v>
      </c>
      <c r="R38" s="32">
        <f>+VLOOKUP($A38,'Presupuesto (Captura de Datos)'!$A$11:$M$363,R$9,0)</f>
        <v>0</v>
      </c>
      <c r="S38" s="1"/>
      <c r="T38" s="57">
        <f t="shared" si="50"/>
        <v>0</v>
      </c>
      <c r="U38" s="79">
        <f t="shared" si="51"/>
        <v>0</v>
      </c>
      <c r="V38" s="32">
        <f>+VLOOKUP($A38,'Presupuesto (Captura de Datos)'!$A$11:$M$363,V$9,0)</f>
        <v>0</v>
      </c>
      <c r="W38" s="1"/>
      <c r="X38" s="57">
        <f t="shared" si="52"/>
        <v>0</v>
      </c>
      <c r="Y38" s="79">
        <f t="shared" si="53"/>
        <v>0</v>
      </c>
      <c r="Z38" s="32">
        <f>+VLOOKUP($A38,'Presupuesto (Captura de Datos)'!$A$11:$M$363,Z$9,0)</f>
        <v>0</v>
      </c>
      <c r="AA38" s="1"/>
      <c r="AB38" s="57">
        <f t="shared" si="54"/>
        <v>0</v>
      </c>
      <c r="AC38" s="79">
        <f t="shared" si="55"/>
        <v>0</v>
      </c>
      <c r="AD38" s="32">
        <f>+VLOOKUP($A38,'Presupuesto (Captura de Datos)'!$A$11:$M$363,AD$9,0)</f>
        <v>0</v>
      </c>
      <c r="AE38" s="1"/>
      <c r="AF38" s="57">
        <f t="shared" si="56"/>
        <v>0</v>
      </c>
      <c r="AG38" s="79">
        <f t="shared" si="57"/>
        <v>0</v>
      </c>
      <c r="AH38" s="32">
        <f>+VLOOKUP($A38,'Presupuesto (Captura de Datos)'!$A$11:$M$363,AH$9,0)</f>
        <v>0</v>
      </c>
      <c r="AI38" s="1"/>
      <c r="AJ38" s="57">
        <f t="shared" si="58"/>
        <v>0</v>
      </c>
      <c r="AK38" s="79">
        <f t="shared" si="59"/>
        <v>0</v>
      </c>
      <c r="AL38" s="32">
        <f>+VLOOKUP($A38,'Presupuesto (Captura de Datos)'!$A$11:$M$363,AL$9,0)</f>
        <v>0</v>
      </c>
      <c r="AM38" s="1"/>
      <c r="AN38" s="57">
        <f t="shared" si="60"/>
        <v>0</v>
      </c>
      <c r="AO38" s="79">
        <f t="shared" si="61"/>
        <v>0</v>
      </c>
      <c r="AP38" s="32">
        <f>+VLOOKUP($A38,'Presupuesto (Captura de Datos)'!$A$11:$M$363,AP$9,0)</f>
        <v>0</v>
      </c>
      <c r="AQ38" s="1"/>
      <c r="AR38" s="57">
        <f t="shared" si="62"/>
        <v>0</v>
      </c>
      <c r="AS38" s="79">
        <f t="shared" si="63"/>
        <v>0</v>
      </c>
      <c r="AT38" s="32">
        <f>+VLOOKUP($A38,'Presupuesto (Captura de Datos)'!$A$11:$M$363,AT$9,0)</f>
        <v>0</v>
      </c>
      <c r="AU38" s="1"/>
      <c r="AV38" s="57">
        <f t="shared" si="64"/>
        <v>0</v>
      </c>
      <c r="AW38" s="79">
        <f t="shared" si="65"/>
        <v>0</v>
      </c>
      <c r="AX38" s="26">
        <f t="shared" si="66"/>
        <v>0</v>
      </c>
      <c r="AY38" s="26">
        <f t="shared" si="67"/>
        <v>0</v>
      </c>
      <c r="AZ38" s="74">
        <f t="shared" si="68"/>
        <v>0</v>
      </c>
      <c r="BA38" s="82">
        <f t="shared" si="69"/>
        <v>0</v>
      </c>
    </row>
    <row r="39" spans="1:53" s="33" customFormat="1" ht="13.5" outlineLevel="1" x14ac:dyDescent="0.3">
      <c r="A39" s="33" t="str">
        <f>+'Presupuesto (Captura de Datos)'!A39</f>
        <v>Ahorro / Pensión 14</v>
      </c>
      <c r="B39" s="32">
        <f>+VLOOKUP($A39,'Presupuesto (Captura de Datos)'!$A$11:$M$363,B$9,0)</f>
        <v>0</v>
      </c>
      <c r="C39" s="1"/>
      <c r="D39" s="57">
        <f t="shared" si="42"/>
        <v>0</v>
      </c>
      <c r="E39" s="79">
        <f t="shared" si="43"/>
        <v>0</v>
      </c>
      <c r="F39" s="32">
        <f>+VLOOKUP($A39,'Presupuesto (Captura de Datos)'!$A$11:$M$363,F$9,0)</f>
        <v>0</v>
      </c>
      <c r="G39" s="1"/>
      <c r="H39" s="57">
        <f t="shared" si="44"/>
        <v>0</v>
      </c>
      <c r="I39" s="79">
        <f t="shared" si="45"/>
        <v>0</v>
      </c>
      <c r="J39" s="32">
        <f>+VLOOKUP($A39,'Presupuesto (Captura de Datos)'!$A$11:$M$363,J$9,0)</f>
        <v>0</v>
      </c>
      <c r="K39" s="1"/>
      <c r="L39" s="57">
        <f t="shared" si="46"/>
        <v>0</v>
      </c>
      <c r="M39" s="79">
        <f t="shared" si="47"/>
        <v>0</v>
      </c>
      <c r="N39" s="32">
        <f>+VLOOKUP($A39,'Presupuesto (Captura de Datos)'!$A$11:$M$363,N$9,0)</f>
        <v>0</v>
      </c>
      <c r="O39" s="1"/>
      <c r="P39" s="57">
        <f t="shared" si="48"/>
        <v>0</v>
      </c>
      <c r="Q39" s="79">
        <f t="shared" si="49"/>
        <v>0</v>
      </c>
      <c r="R39" s="32">
        <f>+VLOOKUP($A39,'Presupuesto (Captura de Datos)'!$A$11:$M$363,R$9,0)</f>
        <v>0</v>
      </c>
      <c r="S39" s="1"/>
      <c r="T39" s="57">
        <f t="shared" si="50"/>
        <v>0</v>
      </c>
      <c r="U39" s="79">
        <f t="shared" si="51"/>
        <v>0</v>
      </c>
      <c r="V39" s="32">
        <f>+VLOOKUP($A39,'Presupuesto (Captura de Datos)'!$A$11:$M$363,V$9,0)</f>
        <v>0</v>
      </c>
      <c r="W39" s="1"/>
      <c r="X39" s="57">
        <f t="shared" si="52"/>
        <v>0</v>
      </c>
      <c r="Y39" s="79">
        <f t="shared" si="53"/>
        <v>0</v>
      </c>
      <c r="Z39" s="32">
        <f>+VLOOKUP($A39,'Presupuesto (Captura de Datos)'!$A$11:$M$363,Z$9,0)</f>
        <v>0</v>
      </c>
      <c r="AA39" s="1"/>
      <c r="AB39" s="57">
        <f t="shared" si="54"/>
        <v>0</v>
      </c>
      <c r="AC39" s="79">
        <f t="shared" si="55"/>
        <v>0</v>
      </c>
      <c r="AD39" s="32">
        <f>+VLOOKUP($A39,'Presupuesto (Captura de Datos)'!$A$11:$M$363,AD$9,0)</f>
        <v>0</v>
      </c>
      <c r="AE39" s="1"/>
      <c r="AF39" s="57">
        <f t="shared" si="56"/>
        <v>0</v>
      </c>
      <c r="AG39" s="79">
        <f t="shared" si="57"/>
        <v>0</v>
      </c>
      <c r="AH39" s="32">
        <f>+VLOOKUP($A39,'Presupuesto (Captura de Datos)'!$A$11:$M$363,AH$9,0)</f>
        <v>0</v>
      </c>
      <c r="AI39" s="1"/>
      <c r="AJ39" s="57">
        <f t="shared" si="58"/>
        <v>0</v>
      </c>
      <c r="AK39" s="79">
        <f t="shared" si="59"/>
        <v>0</v>
      </c>
      <c r="AL39" s="32">
        <f>+VLOOKUP($A39,'Presupuesto (Captura de Datos)'!$A$11:$M$363,AL$9,0)</f>
        <v>0</v>
      </c>
      <c r="AM39" s="1"/>
      <c r="AN39" s="57">
        <f t="shared" si="60"/>
        <v>0</v>
      </c>
      <c r="AO39" s="79">
        <f t="shared" si="61"/>
        <v>0</v>
      </c>
      <c r="AP39" s="32">
        <f>+VLOOKUP($A39,'Presupuesto (Captura de Datos)'!$A$11:$M$363,AP$9,0)</f>
        <v>0</v>
      </c>
      <c r="AQ39" s="1"/>
      <c r="AR39" s="57">
        <f t="shared" si="62"/>
        <v>0</v>
      </c>
      <c r="AS39" s="79">
        <f t="shared" si="63"/>
        <v>0</v>
      </c>
      <c r="AT39" s="32">
        <f>+VLOOKUP($A39,'Presupuesto (Captura de Datos)'!$A$11:$M$363,AT$9,0)</f>
        <v>0</v>
      </c>
      <c r="AU39" s="1"/>
      <c r="AV39" s="57">
        <f t="shared" si="64"/>
        <v>0</v>
      </c>
      <c r="AW39" s="79">
        <f t="shared" si="65"/>
        <v>0</v>
      </c>
      <c r="AX39" s="26">
        <f t="shared" si="66"/>
        <v>0</v>
      </c>
      <c r="AY39" s="26">
        <f t="shared" si="67"/>
        <v>0</v>
      </c>
      <c r="AZ39" s="74">
        <f t="shared" si="68"/>
        <v>0</v>
      </c>
      <c r="BA39" s="82">
        <f t="shared" si="69"/>
        <v>0</v>
      </c>
    </row>
    <row r="40" spans="1:53" s="33" customFormat="1" ht="13.5" outlineLevel="1" x14ac:dyDescent="0.3">
      <c r="A40" s="33" t="str">
        <f>+'Presupuesto (Captura de Datos)'!A40</f>
        <v>Ahorro / Pensión 15</v>
      </c>
      <c r="B40" s="32">
        <f>+VLOOKUP($A40,'Presupuesto (Captura de Datos)'!$A$11:$M$363,B$9,0)</f>
        <v>0</v>
      </c>
      <c r="C40" s="1"/>
      <c r="D40" s="57">
        <f t="shared" si="42"/>
        <v>0</v>
      </c>
      <c r="E40" s="79">
        <f t="shared" si="43"/>
        <v>0</v>
      </c>
      <c r="F40" s="32">
        <f>+VLOOKUP($A40,'Presupuesto (Captura de Datos)'!$A$11:$M$363,F$9,0)</f>
        <v>0</v>
      </c>
      <c r="G40" s="1"/>
      <c r="H40" s="57">
        <f t="shared" si="44"/>
        <v>0</v>
      </c>
      <c r="I40" s="79">
        <f t="shared" si="45"/>
        <v>0</v>
      </c>
      <c r="J40" s="32">
        <f>+VLOOKUP($A40,'Presupuesto (Captura de Datos)'!$A$11:$M$363,J$9,0)</f>
        <v>0</v>
      </c>
      <c r="K40" s="1"/>
      <c r="L40" s="57">
        <f t="shared" si="46"/>
        <v>0</v>
      </c>
      <c r="M40" s="79">
        <f t="shared" si="47"/>
        <v>0</v>
      </c>
      <c r="N40" s="32">
        <f>+VLOOKUP($A40,'Presupuesto (Captura de Datos)'!$A$11:$M$363,N$9,0)</f>
        <v>0</v>
      </c>
      <c r="O40" s="1"/>
      <c r="P40" s="57">
        <f t="shared" si="48"/>
        <v>0</v>
      </c>
      <c r="Q40" s="79">
        <f t="shared" si="49"/>
        <v>0</v>
      </c>
      <c r="R40" s="32">
        <f>+VLOOKUP($A40,'Presupuesto (Captura de Datos)'!$A$11:$M$363,R$9,0)</f>
        <v>0</v>
      </c>
      <c r="S40" s="1"/>
      <c r="T40" s="57">
        <f t="shared" si="50"/>
        <v>0</v>
      </c>
      <c r="U40" s="79">
        <f t="shared" si="51"/>
        <v>0</v>
      </c>
      <c r="V40" s="32">
        <f>+VLOOKUP($A40,'Presupuesto (Captura de Datos)'!$A$11:$M$363,V$9,0)</f>
        <v>0</v>
      </c>
      <c r="W40" s="1"/>
      <c r="X40" s="57">
        <f t="shared" si="52"/>
        <v>0</v>
      </c>
      <c r="Y40" s="79">
        <f t="shared" si="53"/>
        <v>0</v>
      </c>
      <c r="Z40" s="32">
        <f>+VLOOKUP($A40,'Presupuesto (Captura de Datos)'!$A$11:$M$363,Z$9,0)</f>
        <v>0</v>
      </c>
      <c r="AA40" s="1"/>
      <c r="AB40" s="57">
        <f t="shared" si="54"/>
        <v>0</v>
      </c>
      <c r="AC40" s="79">
        <f t="shared" si="55"/>
        <v>0</v>
      </c>
      <c r="AD40" s="32">
        <f>+VLOOKUP($A40,'Presupuesto (Captura de Datos)'!$A$11:$M$363,AD$9,0)</f>
        <v>0</v>
      </c>
      <c r="AE40" s="1"/>
      <c r="AF40" s="57">
        <f t="shared" si="56"/>
        <v>0</v>
      </c>
      <c r="AG40" s="79">
        <f t="shared" si="57"/>
        <v>0</v>
      </c>
      <c r="AH40" s="32">
        <f>+VLOOKUP($A40,'Presupuesto (Captura de Datos)'!$A$11:$M$363,AH$9,0)</f>
        <v>0</v>
      </c>
      <c r="AI40" s="1"/>
      <c r="AJ40" s="57">
        <f t="shared" si="58"/>
        <v>0</v>
      </c>
      <c r="AK40" s="79">
        <f t="shared" si="59"/>
        <v>0</v>
      </c>
      <c r="AL40" s="32">
        <f>+VLOOKUP($A40,'Presupuesto (Captura de Datos)'!$A$11:$M$363,AL$9,0)</f>
        <v>0</v>
      </c>
      <c r="AM40" s="1"/>
      <c r="AN40" s="57">
        <f t="shared" si="60"/>
        <v>0</v>
      </c>
      <c r="AO40" s="79">
        <f t="shared" si="61"/>
        <v>0</v>
      </c>
      <c r="AP40" s="32">
        <f>+VLOOKUP($A40,'Presupuesto (Captura de Datos)'!$A$11:$M$363,AP$9,0)</f>
        <v>0</v>
      </c>
      <c r="AQ40" s="1"/>
      <c r="AR40" s="57">
        <f t="shared" si="62"/>
        <v>0</v>
      </c>
      <c r="AS40" s="79">
        <f t="shared" si="63"/>
        <v>0</v>
      </c>
      <c r="AT40" s="32">
        <f>+VLOOKUP($A40,'Presupuesto (Captura de Datos)'!$A$11:$M$363,AT$9,0)</f>
        <v>0</v>
      </c>
      <c r="AU40" s="1"/>
      <c r="AV40" s="57">
        <f t="shared" si="64"/>
        <v>0</v>
      </c>
      <c r="AW40" s="79">
        <f t="shared" si="65"/>
        <v>0</v>
      </c>
      <c r="AX40" s="26">
        <f t="shared" si="66"/>
        <v>0</v>
      </c>
      <c r="AY40" s="26">
        <f t="shared" si="67"/>
        <v>0</v>
      </c>
      <c r="AZ40" s="74">
        <f t="shared" si="68"/>
        <v>0</v>
      </c>
      <c r="BA40" s="82">
        <f t="shared" si="69"/>
        <v>0</v>
      </c>
    </row>
    <row r="41" spans="1:53" s="33" customFormat="1" ht="13.5" outlineLevel="1" x14ac:dyDescent="0.3">
      <c r="A41" s="33" t="str">
        <f>+'Presupuesto (Captura de Datos)'!A41</f>
        <v>Ahorro / Pensión 16</v>
      </c>
      <c r="B41" s="32">
        <f>+VLOOKUP($A41,'Presupuesto (Captura de Datos)'!$A$11:$M$363,B$9,0)</f>
        <v>0</v>
      </c>
      <c r="C41" s="1"/>
      <c r="D41" s="57">
        <f t="shared" si="42"/>
        <v>0</v>
      </c>
      <c r="E41" s="79">
        <f t="shared" si="43"/>
        <v>0</v>
      </c>
      <c r="F41" s="32">
        <f>+VLOOKUP($A41,'Presupuesto (Captura de Datos)'!$A$11:$M$363,F$9,0)</f>
        <v>0</v>
      </c>
      <c r="G41" s="1"/>
      <c r="H41" s="57">
        <f t="shared" si="44"/>
        <v>0</v>
      </c>
      <c r="I41" s="79">
        <f t="shared" si="45"/>
        <v>0</v>
      </c>
      <c r="J41" s="32">
        <f>+VLOOKUP($A41,'Presupuesto (Captura de Datos)'!$A$11:$M$363,J$9,0)</f>
        <v>0</v>
      </c>
      <c r="K41" s="1"/>
      <c r="L41" s="57">
        <f t="shared" si="46"/>
        <v>0</v>
      </c>
      <c r="M41" s="79">
        <f t="shared" si="47"/>
        <v>0</v>
      </c>
      <c r="N41" s="32">
        <f>+VLOOKUP($A41,'Presupuesto (Captura de Datos)'!$A$11:$M$363,N$9,0)</f>
        <v>0</v>
      </c>
      <c r="O41" s="1"/>
      <c r="P41" s="57">
        <f t="shared" si="48"/>
        <v>0</v>
      </c>
      <c r="Q41" s="79">
        <f t="shared" si="49"/>
        <v>0</v>
      </c>
      <c r="R41" s="32">
        <f>+VLOOKUP($A41,'Presupuesto (Captura de Datos)'!$A$11:$M$363,R$9,0)</f>
        <v>0</v>
      </c>
      <c r="S41" s="1"/>
      <c r="T41" s="57">
        <f t="shared" si="50"/>
        <v>0</v>
      </c>
      <c r="U41" s="79">
        <f t="shared" si="51"/>
        <v>0</v>
      </c>
      <c r="V41" s="32">
        <f>+VLOOKUP($A41,'Presupuesto (Captura de Datos)'!$A$11:$M$363,V$9,0)</f>
        <v>0</v>
      </c>
      <c r="W41" s="1"/>
      <c r="X41" s="57">
        <f t="shared" si="52"/>
        <v>0</v>
      </c>
      <c r="Y41" s="79">
        <f t="shared" si="53"/>
        <v>0</v>
      </c>
      <c r="Z41" s="32">
        <f>+VLOOKUP($A41,'Presupuesto (Captura de Datos)'!$A$11:$M$363,Z$9,0)</f>
        <v>0</v>
      </c>
      <c r="AA41" s="1"/>
      <c r="AB41" s="57">
        <f t="shared" si="54"/>
        <v>0</v>
      </c>
      <c r="AC41" s="79">
        <f t="shared" si="55"/>
        <v>0</v>
      </c>
      <c r="AD41" s="32">
        <f>+VLOOKUP($A41,'Presupuesto (Captura de Datos)'!$A$11:$M$363,AD$9,0)</f>
        <v>0</v>
      </c>
      <c r="AE41" s="1"/>
      <c r="AF41" s="57">
        <f t="shared" si="56"/>
        <v>0</v>
      </c>
      <c r="AG41" s="79">
        <f t="shared" si="57"/>
        <v>0</v>
      </c>
      <c r="AH41" s="32">
        <f>+VLOOKUP($A41,'Presupuesto (Captura de Datos)'!$A$11:$M$363,AH$9,0)</f>
        <v>0</v>
      </c>
      <c r="AI41" s="1"/>
      <c r="AJ41" s="57">
        <f t="shared" si="58"/>
        <v>0</v>
      </c>
      <c r="AK41" s="79">
        <f t="shared" si="59"/>
        <v>0</v>
      </c>
      <c r="AL41" s="32">
        <f>+VLOOKUP($A41,'Presupuesto (Captura de Datos)'!$A$11:$M$363,AL$9,0)</f>
        <v>0</v>
      </c>
      <c r="AM41" s="1"/>
      <c r="AN41" s="57">
        <f t="shared" si="60"/>
        <v>0</v>
      </c>
      <c r="AO41" s="79">
        <f t="shared" si="61"/>
        <v>0</v>
      </c>
      <c r="AP41" s="32">
        <f>+VLOOKUP($A41,'Presupuesto (Captura de Datos)'!$A$11:$M$363,AP$9,0)</f>
        <v>0</v>
      </c>
      <c r="AQ41" s="1"/>
      <c r="AR41" s="57">
        <f t="shared" si="62"/>
        <v>0</v>
      </c>
      <c r="AS41" s="79">
        <f t="shared" si="63"/>
        <v>0</v>
      </c>
      <c r="AT41" s="32">
        <f>+VLOOKUP($A41,'Presupuesto (Captura de Datos)'!$A$11:$M$363,AT$9,0)</f>
        <v>0</v>
      </c>
      <c r="AU41" s="1"/>
      <c r="AV41" s="57">
        <f t="shared" si="64"/>
        <v>0</v>
      </c>
      <c r="AW41" s="79">
        <f t="shared" si="65"/>
        <v>0</v>
      </c>
      <c r="AX41" s="26">
        <f t="shared" si="66"/>
        <v>0</v>
      </c>
      <c r="AY41" s="26">
        <f t="shared" si="67"/>
        <v>0</v>
      </c>
      <c r="AZ41" s="74">
        <f t="shared" si="68"/>
        <v>0</v>
      </c>
      <c r="BA41" s="82">
        <f t="shared" si="69"/>
        <v>0</v>
      </c>
    </row>
    <row r="42" spans="1:53" s="33" customFormat="1" ht="13.5" x14ac:dyDescent="0.3">
      <c r="A42" s="62" t="str">
        <f>"Total "&amp;A25</f>
        <v>Total Ahorro / Pensión</v>
      </c>
      <c r="B42" s="63">
        <f>SUM(B25:B41)</f>
        <v>614000</v>
      </c>
      <c r="C42" s="63">
        <f>SUM(C25:C41)</f>
        <v>614000</v>
      </c>
      <c r="D42" s="63">
        <f t="shared" si="42"/>
        <v>0</v>
      </c>
      <c r="E42" s="81">
        <f t="shared" si="43"/>
        <v>1</v>
      </c>
      <c r="F42" s="63">
        <f>SUM(F25:F41)</f>
        <v>614000</v>
      </c>
      <c r="G42" s="63">
        <f>SUM(G25:G41)</f>
        <v>80000</v>
      </c>
      <c r="H42" s="63">
        <f t="shared" si="44"/>
        <v>534000</v>
      </c>
      <c r="I42" s="81">
        <f t="shared" si="45"/>
        <v>0.13029315960912052</v>
      </c>
      <c r="J42" s="63">
        <f>SUM(J25:J41)</f>
        <v>614000</v>
      </c>
      <c r="K42" s="63">
        <f>SUM(K25:K41)</f>
        <v>0</v>
      </c>
      <c r="L42" s="63">
        <f t="shared" si="46"/>
        <v>614000</v>
      </c>
      <c r="M42" s="81">
        <f t="shared" si="47"/>
        <v>0</v>
      </c>
      <c r="N42" s="63">
        <f>SUM(N25:N41)</f>
        <v>614000</v>
      </c>
      <c r="O42" s="63">
        <f>SUM(O25:O41)</f>
        <v>0</v>
      </c>
      <c r="P42" s="63">
        <f t="shared" si="48"/>
        <v>614000</v>
      </c>
      <c r="Q42" s="81">
        <f t="shared" si="49"/>
        <v>0</v>
      </c>
      <c r="R42" s="63">
        <f>SUM(R25:R41)</f>
        <v>614000</v>
      </c>
      <c r="S42" s="63">
        <f>SUM(S25:S41)</f>
        <v>0</v>
      </c>
      <c r="T42" s="63">
        <f t="shared" si="50"/>
        <v>614000</v>
      </c>
      <c r="U42" s="81">
        <f t="shared" si="51"/>
        <v>0</v>
      </c>
      <c r="V42" s="63">
        <f>SUM(V25:V41)</f>
        <v>614000</v>
      </c>
      <c r="W42" s="63">
        <f>SUM(W25:W41)</f>
        <v>0</v>
      </c>
      <c r="X42" s="63">
        <f t="shared" si="52"/>
        <v>614000</v>
      </c>
      <c r="Y42" s="81">
        <f t="shared" si="53"/>
        <v>0</v>
      </c>
      <c r="Z42" s="63">
        <f>SUM(Z25:Z41)</f>
        <v>614000</v>
      </c>
      <c r="AA42" s="63">
        <f>SUM(AA25:AA41)</f>
        <v>0</v>
      </c>
      <c r="AB42" s="63">
        <f t="shared" si="54"/>
        <v>614000</v>
      </c>
      <c r="AC42" s="81">
        <f t="shared" si="55"/>
        <v>0</v>
      </c>
      <c r="AD42" s="63">
        <f>SUM(AD25:AD41)</f>
        <v>614000</v>
      </c>
      <c r="AE42" s="63">
        <f>SUM(AE25:AE41)</f>
        <v>0</v>
      </c>
      <c r="AF42" s="63">
        <f t="shared" si="56"/>
        <v>614000</v>
      </c>
      <c r="AG42" s="81">
        <f t="shared" si="57"/>
        <v>0</v>
      </c>
      <c r="AH42" s="63">
        <f>SUM(AH25:AH41)</f>
        <v>614000</v>
      </c>
      <c r="AI42" s="63">
        <f>SUM(AI25:AI41)</f>
        <v>0</v>
      </c>
      <c r="AJ42" s="63">
        <f t="shared" si="58"/>
        <v>614000</v>
      </c>
      <c r="AK42" s="81">
        <f t="shared" si="59"/>
        <v>0</v>
      </c>
      <c r="AL42" s="63">
        <f>SUM(AL25:AL41)</f>
        <v>614000</v>
      </c>
      <c r="AM42" s="63">
        <f>SUM(AM25:AM41)</f>
        <v>0</v>
      </c>
      <c r="AN42" s="63">
        <f t="shared" si="60"/>
        <v>614000</v>
      </c>
      <c r="AO42" s="81">
        <f t="shared" si="61"/>
        <v>0</v>
      </c>
      <c r="AP42" s="63">
        <f>SUM(AP25:AP41)</f>
        <v>614000</v>
      </c>
      <c r="AQ42" s="63">
        <f>SUM(AQ25:AQ41)</f>
        <v>0</v>
      </c>
      <c r="AR42" s="63">
        <f t="shared" si="62"/>
        <v>614000</v>
      </c>
      <c r="AS42" s="81">
        <f t="shared" si="63"/>
        <v>0</v>
      </c>
      <c r="AT42" s="63">
        <f>SUM(AT25:AT41)</f>
        <v>614000</v>
      </c>
      <c r="AU42" s="63">
        <f>SUM(AU25:AU41)</f>
        <v>0</v>
      </c>
      <c r="AV42" s="63">
        <f t="shared" si="64"/>
        <v>614000</v>
      </c>
      <c r="AW42" s="81">
        <f t="shared" si="65"/>
        <v>0</v>
      </c>
      <c r="AX42" s="63">
        <f>SUM(AX26:AX41)</f>
        <v>7368000</v>
      </c>
      <c r="AY42" s="63">
        <f>SUM(AY25:AY41)</f>
        <v>694000</v>
      </c>
      <c r="AZ42" s="63">
        <f t="shared" si="68"/>
        <v>6674000</v>
      </c>
      <c r="BA42" s="81">
        <f t="shared" si="69"/>
        <v>9.4191096634093377E-2</v>
      </c>
    </row>
    <row r="43" spans="1:53" s="33" customFormat="1" ht="13.5" x14ac:dyDescent="0.3">
      <c r="A43" s="64" t="s">
        <v>6</v>
      </c>
      <c r="B43" s="73">
        <f>IF(B$5&gt;0,B42/B$5," - ")</f>
        <v>0.20466666666666666</v>
      </c>
      <c r="C43" s="65">
        <f>IF(C$5&gt;0,C42/C$5," - ")</f>
        <v>0.51166666666666671</v>
      </c>
      <c r="D43" s="65"/>
      <c r="E43" s="65"/>
      <c r="F43" s="73">
        <f>IF(F$5&gt;0,F42/F$5," - ")</f>
        <v>0.20466666666666666</v>
      </c>
      <c r="G43" s="65">
        <f>IF(G$5&gt;0,G42/G$5," - ")</f>
        <v>6.6666666666666666E-2</v>
      </c>
      <c r="H43" s="65"/>
      <c r="I43" s="65"/>
      <c r="J43" s="73">
        <f>IF(J$5&gt;0,J42/J$5," - ")</f>
        <v>0.20466666666666666</v>
      </c>
      <c r="K43" s="65">
        <f>IF(K$5&gt;0,K42/K$5," - ")</f>
        <v>0</v>
      </c>
      <c r="L43" s="65"/>
      <c r="M43" s="65"/>
      <c r="N43" s="73">
        <f>IF(N$5&gt;0,N42/N$5," - ")</f>
        <v>0.20466666666666666</v>
      </c>
      <c r="O43" s="65">
        <f>IF(O$5&gt;0,O42/O$5," - ")</f>
        <v>0</v>
      </c>
      <c r="P43" s="65"/>
      <c r="Q43" s="65"/>
      <c r="R43" s="73">
        <f>IF(R$5&gt;0,R42/R$5," - ")</f>
        <v>0.20466666666666666</v>
      </c>
      <c r="S43" s="65">
        <f>IF(S$5&gt;0,S42/S$5," - ")</f>
        <v>0</v>
      </c>
      <c r="T43" s="65"/>
      <c r="U43" s="65"/>
      <c r="V43" s="73">
        <f>IF(V$5&gt;0,V42/V$5," - ")</f>
        <v>0.20466666666666666</v>
      </c>
      <c r="W43" s="65" t="str">
        <f>IF(W$5&gt;0,W42/W$5," - ")</f>
        <v xml:space="preserve"> - </v>
      </c>
      <c r="X43" s="65"/>
      <c r="Y43" s="65"/>
      <c r="Z43" s="73">
        <f>IF(Z$5&gt;0,Z42/Z$5," - ")</f>
        <v>2.6695652173913044E-2</v>
      </c>
      <c r="AA43" s="65" t="str">
        <f>IF(AA$5&gt;0,AA42/AA$5," - ")</f>
        <v xml:space="preserve"> - </v>
      </c>
      <c r="AB43" s="65"/>
      <c r="AC43" s="65"/>
      <c r="AD43" s="73">
        <f>IF(AD$5&gt;0,AD42/AD$5," - ")</f>
        <v>0.20466666666666666</v>
      </c>
      <c r="AE43" s="65" t="str">
        <f>IF(AE$5&gt;0,AE42/AE$5," - ")</f>
        <v xml:space="preserve"> - </v>
      </c>
      <c r="AF43" s="65"/>
      <c r="AG43" s="65"/>
      <c r="AH43" s="73">
        <f>IF(AH$5&gt;0,AH42/AH$5," - ")</f>
        <v>0.20466666666666666</v>
      </c>
      <c r="AI43" s="65" t="str">
        <f>IF(AI$5&gt;0,AI42/AI$5," - ")</f>
        <v xml:space="preserve"> - </v>
      </c>
      <c r="AJ43" s="65"/>
      <c r="AK43" s="65"/>
      <c r="AL43" s="73">
        <f>IF(AL$5&gt;0,AL42/AL$5," - ")</f>
        <v>0.20466666666666666</v>
      </c>
      <c r="AM43" s="65" t="str">
        <f>IF(AM$5&gt;0,AM42/AM$5," - ")</f>
        <v xml:space="preserve"> - </v>
      </c>
      <c r="AN43" s="65"/>
      <c r="AO43" s="65"/>
      <c r="AP43" s="73">
        <f>IF(AP$5&gt;0,AP42/AP$5," - ")</f>
        <v>0.20466666666666666</v>
      </c>
      <c r="AQ43" s="65">
        <f>IF(AQ$5&gt;0,AQ42/AQ$5," - ")</f>
        <v>0</v>
      </c>
      <c r="AR43" s="65"/>
      <c r="AS43" s="65"/>
      <c r="AT43" s="73">
        <f>IF(AT$5&gt;0,AT42/AT$5," - ")</f>
        <v>0.20466666666666666</v>
      </c>
      <c r="AU43" s="65">
        <f>IF(AU$5&gt;0,AU42/AU$5," - ")</f>
        <v>0</v>
      </c>
      <c r="AV43" s="65"/>
      <c r="AW43" s="65"/>
      <c r="AX43" s="73">
        <f>IF(AX$5&gt;0,AX42/AX$5," - ")</f>
        <v>0.13157142857142856</v>
      </c>
      <c r="AY43" s="65">
        <f>IF(AY$5&gt;0,AY42/AY$5," - ")</f>
        <v>1.591743119266055E-2</v>
      </c>
    </row>
    <row r="44" spans="1:53" s="33" customFormat="1" ht="15.75" thickBot="1" x14ac:dyDescent="0.35">
      <c r="A44" s="60" t="str">
        <f>+'Presupuesto (Captura de Datos)'!A44</f>
        <v>Donaciones / Ayuda Familia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</row>
    <row r="45" spans="1:53" s="33" customFormat="1" ht="13.5" outlineLevel="1" x14ac:dyDescent="0.3">
      <c r="A45" s="33" t="str">
        <f>+'Presupuesto (Captura de Datos)'!A45</f>
        <v>Donaciones / Ayuda Familia 1</v>
      </c>
      <c r="B45" s="32">
        <f>+VLOOKUP($A45,'Presupuesto (Captura de Datos)'!$A$11:$M$363,B$9,0)</f>
        <v>0</v>
      </c>
      <c r="C45" s="1"/>
      <c r="D45" s="57">
        <f t="shared" ref="D45:D53" si="70">+B45-C45</f>
        <v>0</v>
      </c>
      <c r="E45" s="79">
        <f t="shared" ref="E45:E53" si="71">IF(ISERROR(C45/B45),0,(C45/B45))</f>
        <v>0</v>
      </c>
      <c r="F45" s="32">
        <f>+VLOOKUP($A45,'Presupuesto (Captura de Datos)'!$A$11:$M$363,F$9,0)</f>
        <v>0</v>
      </c>
      <c r="G45" s="1"/>
      <c r="H45" s="57">
        <f t="shared" ref="H45:H53" si="72">+F45-G45</f>
        <v>0</v>
      </c>
      <c r="I45" s="79">
        <f t="shared" ref="I45:I53" si="73">IF(ISERROR(G45/F45),0,(G45/F45))</f>
        <v>0</v>
      </c>
      <c r="J45" s="32">
        <f>+VLOOKUP($A45,'Presupuesto (Captura de Datos)'!$A$11:$M$363,J$9,0)</f>
        <v>0</v>
      </c>
      <c r="K45" s="1"/>
      <c r="L45" s="57">
        <f t="shared" ref="L45:L53" si="74">+J45-K45</f>
        <v>0</v>
      </c>
      <c r="M45" s="79">
        <f t="shared" ref="M45:M53" si="75">IF(ISERROR(K45/J45),0,(K45/J45))</f>
        <v>0</v>
      </c>
      <c r="N45" s="32">
        <f>+VLOOKUP($A45,'Presupuesto (Captura de Datos)'!$A$11:$M$363,N$9,0)</f>
        <v>0</v>
      </c>
      <c r="O45" s="1"/>
      <c r="P45" s="57">
        <f t="shared" ref="P45:P53" si="76">+N45-O45</f>
        <v>0</v>
      </c>
      <c r="Q45" s="79">
        <f t="shared" ref="Q45:Q53" si="77">IF(ISERROR(O45/N45),0,(O45/N45))</f>
        <v>0</v>
      </c>
      <c r="R45" s="32">
        <f>+VLOOKUP($A45,'Presupuesto (Captura de Datos)'!$A$11:$M$363,R$9,0)</f>
        <v>0</v>
      </c>
      <c r="S45" s="1"/>
      <c r="T45" s="57">
        <f t="shared" ref="T45:T53" si="78">+R45-S45</f>
        <v>0</v>
      </c>
      <c r="U45" s="79">
        <f t="shared" ref="U45:U53" si="79">IF(ISERROR(S45/R45),0,(S45/R45))</f>
        <v>0</v>
      </c>
      <c r="V45" s="32">
        <f>+VLOOKUP($A45,'Presupuesto (Captura de Datos)'!$A$11:$M$363,V$9,0)</f>
        <v>0</v>
      </c>
      <c r="W45" s="1"/>
      <c r="X45" s="57">
        <f t="shared" ref="X45:X53" si="80">+V45-W45</f>
        <v>0</v>
      </c>
      <c r="Y45" s="79">
        <f t="shared" ref="Y45:Y53" si="81">IF(ISERROR(W45/V45),0,(W45/V45))</f>
        <v>0</v>
      </c>
      <c r="Z45" s="32">
        <f>+VLOOKUP($A45,'Presupuesto (Captura de Datos)'!$A$11:$M$363,Z$9,0)</f>
        <v>0</v>
      </c>
      <c r="AA45" s="1"/>
      <c r="AB45" s="57">
        <f t="shared" ref="AB45:AB53" si="82">+Z45-AA45</f>
        <v>0</v>
      </c>
      <c r="AC45" s="79">
        <f t="shared" ref="AC45:AC53" si="83">IF(ISERROR(AA45/Z45),0,(AA45/Z45))</f>
        <v>0</v>
      </c>
      <c r="AD45" s="32">
        <f>+VLOOKUP($A45,'Presupuesto (Captura de Datos)'!$A$11:$M$363,AD$9,0)</f>
        <v>0</v>
      </c>
      <c r="AE45" s="1"/>
      <c r="AF45" s="57">
        <f t="shared" ref="AF45:AF53" si="84">+AD45-AE45</f>
        <v>0</v>
      </c>
      <c r="AG45" s="79">
        <f t="shared" ref="AG45:AG53" si="85">IF(ISERROR(AE45/AD45),0,(AE45/AD45))</f>
        <v>0</v>
      </c>
      <c r="AH45" s="32">
        <f>+VLOOKUP($A45,'Presupuesto (Captura de Datos)'!$A$11:$M$363,AH$9,0)</f>
        <v>0</v>
      </c>
      <c r="AI45" s="1"/>
      <c r="AJ45" s="57">
        <f t="shared" ref="AJ45:AJ53" si="86">+AH45-AI45</f>
        <v>0</v>
      </c>
      <c r="AK45" s="79">
        <f t="shared" ref="AK45:AK53" si="87">IF(ISERROR(AI45/AH45),0,(AI45/AH45))</f>
        <v>0</v>
      </c>
      <c r="AL45" s="32">
        <f>+VLOOKUP($A45,'Presupuesto (Captura de Datos)'!$A$11:$M$363,AL$9,0)</f>
        <v>0</v>
      </c>
      <c r="AM45" s="1"/>
      <c r="AN45" s="57">
        <f t="shared" ref="AN45:AN53" si="88">+AL45-AM45</f>
        <v>0</v>
      </c>
      <c r="AO45" s="79">
        <f t="shared" ref="AO45:AO53" si="89">IF(ISERROR(AM45/AL45),0,(AM45/AL45))</f>
        <v>0</v>
      </c>
      <c r="AP45" s="32">
        <f>+VLOOKUP($A45,'Presupuesto (Captura de Datos)'!$A$11:$M$363,AP$9,0)</f>
        <v>0</v>
      </c>
      <c r="AQ45" s="1"/>
      <c r="AR45" s="57">
        <f t="shared" ref="AR45:AR53" si="90">+AP45-AQ45</f>
        <v>0</v>
      </c>
      <c r="AS45" s="79">
        <f t="shared" ref="AS45:AS53" si="91">IF(ISERROR(AQ45/AP45),0,(AQ45/AP45))</f>
        <v>0</v>
      </c>
      <c r="AT45" s="32">
        <f>+VLOOKUP($A45,'Presupuesto (Captura de Datos)'!$A$11:$M$363,AT$9,0)</f>
        <v>0</v>
      </c>
      <c r="AU45" s="1"/>
      <c r="AV45" s="57">
        <f t="shared" ref="AV45:AV53" si="92">+AT45-AU45</f>
        <v>0</v>
      </c>
      <c r="AW45" s="79">
        <f t="shared" ref="AW45:AW53" si="93">IF(ISERROR(AU45/AT45),0,(AU45/AT45))</f>
        <v>0</v>
      </c>
      <c r="AX45" s="26">
        <f t="shared" ref="AX45:AY52" si="94">B45+F45+J45+N45+R45+V45+Z45+AD45+AH45+AL45+AP45+AT45</f>
        <v>0</v>
      </c>
      <c r="AY45" s="26">
        <f t="shared" si="94"/>
        <v>0</v>
      </c>
      <c r="AZ45" s="74">
        <f t="shared" ref="AZ45:AZ53" si="95">+AX45-AY45</f>
        <v>0</v>
      </c>
      <c r="BA45" s="82">
        <f t="shared" ref="BA45:BA53" si="96">IF(ISERROR(AY45/AX45),0,(AY45/AX45))</f>
        <v>0</v>
      </c>
    </row>
    <row r="46" spans="1:53" s="33" customFormat="1" ht="13.5" outlineLevel="1" x14ac:dyDescent="0.3">
      <c r="A46" s="33" t="str">
        <f>+'Presupuesto (Captura de Datos)'!A46</f>
        <v>Ayuda Mamá</v>
      </c>
      <c r="B46" s="32">
        <f>+VLOOKUP($A46,'Presupuesto (Captura de Datos)'!$A$11:$M$363,B$9,0)</f>
        <v>200000</v>
      </c>
      <c r="C46" s="1"/>
      <c r="D46" s="57">
        <f t="shared" si="70"/>
        <v>200000</v>
      </c>
      <c r="E46" s="79">
        <f t="shared" si="71"/>
        <v>0</v>
      </c>
      <c r="F46" s="32">
        <f>+VLOOKUP($A46,'Presupuesto (Captura de Datos)'!$A$11:$M$363,F$9,0)</f>
        <v>200000</v>
      </c>
      <c r="G46" s="1"/>
      <c r="H46" s="57">
        <f t="shared" si="72"/>
        <v>200000</v>
      </c>
      <c r="I46" s="79">
        <f t="shared" si="73"/>
        <v>0</v>
      </c>
      <c r="J46" s="32">
        <f>+VLOOKUP($A46,'Presupuesto (Captura de Datos)'!$A$11:$M$363,J$9,0)</f>
        <v>200000</v>
      </c>
      <c r="K46" s="1"/>
      <c r="L46" s="57">
        <f t="shared" si="74"/>
        <v>200000</v>
      </c>
      <c r="M46" s="79">
        <f t="shared" si="75"/>
        <v>0</v>
      </c>
      <c r="N46" s="32">
        <f>+VLOOKUP($A46,'Presupuesto (Captura de Datos)'!$A$11:$M$363,N$9,0)</f>
        <v>200000</v>
      </c>
      <c r="O46" s="1"/>
      <c r="P46" s="57">
        <f t="shared" si="76"/>
        <v>200000</v>
      </c>
      <c r="Q46" s="79">
        <f t="shared" si="77"/>
        <v>0</v>
      </c>
      <c r="R46" s="32">
        <f>+VLOOKUP($A46,'Presupuesto (Captura de Datos)'!$A$11:$M$363,R$9,0)</f>
        <v>200000</v>
      </c>
      <c r="S46" s="1"/>
      <c r="T46" s="57">
        <f t="shared" si="78"/>
        <v>200000</v>
      </c>
      <c r="U46" s="79">
        <f t="shared" si="79"/>
        <v>0</v>
      </c>
      <c r="V46" s="32">
        <f>+VLOOKUP($A46,'Presupuesto (Captura de Datos)'!$A$11:$M$363,V$9,0)</f>
        <v>200000</v>
      </c>
      <c r="W46" s="1"/>
      <c r="X46" s="57">
        <f t="shared" si="80"/>
        <v>200000</v>
      </c>
      <c r="Y46" s="79">
        <f t="shared" si="81"/>
        <v>0</v>
      </c>
      <c r="Z46" s="32">
        <f>+VLOOKUP($A46,'Presupuesto (Captura de Datos)'!$A$11:$M$363,Z$9,0)</f>
        <v>200000</v>
      </c>
      <c r="AA46" s="1"/>
      <c r="AB46" s="57">
        <f t="shared" si="82"/>
        <v>200000</v>
      </c>
      <c r="AC46" s="79">
        <f t="shared" si="83"/>
        <v>0</v>
      </c>
      <c r="AD46" s="32">
        <f>+VLOOKUP($A46,'Presupuesto (Captura de Datos)'!$A$11:$M$363,AD$9,0)</f>
        <v>200000</v>
      </c>
      <c r="AE46" s="1"/>
      <c r="AF46" s="57">
        <f t="shared" si="84"/>
        <v>200000</v>
      </c>
      <c r="AG46" s="79">
        <f t="shared" si="85"/>
        <v>0</v>
      </c>
      <c r="AH46" s="32">
        <f>+VLOOKUP($A46,'Presupuesto (Captura de Datos)'!$A$11:$M$363,AH$9,0)</f>
        <v>200000</v>
      </c>
      <c r="AI46" s="1"/>
      <c r="AJ46" s="57">
        <f t="shared" si="86"/>
        <v>200000</v>
      </c>
      <c r="AK46" s="79">
        <f t="shared" si="87"/>
        <v>0</v>
      </c>
      <c r="AL46" s="32">
        <f>+VLOOKUP($A46,'Presupuesto (Captura de Datos)'!$A$11:$M$363,AL$9,0)</f>
        <v>200000</v>
      </c>
      <c r="AM46" s="1"/>
      <c r="AN46" s="57">
        <f t="shared" si="88"/>
        <v>200000</v>
      </c>
      <c r="AO46" s="79">
        <f t="shared" si="89"/>
        <v>0</v>
      </c>
      <c r="AP46" s="32">
        <f>+VLOOKUP($A46,'Presupuesto (Captura de Datos)'!$A$11:$M$363,AP$9,0)</f>
        <v>200000</v>
      </c>
      <c r="AQ46" s="1"/>
      <c r="AR46" s="57">
        <f t="shared" si="90"/>
        <v>200000</v>
      </c>
      <c r="AS46" s="79">
        <f t="shared" si="91"/>
        <v>0</v>
      </c>
      <c r="AT46" s="32">
        <f>+VLOOKUP($A46,'Presupuesto (Captura de Datos)'!$A$11:$M$363,AT$9,0)</f>
        <v>200000</v>
      </c>
      <c r="AU46" s="1"/>
      <c r="AV46" s="57">
        <f t="shared" si="92"/>
        <v>200000</v>
      </c>
      <c r="AW46" s="79">
        <f t="shared" si="93"/>
        <v>0</v>
      </c>
      <c r="AX46" s="26">
        <f t="shared" si="94"/>
        <v>2400000</v>
      </c>
      <c r="AY46" s="26">
        <f t="shared" si="94"/>
        <v>0</v>
      </c>
      <c r="AZ46" s="74">
        <f t="shared" si="95"/>
        <v>2400000</v>
      </c>
      <c r="BA46" s="82">
        <f t="shared" si="96"/>
        <v>0</v>
      </c>
    </row>
    <row r="47" spans="1:53" s="33" customFormat="1" ht="13.5" outlineLevel="1" x14ac:dyDescent="0.3">
      <c r="A47" s="33" t="str">
        <f>+'Presupuesto (Captura de Datos)'!A47</f>
        <v>Donaciones / Ayuda Familia 3</v>
      </c>
      <c r="B47" s="32">
        <f>+VLOOKUP($A47,'Presupuesto (Captura de Datos)'!$A$11:$M$363,B$9,0)</f>
        <v>0</v>
      </c>
      <c r="C47" s="1"/>
      <c r="D47" s="57">
        <f t="shared" si="70"/>
        <v>0</v>
      </c>
      <c r="E47" s="79">
        <f t="shared" si="71"/>
        <v>0</v>
      </c>
      <c r="F47" s="32">
        <f>+VLOOKUP($A47,'Presupuesto (Captura de Datos)'!$A$11:$M$363,F$9,0)</f>
        <v>0</v>
      </c>
      <c r="G47" s="1"/>
      <c r="H47" s="57">
        <f t="shared" si="72"/>
        <v>0</v>
      </c>
      <c r="I47" s="79">
        <f t="shared" si="73"/>
        <v>0</v>
      </c>
      <c r="J47" s="32">
        <f>+VLOOKUP($A47,'Presupuesto (Captura de Datos)'!$A$11:$M$363,J$9,0)</f>
        <v>0</v>
      </c>
      <c r="K47" s="1"/>
      <c r="L47" s="57">
        <f t="shared" si="74"/>
        <v>0</v>
      </c>
      <c r="M47" s="79">
        <f t="shared" si="75"/>
        <v>0</v>
      </c>
      <c r="N47" s="32">
        <f>+VLOOKUP($A47,'Presupuesto (Captura de Datos)'!$A$11:$M$363,N$9,0)</f>
        <v>0</v>
      </c>
      <c r="O47" s="1"/>
      <c r="P47" s="57">
        <f t="shared" si="76"/>
        <v>0</v>
      </c>
      <c r="Q47" s="79">
        <f t="shared" si="77"/>
        <v>0</v>
      </c>
      <c r="R47" s="32">
        <f>+VLOOKUP($A47,'Presupuesto (Captura de Datos)'!$A$11:$M$363,R$9,0)</f>
        <v>0</v>
      </c>
      <c r="S47" s="1"/>
      <c r="T47" s="57">
        <f t="shared" si="78"/>
        <v>0</v>
      </c>
      <c r="U47" s="79">
        <f t="shared" si="79"/>
        <v>0</v>
      </c>
      <c r="V47" s="32">
        <f>+VLOOKUP($A47,'Presupuesto (Captura de Datos)'!$A$11:$M$363,V$9,0)</f>
        <v>0</v>
      </c>
      <c r="W47" s="1"/>
      <c r="X47" s="57">
        <f t="shared" si="80"/>
        <v>0</v>
      </c>
      <c r="Y47" s="79">
        <f t="shared" si="81"/>
        <v>0</v>
      </c>
      <c r="Z47" s="32">
        <f>+VLOOKUP($A47,'Presupuesto (Captura de Datos)'!$A$11:$M$363,Z$9,0)</f>
        <v>0</v>
      </c>
      <c r="AA47" s="1"/>
      <c r="AB47" s="57">
        <f t="shared" si="82"/>
        <v>0</v>
      </c>
      <c r="AC47" s="79">
        <f t="shared" si="83"/>
        <v>0</v>
      </c>
      <c r="AD47" s="32">
        <f>+VLOOKUP($A47,'Presupuesto (Captura de Datos)'!$A$11:$M$363,AD$9,0)</f>
        <v>0</v>
      </c>
      <c r="AE47" s="1"/>
      <c r="AF47" s="57">
        <f t="shared" si="84"/>
        <v>0</v>
      </c>
      <c r="AG47" s="79">
        <f t="shared" si="85"/>
        <v>0</v>
      </c>
      <c r="AH47" s="32">
        <f>+VLOOKUP($A47,'Presupuesto (Captura de Datos)'!$A$11:$M$363,AH$9,0)</f>
        <v>0</v>
      </c>
      <c r="AI47" s="1"/>
      <c r="AJ47" s="57">
        <f t="shared" si="86"/>
        <v>0</v>
      </c>
      <c r="AK47" s="79">
        <f t="shared" si="87"/>
        <v>0</v>
      </c>
      <c r="AL47" s="32">
        <f>+VLOOKUP($A47,'Presupuesto (Captura de Datos)'!$A$11:$M$363,AL$9,0)</f>
        <v>0</v>
      </c>
      <c r="AM47" s="1"/>
      <c r="AN47" s="57">
        <f t="shared" si="88"/>
        <v>0</v>
      </c>
      <c r="AO47" s="79">
        <f t="shared" si="89"/>
        <v>0</v>
      </c>
      <c r="AP47" s="32">
        <f>+VLOOKUP($A47,'Presupuesto (Captura de Datos)'!$A$11:$M$363,AP$9,0)</f>
        <v>0</v>
      </c>
      <c r="AQ47" s="1"/>
      <c r="AR47" s="57">
        <f t="shared" si="90"/>
        <v>0</v>
      </c>
      <c r="AS47" s="79">
        <f t="shared" si="91"/>
        <v>0</v>
      </c>
      <c r="AT47" s="32">
        <f>+VLOOKUP($A47,'Presupuesto (Captura de Datos)'!$A$11:$M$363,AT$9,0)</f>
        <v>0</v>
      </c>
      <c r="AU47" s="1"/>
      <c r="AV47" s="57">
        <f t="shared" si="92"/>
        <v>0</v>
      </c>
      <c r="AW47" s="79">
        <f t="shared" si="93"/>
        <v>0</v>
      </c>
      <c r="AX47" s="26">
        <f t="shared" si="94"/>
        <v>0</v>
      </c>
      <c r="AY47" s="26">
        <f t="shared" si="94"/>
        <v>0</v>
      </c>
      <c r="AZ47" s="74">
        <f t="shared" si="95"/>
        <v>0</v>
      </c>
      <c r="BA47" s="82">
        <f t="shared" si="96"/>
        <v>0</v>
      </c>
    </row>
    <row r="48" spans="1:53" s="33" customFormat="1" ht="13.5" outlineLevel="1" x14ac:dyDescent="0.3">
      <c r="A48" s="33" t="str">
        <f>+'Presupuesto (Captura de Datos)'!A48</f>
        <v>Donaciones / Ayuda Familia 4</v>
      </c>
      <c r="B48" s="32">
        <f>+VLOOKUP($A48,'Presupuesto (Captura de Datos)'!$A$11:$M$363,B$9,0)</f>
        <v>0</v>
      </c>
      <c r="C48" s="2"/>
      <c r="D48" s="57">
        <f t="shared" si="70"/>
        <v>0</v>
      </c>
      <c r="E48" s="79">
        <f t="shared" si="71"/>
        <v>0</v>
      </c>
      <c r="F48" s="32">
        <f>+VLOOKUP($A48,'Presupuesto (Captura de Datos)'!$A$11:$M$363,F$9,0)</f>
        <v>0</v>
      </c>
      <c r="G48" s="2"/>
      <c r="H48" s="57">
        <f t="shared" si="72"/>
        <v>0</v>
      </c>
      <c r="I48" s="79">
        <f t="shared" si="73"/>
        <v>0</v>
      </c>
      <c r="J48" s="32">
        <f>+VLOOKUP($A48,'Presupuesto (Captura de Datos)'!$A$11:$M$363,J$9,0)</f>
        <v>0</v>
      </c>
      <c r="K48" s="2"/>
      <c r="L48" s="57">
        <f t="shared" si="74"/>
        <v>0</v>
      </c>
      <c r="M48" s="79">
        <f t="shared" si="75"/>
        <v>0</v>
      </c>
      <c r="N48" s="32">
        <f>+VLOOKUP($A48,'Presupuesto (Captura de Datos)'!$A$11:$M$363,N$9,0)</f>
        <v>0</v>
      </c>
      <c r="O48" s="2"/>
      <c r="P48" s="57">
        <f t="shared" si="76"/>
        <v>0</v>
      </c>
      <c r="Q48" s="79">
        <f t="shared" si="77"/>
        <v>0</v>
      </c>
      <c r="R48" s="32">
        <f>+VLOOKUP($A48,'Presupuesto (Captura de Datos)'!$A$11:$M$363,R$9,0)</f>
        <v>0</v>
      </c>
      <c r="S48" s="2"/>
      <c r="T48" s="57">
        <f t="shared" si="78"/>
        <v>0</v>
      </c>
      <c r="U48" s="79">
        <f t="shared" si="79"/>
        <v>0</v>
      </c>
      <c r="V48" s="32">
        <f>+VLOOKUP($A48,'Presupuesto (Captura de Datos)'!$A$11:$M$363,V$9,0)</f>
        <v>0</v>
      </c>
      <c r="W48" s="2"/>
      <c r="X48" s="57">
        <f t="shared" si="80"/>
        <v>0</v>
      </c>
      <c r="Y48" s="79">
        <f t="shared" si="81"/>
        <v>0</v>
      </c>
      <c r="Z48" s="32">
        <f>+VLOOKUP($A48,'Presupuesto (Captura de Datos)'!$A$11:$M$363,Z$9,0)</f>
        <v>0</v>
      </c>
      <c r="AA48" s="2"/>
      <c r="AB48" s="57">
        <f t="shared" si="82"/>
        <v>0</v>
      </c>
      <c r="AC48" s="79">
        <f t="shared" si="83"/>
        <v>0</v>
      </c>
      <c r="AD48" s="32">
        <f>+VLOOKUP($A48,'Presupuesto (Captura de Datos)'!$A$11:$M$363,AD$9,0)</f>
        <v>0</v>
      </c>
      <c r="AE48" s="2"/>
      <c r="AF48" s="57">
        <f t="shared" si="84"/>
        <v>0</v>
      </c>
      <c r="AG48" s="79">
        <f t="shared" si="85"/>
        <v>0</v>
      </c>
      <c r="AH48" s="32">
        <f>+VLOOKUP($A48,'Presupuesto (Captura de Datos)'!$A$11:$M$363,AH$9,0)</f>
        <v>0</v>
      </c>
      <c r="AI48" s="2"/>
      <c r="AJ48" s="57">
        <f t="shared" si="86"/>
        <v>0</v>
      </c>
      <c r="AK48" s="79">
        <f t="shared" si="87"/>
        <v>0</v>
      </c>
      <c r="AL48" s="32">
        <f>+VLOOKUP($A48,'Presupuesto (Captura de Datos)'!$A$11:$M$363,AL$9,0)</f>
        <v>0</v>
      </c>
      <c r="AM48" s="2"/>
      <c r="AN48" s="57">
        <f t="shared" si="88"/>
        <v>0</v>
      </c>
      <c r="AO48" s="79">
        <f t="shared" si="89"/>
        <v>0</v>
      </c>
      <c r="AP48" s="32">
        <f>+VLOOKUP($A48,'Presupuesto (Captura de Datos)'!$A$11:$M$363,AP$9,0)</f>
        <v>0</v>
      </c>
      <c r="AQ48" s="2"/>
      <c r="AR48" s="57">
        <f t="shared" si="90"/>
        <v>0</v>
      </c>
      <c r="AS48" s="79">
        <f t="shared" si="91"/>
        <v>0</v>
      </c>
      <c r="AT48" s="32">
        <f>+VLOOKUP($A48,'Presupuesto (Captura de Datos)'!$A$11:$M$363,AT$9,0)</f>
        <v>0</v>
      </c>
      <c r="AU48" s="2"/>
      <c r="AV48" s="57">
        <f t="shared" si="92"/>
        <v>0</v>
      </c>
      <c r="AW48" s="79">
        <f t="shared" si="93"/>
        <v>0</v>
      </c>
      <c r="AX48" s="26">
        <f t="shared" si="94"/>
        <v>0</v>
      </c>
      <c r="AY48" s="26">
        <f t="shared" si="94"/>
        <v>0</v>
      </c>
      <c r="AZ48" s="74">
        <f t="shared" si="95"/>
        <v>0</v>
      </c>
      <c r="BA48" s="82">
        <f t="shared" si="96"/>
        <v>0</v>
      </c>
    </row>
    <row r="49" spans="1:53" s="33" customFormat="1" ht="13.5" outlineLevel="1" x14ac:dyDescent="0.3">
      <c r="A49" s="33" t="str">
        <f>+'Presupuesto (Captura de Datos)'!A49</f>
        <v>Donaciones / Ayuda Familia 5</v>
      </c>
      <c r="B49" s="32">
        <f>+VLOOKUP($A49,'Presupuesto (Captura de Datos)'!$A$11:$M$363,B$9,0)</f>
        <v>0</v>
      </c>
      <c r="C49" s="2"/>
      <c r="D49" s="57">
        <f t="shared" si="70"/>
        <v>0</v>
      </c>
      <c r="E49" s="79">
        <f t="shared" si="71"/>
        <v>0</v>
      </c>
      <c r="F49" s="32">
        <f>+VLOOKUP($A49,'Presupuesto (Captura de Datos)'!$A$11:$M$363,F$9,0)</f>
        <v>0</v>
      </c>
      <c r="G49" s="2"/>
      <c r="H49" s="57">
        <f t="shared" si="72"/>
        <v>0</v>
      </c>
      <c r="I49" s="79">
        <f t="shared" si="73"/>
        <v>0</v>
      </c>
      <c r="J49" s="32">
        <f>+VLOOKUP($A49,'Presupuesto (Captura de Datos)'!$A$11:$M$363,J$9,0)</f>
        <v>0</v>
      </c>
      <c r="K49" s="2"/>
      <c r="L49" s="57">
        <f t="shared" si="74"/>
        <v>0</v>
      </c>
      <c r="M49" s="79">
        <f t="shared" si="75"/>
        <v>0</v>
      </c>
      <c r="N49" s="32">
        <f>+VLOOKUP($A49,'Presupuesto (Captura de Datos)'!$A$11:$M$363,N$9,0)</f>
        <v>0</v>
      </c>
      <c r="O49" s="2"/>
      <c r="P49" s="57">
        <f t="shared" si="76"/>
        <v>0</v>
      </c>
      <c r="Q49" s="79">
        <f t="shared" si="77"/>
        <v>0</v>
      </c>
      <c r="R49" s="32">
        <f>+VLOOKUP($A49,'Presupuesto (Captura de Datos)'!$A$11:$M$363,R$9,0)</f>
        <v>0</v>
      </c>
      <c r="S49" s="2"/>
      <c r="T49" s="57">
        <f t="shared" si="78"/>
        <v>0</v>
      </c>
      <c r="U49" s="79">
        <f t="shared" si="79"/>
        <v>0</v>
      </c>
      <c r="V49" s="32">
        <f>+VLOOKUP($A49,'Presupuesto (Captura de Datos)'!$A$11:$M$363,V$9,0)</f>
        <v>0</v>
      </c>
      <c r="W49" s="2"/>
      <c r="X49" s="57">
        <f t="shared" si="80"/>
        <v>0</v>
      </c>
      <c r="Y49" s="79">
        <f t="shared" si="81"/>
        <v>0</v>
      </c>
      <c r="Z49" s="32">
        <f>+VLOOKUP($A49,'Presupuesto (Captura de Datos)'!$A$11:$M$363,Z$9,0)</f>
        <v>0</v>
      </c>
      <c r="AA49" s="2"/>
      <c r="AB49" s="57">
        <f t="shared" si="82"/>
        <v>0</v>
      </c>
      <c r="AC49" s="79">
        <f t="shared" si="83"/>
        <v>0</v>
      </c>
      <c r="AD49" s="32">
        <f>+VLOOKUP($A49,'Presupuesto (Captura de Datos)'!$A$11:$M$363,AD$9,0)</f>
        <v>0</v>
      </c>
      <c r="AE49" s="2"/>
      <c r="AF49" s="57">
        <f t="shared" si="84"/>
        <v>0</v>
      </c>
      <c r="AG49" s="79">
        <f t="shared" si="85"/>
        <v>0</v>
      </c>
      <c r="AH49" s="32">
        <f>+VLOOKUP($A49,'Presupuesto (Captura de Datos)'!$A$11:$M$363,AH$9,0)</f>
        <v>0</v>
      </c>
      <c r="AI49" s="2"/>
      <c r="AJ49" s="57">
        <f t="shared" si="86"/>
        <v>0</v>
      </c>
      <c r="AK49" s="79">
        <f t="shared" si="87"/>
        <v>0</v>
      </c>
      <c r="AL49" s="32">
        <f>+VLOOKUP($A49,'Presupuesto (Captura de Datos)'!$A$11:$M$363,AL$9,0)</f>
        <v>0</v>
      </c>
      <c r="AM49" s="2"/>
      <c r="AN49" s="57">
        <f t="shared" si="88"/>
        <v>0</v>
      </c>
      <c r="AO49" s="79">
        <f t="shared" si="89"/>
        <v>0</v>
      </c>
      <c r="AP49" s="32">
        <f>+VLOOKUP($A49,'Presupuesto (Captura de Datos)'!$A$11:$M$363,AP$9,0)</f>
        <v>0</v>
      </c>
      <c r="AQ49" s="2"/>
      <c r="AR49" s="57">
        <f t="shared" si="90"/>
        <v>0</v>
      </c>
      <c r="AS49" s="79">
        <f t="shared" si="91"/>
        <v>0</v>
      </c>
      <c r="AT49" s="32">
        <f>+VLOOKUP($A49,'Presupuesto (Captura de Datos)'!$A$11:$M$363,AT$9,0)</f>
        <v>0</v>
      </c>
      <c r="AU49" s="2"/>
      <c r="AV49" s="57">
        <f t="shared" si="92"/>
        <v>0</v>
      </c>
      <c r="AW49" s="79">
        <f t="shared" si="93"/>
        <v>0</v>
      </c>
      <c r="AX49" s="26">
        <f t="shared" si="94"/>
        <v>0</v>
      </c>
      <c r="AY49" s="26">
        <f t="shared" si="94"/>
        <v>0</v>
      </c>
      <c r="AZ49" s="74">
        <f t="shared" si="95"/>
        <v>0</v>
      </c>
      <c r="BA49" s="82">
        <f t="shared" si="96"/>
        <v>0</v>
      </c>
    </row>
    <row r="50" spans="1:53" s="33" customFormat="1" ht="13.5" outlineLevel="1" x14ac:dyDescent="0.3">
      <c r="A50" s="33" t="str">
        <f>+'Presupuesto (Captura de Datos)'!A50</f>
        <v>Donaciones / Ayuda Familia 6</v>
      </c>
      <c r="B50" s="32">
        <f>+VLOOKUP($A50,'Presupuesto (Captura de Datos)'!$A$11:$M$363,B$9,0)</f>
        <v>0</v>
      </c>
      <c r="C50" s="2"/>
      <c r="D50" s="57">
        <f t="shared" ref="D50:D51" si="97">+B50-C50</f>
        <v>0</v>
      </c>
      <c r="E50" s="79">
        <f t="shared" ref="E50:E51" si="98">IF(ISERROR(C50/B50),0,(C50/B50))</f>
        <v>0</v>
      </c>
      <c r="F50" s="32">
        <f>+VLOOKUP($A50,'Presupuesto (Captura de Datos)'!$A$11:$M$363,F$9,0)</f>
        <v>0</v>
      </c>
      <c r="G50" s="2"/>
      <c r="H50" s="57">
        <f t="shared" ref="H50:H51" si="99">+F50-G50</f>
        <v>0</v>
      </c>
      <c r="I50" s="79">
        <f t="shared" ref="I50:I51" si="100">IF(ISERROR(G50/F50),0,(G50/F50))</f>
        <v>0</v>
      </c>
      <c r="J50" s="32">
        <f>+VLOOKUP($A50,'Presupuesto (Captura de Datos)'!$A$11:$M$363,J$9,0)</f>
        <v>0</v>
      </c>
      <c r="K50" s="2"/>
      <c r="L50" s="57">
        <f t="shared" ref="L50:L51" si="101">+J50-K50</f>
        <v>0</v>
      </c>
      <c r="M50" s="79">
        <f t="shared" ref="M50:M51" si="102">IF(ISERROR(K50/J50),0,(K50/J50))</f>
        <v>0</v>
      </c>
      <c r="N50" s="32">
        <f>+VLOOKUP($A50,'Presupuesto (Captura de Datos)'!$A$11:$M$363,N$9,0)</f>
        <v>0</v>
      </c>
      <c r="O50" s="2"/>
      <c r="P50" s="57">
        <f t="shared" ref="P50:P51" si="103">+N50-O50</f>
        <v>0</v>
      </c>
      <c r="Q50" s="79">
        <f t="shared" ref="Q50:Q51" si="104">IF(ISERROR(O50/N50),0,(O50/N50))</f>
        <v>0</v>
      </c>
      <c r="R50" s="32">
        <f>+VLOOKUP($A50,'Presupuesto (Captura de Datos)'!$A$11:$M$363,R$9,0)</f>
        <v>0</v>
      </c>
      <c r="S50" s="2"/>
      <c r="T50" s="57">
        <f t="shared" ref="T50:T51" si="105">+R50-S50</f>
        <v>0</v>
      </c>
      <c r="U50" s="79">
        <f t="shared" ref="U50:U51" si="106">IF(ISERROR(S50/R50),0,(S50/R50))</f>
        <v>0</v>
      </c>
      <c r="V50" s="32">
        <f>+VLOOKUP($A50,'Presupuesto (Captura de Datos)'!$A$11:$M$363,V$9,0)</f>
        <v>0</v>
      </c>
      <c r="W50" s="2"/>
      <c r="X50" s="57">
        <f t="shared" ref="X50:X51" si="107">+V50-W50</f>
        <v>0</v>
      </c>
      <c r="Y50" s="79">
        <f t="shared" ref="Y50:Y51" si="108">IF(ISERROR(W50/V50),0,(W50/V50))</f>
        <v>0</v>
      </c>
      <c r="Z50" s="32">
        <f>+VLOOKUP($A50,'Presupuesto (Captura de Datos)'!$A$11:$M$363,Z$9,0)</f>
        <v>0</v>
      </c>
      <c r="AA50" s="2"/>
      <c r="AB50" s="57">
        <f t="shared" ref="AB50:AB51" si="109">+Z50-AA50</f>
        <v>0</v>
      </c>
      <c r="AC50" s="79">
        <f t="shared" ref="AC50:AC51" si="110">IF(ISERROR(AA50/Z50),0,(AA50/Z50))</f>
        <v>0</v>
      </c>
      <c r="AD50" s="32">
        <f>+VLOOKUP($A50,'Presupuesto (Captura de Datos)'!$A$11:$M$363,AD$9,0)</f>
        <v>0</v>
      </c>
      <c r="AE50" s="2"/>
      <c r="AF50" s="57">
        <f t="shared" ref="AF50:AF51" si="111">+AD50-AE50</f>
        <v>0</v>
      </c>
      <c r="AG50" s="79">
        <f t="shared" ref="AG50:AG51" si="112">IF(ISERROR(AE50/AD50),0,(AE50/AD50))</f>
        <v>0</v>
      </c>
      <c r="AH50" s="32">
        <f>+VLOOKUP($A50,'Presupuesto (Captura de Datos)'!$A$11:$M$363,AH$9,0)</f>
        <v>0</v>
      </c>
      <c r="AI50" s="2"/>
      <c r="AJ50" s="57">
        <f t="shared" ref="AJ50:AJ51" si="113">+AH50-AI50</f>
        <v>0</v>
      </c>
      <c r="AK50" s="79">
        <f t="shared" ref="AK50:AK51" si="114">IF(ISERROR(AI50/AH50),0,(AI50/AH50))</f>
        <v>0</v>
      </c>
      <c r="AL50" s="32">
        <f>+VLOOKUP($A50,'Presupuesto (Captura de Datos)'!$A$11:$M$363,AL$9,0)</f>
        <v>0</v>
      </c>
      <c r="AM50" s="2"/>
      <c r="AN50" s="57">
        <f t="shared" ref="AN50:AN51" si="115">+AL50-AM50</f>
        <v>0</v>
      </c>
      <c r="AO50" s="79">
        <f t="shared" ref="AO50:AO51" si="116">IF(ISERROR(AM50/AL50),0,(AM50/AL50))</f>
        <v>0</v>
      </c>
      <c r="AP50" s="32">
        <f>+VLOOKUP($A50,'Presupuesto (Captura de Datos)'!$A$11:$M$363,AP$9,0)</f>
        <v>0</v>
      </c>
      <c r="AQ50" s="2"/>
      <c r="AR50" s="57">
        <f t="shared" ref="AR50:AR51" si="117">+AP50-AQ50</f>
        <v>0</v>
      </c>
      <c r="AS50" s="79">
        <f t="shared" ref="AS50:AS51" si="118">IF(ISERROR(AQ50/AP50),0,(AQ50/AP50))</f>
        <v>0</v>
      </c>
      <c r="AT50" s="32">
        <f>+VLOOKUP($A50,'Presupuesto (Captura de Datos)'!$A$11:$M$363,AT$9,0)</f>
        <v>0</v>
      </c>
      <c r="AU50" s="2"/>
      <c r="AV50" s="57">
        <f t="shared" ref="AV50:AV51" si="119">+AT50-AU50</f>
        <v>0</v>
      </c>
      <c r="AW50" s="79">
        <f t="shared" ref="AW50:AW51" si="120">IF(ISERROR(AU50/AT50),0,(AU50/AT50))</f>
        <v>0</v>
      </c>
      <c r="AX50" s="26">
        <f t="shared" ref="AX50:AX51" si="121">B50+F50+J50+N50+R50+V50+Z50+AD50+AH50+AL50+AP50+AT50</f>
        <v>0</v>
      </c>
      <c r="AY50" s="26">
        <f t="shared" ref="AY50:AY51" si="122">C50+G50+K50+O50+S50+W50+AA50+AE50+AI50+AM50+AQ50+AU50</f>
        <v>0</v>
      </c>
      <c r="AZ50" s="74">
        <f t="shared" ref="AZ50:AZ51" si="123">+AX50-AY50</f>
        <v>0</v>
      </c>
      <c r="BA50" s="82">
        <f t="shared" ref="BA50:BA51" si="124">IF(ISERROR(AY50/AX50),0,(AY50/AX50))</f>
        <v>0</v>
      </c>
    </row>
    <row r="51" spans="1:53" s="33" customFormat="1" ht="13.5" outlineLevel="1" x14ac:dyDescent="0.3">
      <c r="A51" s="33" t="str">
        <f>+'Presupuesto (Captura de Datos)'!A51</f>
        <v>Donaciones / Ayuda Familia 7</v>
      </c>
      <c r="B51" s="32">
        <f>+VLOOKUP($A51,'Presupuesto (Captura de Datos)'!$A$11:$M$363,B$9,0)</f>
        <v>0</v>
      </c>
      <c r="C51" s="2"/>
      <c r="D51" s="57">
        <f t="shared" si="97"/>
        <v>0</v>
      </c>
      <c r="E51" s="79">
        <f t="shared" si="98"/>
        <v>0</v>
      </c>
      <c r="F51" s="32">
        <f>+VLOOKUP($A51,'Presupuesto (Captura de Datos)'!$A$11:$M$363,F$9,0)</f>
        <v>0</v>
      </c>
      <c r="G51" s="2"/>
      <c r="H51" s="57">
        <f t="shared" si="99"/>
        <v>0</v>
      </c>
      <c r="I51" s="79">
        <f t="shared" si="100"/>
        <v>0</v>
      </c>
      <c r="J51" s="32">
        <f>+VLOOKUP($A51,'Presupuesto (Captura de Datos)'!$A$11:$M$363,J$9,0)</f>
        <v>0</v>
      </c>
      <c r="K51" s="2"/>
      <c r="L51" s="57">
        <f t="shared" si="101"/>
        <v>0</v>
      </c>
      <c r="M51" s="79">
        <f t="shared" si="102"/>
        <v>0</v>
      </c>
      <c r="N51" s="32">
        <f>+VLOOKUP($A51,'Presupuesto (Captura de Datos)'!$A$11:$M$363,N$9,0)</f>
        <v>0</v>
      </c>
      <c r="O51" s="2"/>
      <c r="P51" s="57">
        <f t="shared" si="103"/>
        <v>0</v>
      </c>
      <c r="Q51" s="79">
        <f t="shared" si="104"/>
        <v>0</v>
      </c>
      <c r="R51" s="32">
        <f>+VLOOKUP($A51,'Presupuesto (Captura de Datos)'!$A$11:$M$363,R$9,0)</f>
        <v>0</v>
      </c>
      <c r="S51" s="2"/>
      <c r="T51" s="57">
        <f t="shared" si="105"/>
        <v>0</v>
      </c>
      <c r="U51" s="79">
        <f t="shared" si="106"/>
        <v>0</v>
      </c>
      <c r="V51" s="32">
        <f>+VLOOKUP($A51,'Presupuesto (Captura de Datos)'!$A$11:$M$363,V$9,0)</f>
        <v>0</v>
      </c>
      <c r="W51" s="2"/>
      <c r="X51" s="57">
        <f t="shared" si="107"/>
        <v>0</v>
      </c>
      <c r="Y51" s="79">
        <f t="shared" si="108"/>
        <v>0</v>
      </c>
      <c r="Z51" s="32">
        <f>+VLOOKUP($A51,'Presupuesto (Captura de Datos)'!$A$11:$M$363,Z$9,0)</f>
        <v>0</v>
      </c>
      <c r="AA51" s="2"/>
      <c r="AB51" s="57">
        <f t="shared" si="109"/>
        <v>0</v>
      </c>
      <c r="AC51" s="79">
        <f t="shared" si="110"/>
        <v>0</v>
      </c>
      <c r="AD51" s="32">
        <f>+VLOOKUP($A51,'Presupuesto (Captura de Datos)'!$A$11:$M$363,AD$9,0)</f>
        <v>0</v>
      </c>
      <c r="AE51" s="2"/>
      <c r="AF51" s="57">
        <f t="shared" si="111"/>
        <v>0</v>
      </c>
      <c r="AG51" s="79">
        <f t="shared" si="112"/>
        <v>0</v>
      </c>
      <c r="AH51" s="32">
        <f>+VLOOKUP($A51,'Presupuesto (Captura de Datos)'!$A$11:$M$363,AH$9,0)</f>
        <v>0</v>
      </c>
      <c r="AI51" s="2"/>
      <c r="AJ51" s="57">
        <f t="shared" si="113"/>
        <v>0</v>
      </c>
      <c r="AK51" s="79">
        <f t="shared" si="114"/>
        <v>0</v>
      </c>
      <c r="AL51" s="32">
        <f>+VLOOKUP($A51,'Presupuesto (Captura de Datos)'!$A$11:$M$363,AL$9,0)</f>
        <v>0</v>
      </c>
      <c r="AM51" s="2"/>
      <c r="AN51" s="57">
        <f t="shared" si="115"/>
        <v>0</v>
      </c>
      <c r="AO51" s="79">
        <f t="shared" si="116"/>
        <v>0</v>
      </c>
      <c r="AP51" s="32">
        <f>+VLOOKUP($A51,'Presupuesto (Captura de Datos)'!$A$11:$M$363,AP$9,0)</f>
        <v>0</v>
      </c>
      <c r="AQ51" s="2"/>
      <c r="AR51" s="57">
        <f t="shared" si="117"/>
        <v>0</v>
      </c>
      <c r="AS51" s="79">
        <f t="shared" si="118"/>
        <v>0</v>
      </c>
      <c r="AT51" s="32">
        <f>+VLOOKUP($A51,'Presupuesto (Captura de Datos)'!$A$11:$M$363,AT$9,0)</f>
        <v>0</v>
      </c>
      <c r="AU51" s="2"/>
      <c r="AV51" s="57">
        <f t="shared" si="119"/>
        <v>0</v>
      </c>
      <c r="AW51" s="79">
        <f t="shared" si="120"/>
        <v>0</v>
      </c>
      <c r="AX51" s="26">
        <f t="shared" si="121"/>
        <v>0</v>
      </c>
      <c r="AY51" s="26">
        <f t="shared" si="122"/>
        <v>0</v>
      </c>
      <c r="AZ51" s="74">
        <f t="shared" si="123"/>
        <v>0</v>
      </c>
      <c r="BA51" s="82">
        <f t="shared" si="124"/>
        <v>0</v>
      </c>
    </row>
    <row r="52" spans="1:53" s="33" customFormat="1" ht="13.5" outlineLevel="1" x14ac:dyDescent="0.3">
      <c r="A52" s="33" t="str">
        <f>+'Presupuesto (Captura de Datos)'!A52</f>
        <v>Donaciones / Ayuda Familia 8</v>
      </c>
      <c r="B52" s="32">
        <f>+VLOOKUP($A52,'Presupuesto (Captura de Datos)'!$A$11:$M$363,B$9,0)</f>
        <v>0</v>
      </c>
      <c r="C52" s="2"/>
      <c r="D52" s="57">
        <f t="shared" si="70"/>
        <v>0</v>
      </c>
      <c r="E52" s="79">
        <f t="shared" si="71"/>
        <v>0</v>
      </c>
      <c r="F52" s="32">
        <f>+VLOOKUP($A52,'Presupuesto (Captura de Datos)'!$A$11:$M$363,F$9,0)</f>
        <v>0</v>
      </c>
      <c r="G52" s="2"/>
      <c r="H52" s="57">
        <f t="shared" si="72"/>
        <v>0</v>
      </c>
      <c r="I52" s="79">
        <f t="shared" si="73"/>
        <v>0</v>
      </c>
      <c r="J52" s="32">
        <f>+VLOOKUP($A52,'Presupuesto (Captura de Datos)'!$A$11:$M$363,J$9,0)</f>
        <v>0</v>
      </c>
      <c r="K52" s="2"/>
      <c r="L52" s="57">
        <f t="shared" si="74"/>
        <v>0</v>
      </c>
      <c r="M52" s="79">
        <f t="shared" si="75"/>
        <v>0</v>
      </c>
      <c r="N52" s="32">
        <f>+VLOOKUP($A52,'Presupuesto (Captura de Datos)'!$A$11:$M$363,N$9,0)</f>
        <v>0</v>
      </c>
      <c r="O52" s="2"/>
      <c r="P52" s="57">
        <f t="shared" si="76"/>
        <v>0</v>
      </c>
      <c r="Q52" s="79">
        <f t="shared" si="77"/>
        <v>0</v>
      </c>
      <c r="R52" s="32">
        <f>+VLOOKUP($A52,'Presupuesto (Captura de Datos)'!$A$11:$M$363,R$9,0)</f>
        <v>0</v>
      </c>
      <c r="S52" s="2"/>
      <c r="T52" s="57">
        <f t="shared" si="78"/>
        <v>0</v>
      </c>
      <c r="U52" s="79">
        <f t="shared" si="79"/>
        <v>0</v>
      </c>
      <c r="V52" s="32">
        <f>+VLOOKUP($A52,'Presupuesto (Captura de Datos)'!$A$11:$M$363,V$9,0)</f>
        <v>0</v>
      </c>
      <c r="W52" s="2"/>
      <c r="X52" s="57">
        <f t="shared" si="80"/>
        <v>0</v>
      </c>
      <c r="Y52" s="79">
        <f t="shared" si="81"/>
        <v>0</v>
      </c>
      <c r="Z52" s="32">
        <f>+VLOOKUP($A52,'Presupuesto (Captura de Datos)'!$A$11:$M$363,Z$9,0)</f>
        <v>0</v>
      </c>
      <c r="AA52" s="2"/>
      <c r="AB52" s="57">
        <f t="shared" si="82"/>
        <v>0</v>
      </c>
      <c r="AC52" s="79">
        <f t="shared" si="83"/>
        <v>0</v>
      </c>
      <c r="AD52" s="32">
        <f>+VLOOKUP($A52,'Presupuesto (Captura de Datos)'!$A$11:$M$363,AD$9,0)</f>
        <v>0</v>
      </c>
      <c r="AE52" s="2"/>
      <c r="AF52" s="57">
        <f t="shared" si="84"/>
        <v>0</v>
      </c>
      <c r="AG52" s="79">
        <f t="shared" si="85"/>
        <v>0</v>
      </c>
      <c r="AH52" s="32">
        <f>+VLOOKUP($A52,'Presupuesto (Captura de Datos)'!$A$11:$M$363,AH$9,0)</f>
        <v>0</v>
      </c>
      <c r="AI52" s="2"/>
      <c r="AJ52" s="57">
        <f t="shared" si="86"/>
        <v>0</v>
      </c>
      <c r="AK52" s="79">
        <f t="shared" si="87"/>
        <v>0</v>
      </c>
      <c r="AL52" s="32">
        <f>+VLOOKUP($A52,'Presupuesto (Captura de Datos)'!$A$11:$M$363,AL$9,0)</f>
        <v>0</v>
      </c>
      <c r="AM52" s="2"/>
      <c r="AN52" s="57">
        <f t="shared" si="88"/>
        <v>0</v>
      </c>
      <c r="AO52" s="79">
        <f t="shared" si="89"/>
        <v>0</v>
      </c>
      <c r="AP52" s="32">
        <f>+VLOOKUP($A52,'Presupuesto (Captura de Datos)'!$A$11:$M$363,AP$9,0)</f>
        <v>0</v>
      </c>
      <c r="AQ52" s="2"/>
      <c r="AR52" s="57">
        <f t="shared" si="90"/>
        <v>0</v>
      </c>
      <c r="AS52" s="79">
        <f t="shared" si="91"/>
        <v>0</v>
      </c>
      <c r="AT52" s="32">
        <f>+VLOOKUP($A52,'Presupuesto (Captura de Datos)'!$A$11:$M$363,AT$9,0)</f>
        <v>0</v>
      </c>
      <c r="AU52" s="2"/>
      <c r="AV52" s="57">
        <f t="shared" si="92"/>
        <v>0</v>
      </c>
      <c r="AW52" s="79">
        <f t="shared" si="93"/>
        <v>0</v>
      </c>
      <c r="AX52" s="26">
        <f t="shared" si="94"/>
        <v>0</v>
      </c>
      <c r="AY52" s="26">
        <f t="shared" si="94"/>
        <v>0</v>
      </c>
      <c r="AZ52" s="74">
        <f t="shared" si="95"/>
        <v>0</v>
      </c>
      <c r="BA52" s="82">
        <f t="shared" si="96"/>
        <v>0</v>
      </c>
    </row>
    <row r="53" spans="1:53" s="33" customFormat="1" ht="13.5" x14ac:dyDescent="0.3">
      <c r="A53" s="62" t="str">
        <f>"Total "&amp;A44</f>
        <v>Total Donaciones / Ayuda Familia</v>
      </c>
      <c r="B53" s="63">
        <f>SUM(B44:B52)</f>
        <v>200000</v>
      </c>
      <c r="C53" s="63">
        <f>SUM(C44:C52)</f>
        <v>0</v>
      </c>
      <c r="D53" s="63">
        <f t="shared" si="70"/>
        <v>200000</v>
      </c>
      <c r="E53" s="81">
        <f t="shared" si="71"/>
        <v>0</v>
      </c>
      <c r="F53" s="63">
        <f>SUM(F44:F52)</f>
        <v>200000</v>
      </c>
      <c r="G53" s="63">
        <f>SUM(G44:G52)</f>
        <v>0</v>
      </c>
      <c r="H53" s="63">
        <f t="shared" si="72"/>
        <v>200000</v>
      </c>
      <c r="I53" s="81">
        <f t="shared" si="73"/>
        <v>0</v>
      </c>
      <c r="J53" s="63">
        <f>SUM(J44:J52)</f>
        <v>200000</v>
      </c>
      <c r="K53" s="63">
        <f>SUM(K44:K52)</f>
        <v>0</v>
      </c>
      <c r="L53" s="63">
        <f t="shared" si="74"/>
        <v>200000</v>
      </c>
      <c r="M53" s="81">
        <f t="shared" si="75"/>
        <v>0</v>
      </c>
      <c r="N53" s="63">
        <f>SUM(N44:N52)</f>
        <v>200000</v>
      </c>
      <c r="O53" s="63">
        <f>SUM(O44:O52)</f>
        <v>0</v>
      </c>
      <c r="P53" s="63">
        <f t="shared" si="76"/>
        <v>200000</v>
      </c>
      <c r="Q53" s="81">
        <f t="shared" si="77"/>
        <v>0</v>
      </c>
      <c r="R53" s="63">
        <f>SUM(R44:R52)</f>
        <v>200000</v>
      </c>
      <c r="S53" s="63">
        <f>SUM(S44:S52)</f>
        <v>0</v>
      </c>
      <c r="T53" s="63">
        <f t="shared" si="78"/>
        <v>200000</v>
      </c>
      <c r="U53" s="81">
        <f t="shared" si="79"/>
        <v>0</v>
      </c>
      <c r="V53" s="63">
        <f>SUM(V44:V52)</f>
        <v>200000</v>
      </c>
      <c r="W53" s="63">
        <f>SUM(W44:W52)</f>
        <v>0</v>
      </c>
      <c r="X53" s="63">
        <f t="shared" si="80"/>
        <v>200000</v>
      </c>
      <c r="Y53" s="81">
        <f t="shared" si="81"/>
        <v>0</v>
      </c>
      <c r="Z53" s="63">
        <f>SUM(Z44:Z52)</f>
        <v>200000</v>
      </c>
      <c r="AA53" s="63">
        <f>SUM(AA44:AA52)</f>
        <v>0</v>
      </c>
      <c r="AB53" s="63">
        <f t="shared" si="82"/>
        <v>200000</v>
      </c>
      <c r="AC53" s="81">
        <f t="shared" si="83"/>
        <v>0</v>
      </c>
      <c r="AD53" s="63">
        <f>SUM(AD44:AD52)</f>
        <v>200000</v>
      </c>
      <c r="AE53" s="63">
        <f>SUM(AE44:AE52)</f>
        <v>0</v>
      </c>
      <c r="AF53" s="63">
        <f t="shared" si="84"/>
        <v>200000</v>
      </c>
      <c r="AG53" s="81">
        <f t="shared" si="85"/>
        <v>0</v>
      </c>
      <c r="AH53" s="63">
        <f>SUM(AH44:AH52)</f>
        <v>200000</v>
      </c>
      <c r="AI53" s="63">
        <f>SUM(AI44:AI52)</f>
        <v>0</v>
      </c>
      <c r="AJ53" s="63">
        <f t="shared" si="86"/>
        <v>200000</v>
      </c>
      <c r="AK53" s="81">
        <f t="shared" si="87"/>
        <v>0</v>
      </c>
      <c r="AL53" s="63">
        <f>SUM(AL44:AL52)</f>
        <v>200000</v>
      </c>
      <c r="AM53" s="63">
        <f>SUM(AM44:AM52)</f>
        <v>0</v>
      </c>
      <c r="AN53" s="63">
        <f t="shared" si="88"/>
        <v>200000</v>
      </c>
      <c r="AO53" s="81">
        <f t="shared" si="89"/>
        <v>0</v>
      </c>
      <c r="AP53" s="63">
        <f>SUM(AP44:AP52)</f>
        <v>200000</v>
      </c>
      <c r="AQ53" s="63">
        <f>SUM(AQ44:AQ52)</f>
        <v>0</v>
      </c>
      <c r="AR53" s="63">
        <f t="shared" si="90"/>
        <v>200000</v>
      </c>
      <c r="AS53" s="81">
        <f t="shared" si="91"/>
        <v>0</v>
      </c>
      <c r="AT53" s="63">
        <f>SUM(AT44:AT52)</f>
        <v>200000</v>
      </c>
      <c r="AU53" s="63">
        <f>SUM(AU44:AU52)</f>
        <v>0</v>
      </c>
      <c r="AV53" s="63">
        <f t="shared" si="92"/>
        <v>200000</v>
      </c>
      <c r="AW53" s="81">
        <f t="shared" si="93"/>
        <v>0</v>
      </c>
      <c r="AX53" s="63">
        <f>SUM(AX45:AX52)</f>
        <v>2400000</v>
      </c>
      <c r="AY53" s="63">
        <f>SUM(AY44:AY52)</f>
        <v>0</v>
      </c>
      <c r="AZ53" s="63">
        <f t="shared" si="95"/>
        <v>2400000</v>
      </c>
      <c r="BA53" s="81">
        <f t="shared" si="96"/>
        <v>0</v>
      </c>
    </row>
    <row r="54" spans="1:53" s="33" customFormat="1" ht="13.5" x14ac:dyDescent="0.3">
      <c r="A54" s="64" t="s">
        <v>6</v>
      </c>
      <c r="B54" s="73">
        <f>IF(B$5&gt;0,B53/B$5," - ")</f>
        <v>6.6666666666666666E-2</v>
      </c>
      <c r="C54" s="65">
        <f>IF(C$5&gt;0,C53/C$5," - ")</f>
        <v>0</v>
      </c>
      <c r="D54" s="65"/>
      <c r="E54" s="65"/>
      <c r="F54" s="73">
        <f>IF(F$5&gt;0,F53/F$5," - ")</f>
        <v>6.6666666666666666E-2</v>
      </c>
      <c r="G54" s="65">
        <f>IF(G$5&gt;0,G53/G$5," - ")</f>
        <v>0</v>
      </c>
      <c r="H54" s="65"/>
      <c r="I54" s="65"/>
      <c r="J54" s="73">
        <f>IF(J$5&gt;0,J53/J$5," - ")</f>
        <v>6.6666666666666666E-2</v>
      </c>
      <c r="K54" s="65">
        <f>IF(K$5&gt;0,K53/K$5," - ")</f>
        <v>0</v>
      </c>
      <c r="L54" s="65"/>
      <c r="M54" s="65"/>
      <c r="N54" s="73">
        <f>IF(N$5&gt;0,N53/N$5," - ")</f>
        <v>6.6666666666666666E-2</v>
      </c>
      <c r="O54" s="65">
        <f>IF(O$5&gt;0,O53/O$5," - ")</f>
        <v>0</v>
      </c>
      <c r="P54" s="65"/>
      <c r="Q54" s="65"/>
      <c r="R54" s="73">
        <f>IF(R$5&gt;0,R53/R$5," - ")</f>
        <v>6.6666666666666666E-2</v>
      </c>
      <c r="S54" s="65">
        <f>IF(S$5&gt;0,S53/S$5," - ")</f>
        <v>0</v>
      </c>
      <c r="T54" s="65"/>
      <c r="U54" s="65"/>
      <c r="V54" s="73">
        <f>IF(V$5&gt;0,V53/V$5," - ")</f>
        <v>6.6666666666666666E-2</v>
      </c>
      <c r="W54" s="65" t="str">
        <f>IF(W$5&gt;0,W53/W$5," - ")</f>
        <v xml:space="preserve"> - </v>
      </c>
      <c r="X54" s="65"/>
      <c r="Y54" s="65"/>
      <c r="Z54" s="73">
        <f>IF(Z$5&gt;0,Z53/Z$5," - ")</f>
        <v>8.6956521739130436E-3</v>
      </c>
      <c r="AA54" s="65" t="str">
        <f>IF(AA$5&gt;0,AA53/AA$5," - ")</f>
        <v xml:space="preserve"> - </v>
      </c>
      <c r="AB54" s="65"/>
      <c r="AC54" s="65"/>
      <c r="AD54" s="73">
        <f>IF(AD$5&gt;0,AD53/AD$5," - ")</f>
        <v>6.6666666666666666E-2</v>
      </c>
      <c r="AE54" s="65" t="str">
        <f>IF(AE$5&gt;0,AE53/AE$5," - ")</f>
        <v xml:space="preserve"> - </v>
      </c>
      <c r="AF54" s="65"/>
      <c r="AG54" s="65"/>
      <c r="AH54" s="73">
        <f>IF(AH$5&gt;0,AH53/AH$5," - ")</f>
        <v>6.6666666666666666E-2</v>
      </c>
      <c r="AI54" s="65" t="str">
        <f>IF(AI$5&gt;0,AI53/AI$5," - ")</f>
        <v xml:space="preserve"> - </v>
      </c>
      <c r="AJ54" s="65"/>
      <c r="AK54" s="65"/>
      <c r="AL54" s="73">
        <f>IF(AL$5&gt;0,AL53/AL$5," - ")</f>
        <v>6.6666666666666666E-2</v>
      </c>
      <c r="AM54" s="65" t="str">
        <f>IF(AM$5&gt;0,AM53/AM$5," - ")</f>
        <v xml:space="preserve"> - </v>
      </c>
      <c r="AN54" s="65"/>
      <c r="AO54" s="65"/>
      <c r="AP54" s="73">
        <f>IF(AP$5&gt;0,AP53/AP$5," - ")</f>
        <v>6.6666666666666666E-2</v>
      </c>
      <c r="AQ54" s="65">
        <f>IF(AQ$5&gt;0,AQ53/AQ$5," - ")</f>
        <v>0</v>
      </c>
      <c r="AR54" s="65"/>
      <c r="AS54" s="65"/>
      <c r="AT54" s="73">
        <f>IF(AT$5&gt;0,AT53/AT$5," - ")</f>
        <v>6.6666666666666666E-2</v>
      </c>
      <c r="AU54" s="65">
        <f>IF(AU$5&gt;0,AU53/AU$5," - ")</f>
        <v>0</v>
      </c>
      <c r="AV54" s="65"/>
      <c r="AW54" s="65"/>
      <c r="AX54" s="73">
        <f>IF(AX$5&gt;0,AX53/AX$5," - ")</f>
        <v>4.2857142857142858E-2</v>
      </c>
      <c r="AY54" s="65">
        <f>IF(AY$5&gt;0,AY53/AY$5," - ")</f>
        <v>0</v>
      </c>
    </row>
    <row r="55" spans="1:53" s="33" customFormat="1" ht="15.75" thickBot="1" x14ac:dyDescent="0.35">
      <c r="A55" s="60" t="str">
        <f>+'Presupuesto (Captura de Datos)'!A55</f>
        <v>Hogar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</row>
    <row r="56" spans="1:53" s="33" customFormat="1" ht="13.5" outlineLevel="1" x14ac:dyDescent="0.3">
      <c r="A56" s="33" t="str">
        <f>+'Presupuesto (Captura de Datos)'!A56</f>
        <v>Hogar 1</v>
      </c>
      <c r="B56" s="32">
        <f>+VLOOKUP($A56,'Presupuesto (Captura de Datos)'!$A$11:$M$363,B$9,0)</f>
        <v>0</v>
      </c>
      <c r="C56" s="1"/>
      <c r="D56" s="57">
        <f t="shared" ref="D56:D67" si="125">+B56-C56</f>
        <v>0</v>
      </c>
      <c r="E56" s="79">
        <f t="shared" ref="E56:E67" si="126">IF(ISERROR(C56/B56),0,(C56/B56))</f>
        <v>0</v>
      </c>
      <c r="F56" s="32">
        <f>+VLOOKUP($A56,'Presupuesto (Captura de Datos)'!$A$11:$M$363,F$9,0)</f>
        <v>0</v>
      </c>
      <c r="G56" s="1"/>
      <c r="H56" s="57">
        <f t="shared" ref="H56:H67" si="127">+F56-G56</f>
        <v>0</v>
      </c>
      <c r="I56" s="79">
        <f t="shared" ref="I56:I67" si="128">IF(ISERROR(G56/F56),0,(G56/F56))</f>
        <v>0</v>
      </c>
      <c r="J56" s="32">
        <f>+VLOOKUP($A56,'Presupuesto (Captura de Datos)'!$A$11:$M$363,J$9,0)</f>
        <v>0</v>
      </c>
      <c r="K56" s="1"/>
      <c r="L56" s="57">
        <f t="shared" ref="L56:L67" si="129">+J56-K56</f>
        <v>0</v>
      </c>
      <c r="M56" s="79">
        <f t="shared" ref="M56:M67" si="130">IF(ISERROR(K56/J56),0,(K56/J56))</f>
        <v>0</v>
      </c>
      <c r="N56" s="32">
        <f>+VLOOKUP($A56,'Presupuesto (Captura de Datos)'!$A$11:$M$363,N$9,0)</f>
        <v>0</v>
      </c>
      <c r="O56" s="1"/>
      <c r="P56" s="57">
        <f t="shared" ref="P56:P67" si="131">+N56-O56</f>
        <v>0</v>
      </c>
      <c r="Q56" s="79">
        <f t="shared" ref="Q56:Q67" si="132">IF(ISERROR(O56/N56),0,(O56/N56))</f>
        <v>0</v>
      </c>
      <c r="R56" s="32">
        <f>+VLOOKUP($A56,'Presupuesto (Captura de Datos)'!$A$11:$M$363,R$9,0)</f>
        <v>0</v>
      </c>
      <c r="S56" s="1"/>
      <c r="T56" s="57">
        <f t="shared" ref="T56:T67" si="133">+R56-S56</f>
        <v>0</v>
      </c>
      <c r="U56" s="79">
        <f t="shared" ref="U56:U67" si="134">IF(ISERROR(S56/R56),0,(S56/R56))</f>
        <v>0</v>
      </c>
      <c r="V56" s="32">
        <f>+VLOOKUP($A56,'Presupuesto (Captura de Datos)'!$A$11:$M$363,V$9,0)</f>
        <v>0</v>
      </c>
      <c r="W56" s="1"/>
      <c r="X56" s="57">
        <f t="shared" ref="X56:X67" si="135">+V56-W56</f>
        <v>0</v>
      </c>
      <c r="Y56" s="79">
        <f t="shared" ref="Y56:Y67" si="136">IF(ISERROR(W56/V56),0,(W56/V56))</f>
        <v>0</v>
      </c>
      <c r="Z56" s="32">
        <f>+VLOOKUP($A56,'Presupuesto (Captura de Datos)'!$A$11:$M$363,Z$9,0)</f>
        <v>0</v>
      </c>
      <c r="AA56" s="1"/>
      <c r="AB56" s="57">
        <f t="shared" ref="AB56:AB67" si="137">+Z56-AA56</f>
        <v>0</v>
      </c>
      <c r="AC56" s="79">
        <f t="shared" ref="AC56:AC67" si="138">IF(ISERROR(AA56/Z56),0,(AA56/Z56))</f>
        <v>0</v>
      </c>
      <c r="AD56" s="32">
        <f>+VLOOKUP($A56,'Presupuesto (Captura de Datos)'!$A$11:$M$363,AD$9,0)</f>
        <v>0</v>
      </c>
      <c r="AE56" s="1"/>
      <c r="AF56" s="57">
        <f t="shared" ref="AF56:AF67" si="139">+AD56-AE56</f>
        <v>0</v>
      </c>
      <c r="AG56" s="79">
        <f t="shared" ref="AG56:AG67" si="140">IF(ISERROR(AE56/AD56),0,(AE56/AD56))</f>
        <v>0</v>
      </c>
      <c r="AH56" s="32">
        <f>+VLOOKUP($A56,'Presupuesto (Captura de Datos)'!$A$11:$M$363,AH$9,0)</f>
        <v>0</v>
      </c>
      <c r="AI56" s="1"/>
      <c r="AJ56" s="57">
        <f t="shared" ref="AJ56:AJ67" si="141">+AH56-AI56</f>
        <v>0</v>
      </c>
      <c r="AK56" s="79">
        <f t="shared" ref="AK56:AK67" si="142">IF(ISERROR(AI56/AH56),0,(AI56/AH56))</f>
        <v>0</v>
      </c>
      <c r="AL56" s="32">
        <f>+VLOOKUP($A56,'Presupuesto (Captura de Datos)'!$A$11:$M$363,AL$9,0)</f>
        <v>0</v>
      </c>
      <c r="AM56" s="1"/>
      <c r="AN56" s="57">
        <f t="shared" ref="AN56:AN67" si="143">+AL56-AM56</f>
        <v>0</v>
      </c>
      <c r="AO56" s="79">
        <f t="shared" ref="AO56:AO67" si="144">IF(ISERROR(AM56/AL56),0,(AM56/AL56))</f>
        <v>0</v>
      </c>
      <c r="AP56" s="32">
        <f>+VLOOKUP($A56,'Presupuesto (Captura de Datos)'!$A$11:$M$363,AP$9,0)</f>
        <v>0</v>
      </c>
      <c r="AQ56" s="1"/>
      <c r="AR56" s="57">
        <f t="shared" ref="AR56:AR67" si="145">+AP56-AQ56</f>
        <v>0</v>
      </c>
      <c r="AS56" s="79">
        <f t="shared" ref="AS56:AS67" si="146">IF(ISERROR(AQ56/AP56),0,(AQ56/AP56))</f>
        <v>0</v>
      </c>
      <c r="AT56" s="32">
        <f>+VLOOKUP($A56,'Presupuesto (Captura de Datos)'!$A$11:$M$363,AT$9,0)</f>
        <v>0</v>
      </c>
      <c r="AU56" s="1"/>
      <c r="AV56" s="57">
        <f t="shared" ref="AV56:AV67" si="147">+AT56-AU56</f>
        <v>0</v>
      </c>
      <c r="AW56" s="79">
        <f t="shared" ref="AW56:AW67" si="148">IF(ISERROR(AU56/AT56),0,(AU56/AT56))</f>
        <v>0</v>
      </c>
      <c r="AX56" s="26">
        <f t="shared" ref="AX56:AX66" si="149">B56+F56+J56+N56+R56+V56+Z56+AD56+AH56+AL56+AP56+AT56</f>
        <v>0</v>
      </c>
      <c r="AY56" s="26">
        <f t="shared" ref="AY56:AY66" si="150">C56+G56+K56+O56+S56+W56+AA56+AE56+AI56+AM56+AQ56+AU56</f>
        <v>0</v>
      </c>
      <c r="AZ56" s="74">
        <f t="shared" ref="AZ56:AZ65" si="151">+AX56-AY56</f>
        <v>0</v>
      </c>
      <c r="BA56" s="82">
        <f t="shared" ref="BA56:BA65" si="152">IF(ISERROR(AY56/AX56),0,(AY56/AX56))</f>
        <v>0</v>
      </c>
    </row>
    <row r="57" spans="1:53" s="33" customFormat="1" ht="13.5" outlineLevel="1" x14ac:dyDescent="0.3">
      <c r="A57" s="33" t="str">
        <f>+'Presupuesto (Captura de Datos)'!A57</f>
        <v>Hogar 2</v>
      </c>
      <c r="B57" s="32">
        <f>+VLOOKUP($A57,'Presupuesto (Captura de Datos)'!$A$11:$M$363,B$9,0)</f>
        <v>0</v>
      </c>
      <c r="C57" s="1"/>
      <c r="D57" s="57">
        <f t="shared" si="125"/>
        <v>0</v>
      </c>
      <c r="E57" s="79">
        <f t="shared" si="126"/>
        <v>0</v>
      </c>
      <c r="F57" s="32">
        <f>+VLOOKUP($A57,'Presupuesto (Captura de Datos)'!$A$11:$M$363,F$9,0)</f>
        <v>0</v>
      </c>
      <c r="G57" s="1"/>
      <c r="H57" s="57">
        <f t="shared" si="127"/>
        <v>0</v>
      </c>
      <c r="I57" s="79">
        <f t="shared" si="128"/>
        <v>0</v>
      </c>
      <c r="J57" s="32">
        <f>+VLOOKUP($A57,'Presupuesto (Captura de Datos)'!$A$11:$M$363,J$9,0)</f>
        <v>0</v>
      </c>
      <c r="K57" s="1"/>
      <c r="L57" s="57">
        <f t="shared" si="129"/>
        <v>0</v>
      </c>
      <c r="M57" s="79">
        <f t="shared" si="130"/>
        <v>0</v>
      </c>
      <c r="N57" s="32">
        <f>+VLOOKUP($A57,'Presupuesto (Captura de Datos)'!$A$11:$M$363,N$9,0)</f>
        <v>0</v>
      </c>
      <c r="O57" s="1"/>
      <c r="P57" s="57">
        <f t="shared" si="131"/>
        <v>0</v>
      </c>
      <c r="Q57" s="79">
        <f t="shared" si="132"/>
        <v>0</v>
      </c>
      <c r="R57" s="32">
        <f>+VLOOKUP($A57,'Presupuesto (Captura de Datos)'!$A$11:$M$363,R$9,0)</f>
        <v>0</v>
      </c>
      <c r="S57" s="1"/>
      <c r="T57" s="57">
        <f t="shared" si="133"/>
        <v>0</v>
      </c>
      <c r="U57" s="79">
        <f t="shared" si="134"/>
        <v>0</v>
      </c>
      <c r="V57" s="32">
        <f>+VLOOKUP($A57,'Presupuesto (Captura de Datos)'!$A$11:$M$363,V$9,0)</f>
        <v>0</v>
      </c>
      <c r="W57" s="1"/>
      <c r="X57" s="57">
        <f t="shared" si="135"/>
        <v>0</v>
      </c>
      <c r="Y57" s="79">
        <f t="shared" si="136"/>
        <v>0</v>
      </c>
      <c r="Z57" s="32">
        <f>+VLOOKUP($A57,'Presupuesto (Captura de Datos)'!$A$11:$M$363,Z$9,0)</f>
        <v>0</v>
      </c>
      <c r="AA57" s="1"/>
      <c r="AB57" s="57">
        <f t="shared" si="137"/>
        <v>0</v>
      </c>
      <c r="AC57" s="79">
        <f t="shared" si="138"/>
        <v>0</v>
      </c>
      <c r="AD57" s="32">
        <f>+VLOOKUP($A57,'Presupuesto (Captura de Datos)'!$A$11:$M$363,AD$9,0)</f>
        <v>0</v>
      </c>
      <c r="AE57" s="1"/>
      <c r="AF57" s="57">
        <f t="shared" si="139"/>
        <v>0</v>
      </c>
      <c r="AG57" s="79">
        <f t="shared" si="140"/>
        <v>0</v>
      </c>
      <c r="AH57" s="32">
        <f>+VLOOKUP($A57,'Presupuesto (Captura de Datos)'!$A$11:$M$363,AH$9,0)</f>
        <v>0</v>
      </c>
      <c r="AI57" s="1"/>
      <c r="AJ57" s="57">
        <f t="shared" si="141"/>
        <v>0</v>
      </c>
      <c r="AK57" s="79">
        <f t="shared" si="142"/>
        <v>0</v>
      </c>
      <c r="AL57" s="32">
        <f>+VLOOKUP($A57,'Presupuesto (Captura de Datos)'!$A$11:$M$363,AL$9,0)</f>
        <v>0</v>
      </c>
      <c r="AM57" s="1"/>
      <c r="AN57" s="57">
        <f t="shared" si="143"/>
        <v>0</v>
      </c>
      <c r="AO57" s="79">
        <f t="shared" si="144"/>
        <v>0</v>
      </c>
      <c r="AP57" s="32">
        <f>+VLOOKUP($A57,'Presupuesto (Captura de Datos)'!$A$11:$M$363,AP$9,0)</f>
        <v>0</v>
      </c>
      <c r="AQ57" s="1"/>
      <c r="AR57" s="57">
        <f t="shared" si="145"/>
        <v>0</v>
      </c>
      <c r="AS57" s="79">
        <f t="shared" si="146"/>
        <v>0</v>
      </c>
      <c r="AT57" s="32">
        <f>+VLOOKUP($A57,'Presupuesto (Captura de Datos)'!$A$11:$M$363,AT$9,0)</f>
        <v>0</v>
      </c>
      <c r="AU57" s="1"/>
      <c r="AV57" s="57">
        <f t="shared" si="147"/>
        <v>0</v>
      </c>
      <c r="AW57" s="79">
        <f t="shared" si="148"/>
        <v>0</v>
      </c>
      <c r="AX57" s="26">
        <f t="shared" si="149"/>
        <v>0</v>
      </c>
      <c r="AY57" s="26">
        <f t="shared" si="150"/>
        <v>0</v>
      </c>
      <c r="AZ57" s="74">
        <f t="shared" si="151"/>
        <v>0</v>
      </c>
      <c r="BA57" s="82">
        <f t="shared" si="152"/>
        <v>0</v>
      </c>
    </row>
    <row r="58" spans="1:53" s="33" customFormat="1" ht="13.5" outlineLevel="1" x14ac:dyDescent="0.3">
      <c r="A58" s="33" t="str">
        <f>+'Presupuesto (Captura de Datos)'!A58</f>
        <v>Hogar 3</v>
      </c>
      <c r="B58" s="32">
        <f>+VLOOKUP($A58,'Presupuesto (Captura de Datos)'!$A$11:$M$363,B$9,0)</f>
        <v>0</v>
      </c>
      <c r="C58" s="1"/>
      <c r="D58" s="57">
        <f t="shared" si="125"/>
        <v>0</v>
      </c>
      <c r="E58" s="79">
        <f t="shared" si="126"/>
        <v>0</v>
      </c>
      <c r="F58" s="32">
        <f>+VLOOKUP($A58,'Presupuesto (Captura de Datos)'!$A$11:$M$363,F$9,0)</f>
        <v>0</v>
      </c>
      <c r="G58" s="1"/>
      <c r="H58" s="57">
        <f t="shared" si="127"/>
        <v>0</v>
      </c>
      <c r="I58" s="79">
        <f t="shared" si="128"/>
        <v>0</v>
      </c>
      <c r="J58" s="32">
        <f>+VLOOKUP($A58,'Presupuesto (Captura de Datos)'!$A$11:$M$363,J$9,0)</f>
        <v>0</v>
      </c>
      <c r="K58" s="1"/>
      <c r="L58" s="57">
        <f t="shared" si="129"/>
        <v>0</v>
      </c>
      <c r="M58" s="79">
        <f t="shared" si="130"/>
        <v>0</v>
      </c>
      <c r="N58" s="32">
        <f>+VLOOKUP($A58,'Presupuesto (Captura de Datos)'!$A$11:$M$363,N$9,0)</f>
        <v>0</v>
      </c>
      <c r="O58" s="1"/>
      <c r="P58" s="57">
        <f t="shared" si="131"/>
        <v>0</v>
      </c>
      <c r="Q58" s="79">
        <f t="shared" si="132"/>
        <v>0</v>
      </c>
      <c r="R58" s="32">
        <f>+VLOOKUP($A58,'Presupuesto (Captura de Datos)'!$A$11:$M$363,R$9,0)</f>
        <v>0</v>
      </c>
      <c r="S58" s="1"/>
      <c r="T58" s="57">
        <f t="shared" si="133"/>
        <v>0</v>
      </c>
      <c r="U58" s="79">
        <f t="shared" si="134"/>
        <v>0</v>
      </c>
      <c r="V58" s="32">
        <f>+VLOOKUP($A58,'Presupuesto (Captura de Datos)'!$A$11:$M$363,V$9,0)</f>
        <v>0</v>
      </c>
      <c r="W58" s="1"/>
      <c r="X58" s="57">
        <f t="shared" si="135"/>
        <v>0</v>
      </c>
      <c r="Y58" s="79">
        <f t="shared" si="136"/>
        <v>0</v>
      </c>
      <c r="Z58" s="32">
        <f>+VLOOKUP($A58,'Presupuesto (Captura de Datos)'!$A$11:$M$363,Z$9,0)</f>
        <v>0</v>
      </c>
      <c r="AA58" s="1"/>
      <c r="AB58" s="57">
        <f t="shared" si="137"/>
        <v>0</v>
      </c>
      <c r="AC58" s="79">
        <f t="shared" si="138"/>
        <v>0</v>
      </c>
      <c r="AD58" s="32">
        <f>+VLOOKUP($A58,'Presupuesto (Captura de Datos)'!$A$11:$M$363,AD$9,0)</f>
        <v>0</v>
      </c>
      <c r="AE58" s="1"/>
      <c r="AF58" s="57">
        <f t="shared" si="139"/>
        <v>0</v>
      </c>
      <c r="AG58" s="79">
        <f t="shared" si="140"/>
        <v>0</v>
      </c>
      <c r="AH58" s="32">
        <f>+VLOOKUP($A58,'Presupuesto (Captura de Datos)'!$A$11:$M$363,AH$9,0)</f>
        <v>0</v>
      </c>
      <c r="AI58" s="1"/>
      <c r="AJ58" s="57">
        <f t="shared" si="141"/>
        <v>0</v>
      </c>
      <c r="AK58" s="79">
        <f t="shared" si="142"/>
        <v>0</v>
      </c>
      <c r="AL58" s="32">
        <f>+VLOOKUP($A58,'Presupuesto (Captura de Datos)'!$A$11:$M$363,AL$9,0)</f>
        <v>0</v>
      </c>
      <c r="AM58" s="1"/>
      <c r="AN58" s="57">
        <f t="shared" si="143"/>
        <v>0</v>
      </c>
      <c r="AO58" s="79">
        <f t="shared" si="144"/>
        <v>0</v>
      </c>
      <c r="AP58" s="32">
        <f>+VLOOKUP($A58,'Presupuesto (Captura de Datos)'!$A$11:$M$363,AP$9,0)</f>
        <v>0</v>
      </c>
      <c r="AQ58" s="1"/>
      <c r="AR58" s="57">
        <f t="shared" si="145"/>
        <v>0</v>
      </c>
      <c r="AS58" s="79">
        <f t="shared" si="146"/>
        <v>0</v>
      </c>
      <c r="AT58" s="32">
        <f>+VLOOKUP($A58,'Presupuesto (Captura de Datos)'!$A$11:$M$363,AT$9,0)</f>
        <v>0</v>
      </c>
      <c r="AU58" s="1"/>
      <c r="AV58" s="57">
        <f t="shared" si="147"/>
        <v>0</v>
      </c>
      <c r="AW58" s="79">
        <f t="shared" si="148"/>
        <v>0</v>
      </c>
      <c r="AX58" s="26">
        <f t="shared" si="149"/>
        <v>0</v>
      </c>
      <c r="AY58" s="26">
        <f t="shared" si="150"/>
        <v>0</v>
      </c>
      <c r="AZ58" s="74">
        <f t="shared" si="151"/>
        <v>0</v>
      </c>
      <c r="BA58" s="82">
        <f t="shared" si="152"/>
        <v>0</v>
      </c>
    </row>
    <row r="59" spans="1:53" s="33" customFormat="1" ht="13.5" outlineLevel="1" x14ac:dyDescent="0.3">
      <c r="A59" s="33" t="str">
        <f>+'Presupuesto (Captura de Datos)'!A59</f>
        <v>Hogar 4</v>
      </c>
      <c r="B59" s="32">
        <f>+VLOOKUP($A59,'Presupuesto (Captura de Datos)'!$A$11:$M$363,B$9,0)</f>
        <v>0</v>
      </c>
      <c r="C59" s="1"/>
      <c r="D59" s="57">
        <f t="shared" si="125"/>
        <v>0</v>
      </c>
      <c r="E59" s="79">
        <f t="shared" si="126"/>
        <v>0</v>
      </c>
      <c r="F59" s="32">
        <f>+VLOOKUP($A59,'Presupuesto (Captura de Datos)'!$A$11:$M$363,F$9,0)</f>
        <v>0</v>
      </c>
      <c r="G59" s="1"/>
      <c r="H59" s="57">
        <f t="shared" si="127"/>
        <v>0</v>
      </c>
      <c r="I59" s="79">
        <f t="shared" si="128"/>
        <v>0</v>
      </c>
      <c r="J59" s="32">
        <f>+VLOOKUP($A59,'Presupuesto (Captura de Datos)'!$A$11:$M$363,J$9,0)</f>
        <v>0</v>
      </c>
      <c r="K59" s="1"/>
      <c r="L59" s="57">
        <f t="shared" si="129"/>
        <v>0</v>
      </c>
      <c r="M59" s="79">
        <f t="shared" si="130"/>
        <v>0</v>
      </c>
      <c r="N59" s="32">
        <f>+VLOOKUP($A59,'Presupuesto (Captura de Datos)'!$A$11:$M$363,N$9,0)</f>
        <v>0</v>
      </c>
      <c r="O59" s="1"/>
      <c r="P59" s="57">
        <f t="shared" si="131"/>
        <v>0</v>
      </c>
      <c r="Q59" s="79">
        <f t="shared" si="132"/>
        <v>0</v>
      </c>
      <c r="R59" s="32">
        <f>+VLOOKUP($A59,'Presupuesto (Captura de Datos)'!$A$11:$M$363,R$9,0)</f>
        <v>0</v>
      </c>
      <c r="S59" s="1"/>
      <c r="T59" s="57">
        <f t="shared" si="133"/>
        <v>0</v>
      </c>
      <c r="U59" s="79">
        <f t="shared" si="134"/>
        <v>0</v>
      </c>
      <c r="V59" s="32">
        <f>+VLOOKUP($A59,'Presupuesto (Captura de Datos)'!$A$11:$M$363,V$9,0)</f>
        <v>0</v>
      </c>
      <c r="W59" s="1"/>
      <c r="X59" s="57">
        <f t="shared" si="135"/>
        <v>0</v>
      </c>
      <c r="Y59" s="79">
        <f t="shared" si="136"/>
        <v>0</v>
      </c>
      <c r="Z59" s="32">
        <f>+VLOOKUP($A59,'Presupuesto (Captura de Datos)'!$A$11:$M$363,Z$9,0)</f>
        <v>0</v>
      </c>
      <c r="AA59" s="1"/>
      <c r="AB59" s="57">
        <f t="shared" si="137"/>
        <v>0</v>
      </c>
      <c r="AC59" s="79">
        <f t="shared" si="138"/>
        <v>0</v>
      </c>
      <c r="AD59" s="32">
        <f>+VLOOKUP($A59,'Presupuesto (Captura de Datos)'!$A$11:$M$363,AD$9,0)</f>
        <v>0</v>
      </c>
      <c r="AE59" s="1"/>
      <c r="AF59" s="57">
        <f t="shared" si="139"/>
        <v>0</v>
      </c>
      <c r="AG59" s="79">
        <f t="shared" si="140"/>
        <v>0</v>
      </c>
      <c r="AH59" s="32">
        <f>+VLOOKUP($A59,'Presupuesto (Captura de Datos)'!$A$11:$M$363,AH$9,0)</f>
        <v>0</v>
      </c>
      <c r="AI59" s="1"/>
      <c r="AJ59" s="57">
        <f t="shared" si="141"/>
        <v>0</v>
      </c>
      <c r="AK59" s="79">
        <f t="shared" si="142"/>
        <v>0</v>
      </c>
      <c r="AL59" s="32">
        <f>+VLOOKUP($A59,'Presupuesto (Captura de Datos)'!$A$11:$M$363,AL$9,0)</f>
        <v>0</v>
      </c>
      <c r="AM59" s="1"/>
      <c r="AN59" s="57">
        <f t="shared" si="143"/>
        <v>0</v>
      </c>
      <c r="AO59" s="79">
        <f t="shared" si="144"/>
        <v>0</v>
      </c>
      <c r="AP59" s="32">
        <f>+VLOOKUP($A59,'Presupuesto (Captura de Datos)'!$A$11:$M$363,AP$9,0)</f>
        <v>0</v>
      </c>
      <c r="AQ59" s="1"/>
      <c r="AR59" s="57">
        <f t="shared" si="145"/>
        <v>0</v>
      </c>
      <c r="AS59" s="79">
        <f t="shared" si="146"/>
        <v>0</v>
      </c>
      <c r="AT59" s="32">
        <f>+VLOOKUP($A59,'Presupuesto (Captura de Datos)'!$A$11:$M$363,AT$9,0)</f>
        <v>0</v>
      </c>
      <c r="AU59" s="1"/>
      <c r="AV59" s="57">
        <f t="shared" si="147"/>
        <v>0</v>
      </c>
      <c r="AW59" s="79">
        <f t="shared" si="148"/>
        <v>0</v>
      </c>
      <c r="AX59" s="26">
        <f t="shared" si="149"/>
        <v>0</v>
      </c>
      <c r="AY59" s="26">
        <f t="shared" si="150"/>
        <v>0</v>
      </c>
      <c r="AZ59" s="74">
        <f t="shared" si="151"/>
        <v>0</v>
      </c>
      <c r="BA59" s="82">
        <f t="shared" si="152"/>
        <v>0</v>
      </c>
    </row>
    <row r="60" spans="1:53" s="33" customFormat="1" ht="13.5" outlineLevel="1" x14ac:dyDescent="0.3">
      <c r="A60" s="33" t="str">
        <f>+'Presupuesto (Captura de Datos)'!A60</f>
        <v>Hogar 5</v>
      </c>
      <c r="B60" s="32">
        <f>+VLOOKUP($A60,'Presupuesto (Captura de Datos)'!$A$11:$M$363,B$9,0)</f>
        <v>0</v>
      </c>
      <c r="C60" s="1"/>
      <c r="D60" s="57">
        <f t="shared" si="125"/>
        <v>0</v>
      </c>
      <c r="E60" s="79">
        <f t="shared" si="126"/>
        <v>0</v>
      </c>
      <c r="F60" s="32">
        <f>+VLOOKUP($A60,'Presupuesto (Captura de Datos)'!$A$11:$M$363,F$9,0)</f>
        <v>0</v>
      </c>
      <c r="G60" s="1"/>
      <c r="H60" s="57">
        <f t="shared" si="127"/>
        <v>0</v>
      </c>
      <c r="I60" s="79">
        <f t="shared" si="128"/>
        <v>0</v>
      </c>
      <c r="J60" s="32">
        <f>+VLOOKUP($A60,'Presupuesto (Captura de Datos)'!$A$11:$M$363,J$9,0)</f>
        <v>0</v>
      </c>
      <c r="K60" s="1"/>
      <c r="L60" s="57">
        <f t="shared" si="129"/>
        <v>0</v>
      </c>
      <c r="M60" s="79">
        <f t="shared" si="130"/>
        <v>0</v>
      </c>
      <c r="N60" s="32">
        <f>+VLOOKUP($A60,'Presupuesto (Captura de Datos)'!$A$11:$M$363,N$9,0)</f>
        <v>0</v>
      </c>
      <c r="O60" s="1"/>
      <c r="P60" s="57">
        <f t="shared" si="131"/>
        <v>0</v>
      </c>
      <c r="Q60" s="79">
        <f t="shared" si="132"/>
        <v>0</v>
      </c>
      <c r="R60" s="32">
        <f>+VLOOKUP($A60,'Presupuesto (Captura de Datos)'!$A$11:$M$363,R$9,0)</f>
        <v>0</v>
      </c>
      <c r="S60" s="1"/>
      <c r="T60" s="57">
        <f t="shared" si="133"/>
        <v>0</v>
      </c>
      <c r="U60" s="79">
        <f t="shared" si="134"/>
        <v>0</v>
      </c>
      <c r="V60" s="32">
        <f>+VLOOKUP($A60,'Presupuesto (Captura de Datos)'!$A$11:$M$363,V$9,0)</f>
        <v>0</v>
      </c>
      <c r="W60" s="1"/>
      <c r="X60" s="57">
        <f t="shared" si="135"/>
        <v>0</v>
      </c>
      <c r="Y60" s="79">
        <f t="shared" si="136"/>
        <v>0</v>
      </c>
      <c r="Z60" s="32">
        <f>+VLOOKUP($A60,'Presupuesto (Captura de Datos)'!$A$11:$M$363,Z$9,0)</f>
        <v>0</v>
      </c>
      <c r="AA60" s="1"/>
      <c r="AB60" s="57">
        <f t="shared" si="137"/>
        <v>0</v>
      </c>
      <c r="AC60" s="79">
        <f t="shared" si="138"/>
        <v>0</v>
      </c>
      <c r="AD60" s="32">
        <f>+VLOOKUP($A60,'Presupuesto (Captura de Datos)'!$A$11:$M$363,AD$9,0)</f>
        <v>0</v>
      </c>
      <c r="AE60" s="1"/>
      <c r="AF60" s="57">
        <f t="shared" si="139"/>
        <v>0</v>
      </c>
      <c r="AG60" s="79">
        <f t="shared" si="140"/>
        <v>0</v>
      </c>
      <c r="AH60" s="32">
        <f>+VLOOKUP($A60,'Presupuesto (Captura de Datos)'!$A$11:$M$363,AH$9,0)</f>
        <v>0</v>
      </c>
      <c r="AI60" s="1"/>
      <c r="AJ60" s="57">
        <f t="shared" si="141"/>
        <v>0</v>
      </c>
      <c r="AK60" s="79">
        <f t="shared" si="142"/>
        <v>0</v>
      </c>
      <c r="AL60" s="32">
        <f>+VLOOKUP($A60,'Presupuesto (Captura de Datos)'!$A$11:$M$363,AL$9,0)</f>
        <v>0</v>
      </c>
      <c r="AM60" s="1"/>
      <c r="AN60" s="57">
        <f t="shared" si="143"/>
        <v>0</v>
      </c>
      <c r="AO60" s="79">
        <f t="shared" si="144"/>
        <v>0</v>
      </c>
      <c r="AP60" s="32">
        <f>+VLOOKUP($A60,'Presupuesto (Captura de Datos)'!$A$11:$M$363,AP$9,0)</f>
        <v>0</v>
      </c>
      <c r="AQ60" s="1"/>
      <c r="AR60" s="57">
        <f t="shared" si="145"/>
        <v>0</v>
      </c>
      <c r="AS60" s="79">
        <f t="shared" si="146"/>
        <v>0</v>
      </c>
      <c r="AT60" s="32">
        <f>+VLOOKUP($A60,'Presupuesto (Captura de Datos)'!$A$11:$M$363,AT$9,0)</f>
        <v>0</v>
      </c>
      <c r="AU60" s="1"/>
      <c r="AV60" s="57">
        <f t="shared" si="147"/>
        <v>0</v>
      </c>
      <c r="AW60" s="79">
        <f t="shared" si="148"/>
        <v>0</v>
      </c>
      <c r="AX60" s="26">
        <f t="shared" si="149"/>
        <v>0</v>
      </c>
      <c r="AY60" s="26">
        <f t="shared" si="150"/>
        <v>0</v>
      </c>
      <c r="AZ60" s="74">
        <f t="shared" si="151"/>
        <v>0</v>
      </c>
      <c r="BA60" s="82">
        <f t="shared" si="152"/>
        <v>0</v>
      </c>
    </row>
    <row r="61" spans="1:53" s="33" customFormat="1" ht="13.5" outlineLevel="1" x14ac:dyDescent="0.3">
      <c r="A61" s="33" t="str">
        <f>+'Presupuesto (Captura de Datos)'!A61</f>
        <v>Hogar 6</v>
      </c>
      <c r="B61" s="32">
        <f>+VLOOKUP($A61,'Presupuesto (Captura de Datos)'!$A$11:$M$363,B$9,0)</f>
        <v>0</v>
      </c>
      <c r="C61" s="1"/>
      <c r="D61" s="57">
        <f t="shared" si="125"/>
        <v>0</v>
      </c>
      <c r="E61" s="79">
        <f t="shared" si="126"/>
        <v>0</v>
      </c>
      <c r="F61" s="32">
        <f>+VLOOKUP($A61,'Presupuesto (Captura de Datos)'!$A$11:$M$363,F$9,0)</f>
        <v>0</v>
      </c>
      <c r="G61" s="1"/>
      <c r="H61" s="57">
        <f t="shared" si="127"/>
        <v>0</v>
      </c>
      <c r="I61" s="79">
        <f t="shared" si="128"/>
        <v>0</v>
      </c>
      <c r="J61" s="32">
        <f>+VLOOKUP($A61,'Presupuesto (Captura de Datos)'!$A$11:$M$363,J$9,0)</f>
        <v>0</v>
      </c>
      <c r="K61" s="1"/>
      <c r="L61" s="57">
        <f t="shared" si="129"/>
        <v>0</v>
      </c>
      <c r="M61" s="79">
        <f t="shared" si="130"/>
        <v>0</v>
      </c>
      <c r="N61" s="32">
        <f>+VLOOKUP($A61,'Presupuesto (Captura de Datos)'!$A$11:$M$363,N$9,0)</f>
        <v>0</v>
      </c>
      <c r="O61" s="1"/>
      <c r="P61" s="57">
        <f t="shared" si="131"/>
        <v>0</v>
      </c>
      <c r="Q61" s="79">
        <f t="shared" si="132"/>
        <v>0</v>
      </c>
      <c r="R61" s="32">
        <f>+VLOOKUP($A61,'Presupuesto (Captura de Datos)'!$A$11:$M$363,R$9,0)</f>
        <v>0</v>
      </c>
      <c r="S61" s="1"/>
      <c r="T61" s="57">
        <f t="shared" si="133"/>
        <v>0</v>
      </c>
      <c r="U61" s="79">
        <f t="shared" si="134"/>
        <v>0</v>
      </c>
      <c r="V61" s="32">
        <f>+VLOOKUP($A61,'Presupuesto (Captura de Datos)'!$A$11:$M$363,V$9,0)</f>
        <v>0</v>
      </c>
      <c r="W61" s="1"/>
      <c r="X61" s="57">
        <f t="shared" si="135"/>
        <v>0</v>
      </c>
      <c r="Y61" s="79">
        <f t="shared" si="136"/>
        <v>0</v>
      </c>
      <c r="Z61" s="32">
        <f>+VLOOKUP($A61,'Presupuesto (Captura de Datos)'!$A$11:$M$363,Z$9,0)</f>
        <v>0</v>
      </c>
      <c r="AA61" s="1"/>
      <c r="AB61" s="57">
        <f t="shared" si="137"/>
        <v>0</v>
      </c>
      <c r="AC61" s="79">
        <f t="shared" si="138"/>
        <v>0</v>
      </c>
      <c r="AD61" s="32">
        <f>+VLOOKUP($A61,'Presupuesto (Captura de Datos)'!$A$11:$M$363,AD$9,0)</f>
        <v>0</v>
      </c>
      <c r="AE61" s="1"/>
      <c r="AF61" s="57">
        <f t="shared" si="139"/>
        <v>0</v>
      </c>
      <c r="AG61" s="79">
        <f t="shared" si="140"/>
        <v>0</v>
      </c>
      <c r="AH61" s="32">
        <f>+VLOOKUP($A61,'Presupuesto (Captura de Datos)'!$A$11:$M$363,AH$9,0)</f>
        <v>0</v>
      </c>
      <c r="AI61" s="1"/>
      <c r="AJ61" s="57">
        <f t="shared" si="141"/>
        <v>0</v>
      </c>
      <c r="AK61" s="79">
        <f t="shared" si="142"/>
        <v>0</v>
      </c>
      <c r="AL61" s="32">
        <f>+VLOOKUP($A61,'Presupuesto (Captura de Datos)'!$A$11:$M$363,AL$9,0)</f>
        <v>0</v>
      </c>
      <c r="AM61" s="1"/>
      <c r="AN61" s="57">
        <f t="shared" si="143"/>
        <v>0</v>
      </c>
      <c r="AO61" s="79">
        <f t="shared" si="144"/>
        <v>0</v>
      </c>
      <c r="AP61" s="32">
        <f>+VLOOKUP($A61,'Presupuesto (Captura de Datos)'!$A$11:$M$363,AP$9,0)</f>
        <v>0</v>
      </c>
      <c r="AQ61" s="1"/>
      <c r="AR61" s="57">
        <f t="shared" si="145"/>
        <v>0</v>
      </c>
      <c r="AS61" s="79">
        <f t="shared" si="146"/>
        <v>0</v>
      </c>
      <c r="AT61" s="32">
        <f>+VLOOKUP($A61,'Presupuesto (Captura de Datos)'!$A$11:$M$363,AT$9,0)</f>
        <v>0</v>
      </c>
      <c r="AU61" s="1"/>
      <c r="AV61" s="57">
        <f t="shared" si="147"/>
        <v>0</v>
      </c>
      <c r="AW61" s="79">
        <f t="shared" si="148"/>
        <v>0</v>
      </c>
      <c r="AX61" s="26">
        <f t="shared" si="149"/>
        <v>0</v>
      </c>
      <c r="AY61" s="26">
        <f t="shared" si="150"/>
        <v>0</v>
      </c>
      <c r="AZ61" s="74">
        <f t="shared" si="151"/>
        <v>0</v>
      </c>
      <c r="BA61" s="82">
        <f t="shared" si="152"/>
        <v>0</v>
      </c>
    </row>
    <row r="62" spans="1:53" s="33" customFormat="1" ht="13.5" outlineLevel="1" x14ac:dyDescent="0.3">
      <c r="A62" s="33" t="str">
        <f>+'Presupuesto (Captura de Datos)'!A62</f>
        <v>Hogar 7</v>
      </c>
      <c r="B62" s="32">
        <f>+VLOOKUP($A62,'Presupuesto (Captura de Datos)'!$A$11:$M$363,B$9,0)</f>
        <v>0</v>
      </c>
      <c r="C62" s="1"/>
      <c r="D62" s="57">
        <f t="shared" si="125"/>
        <v>0</v>
      </c>
      <c r="E62" s="79">
        <f t="shared" si="126"/>
        <v>0</v>
      </c>
      <c r="F62" s="32">
        <f>+VLOOKUP($A62,'Presupuesto (Captura de Datos)'!$A$11:$M$363,F$9,0)</f>
        <v>0</v>
      </c>
      <c r="G62" s="1"/>
      <c r="H62" s="57">
        <f t="shared" si="127"/>
        <v>0</v>
      </c>
      <c r="I62" s="79">
        <f t="shared" si="128"/>
        <v>0</v>
      </c>
      <c r="J62" s="32">
        <f>+VLOOKUP($A62,'Presupuesto (Captura de Datos)'!$A$11:$M$363,J$9,0)</f>
        <v>0</v>
      </c>
      <c r="K62" s="1"/>
      <c r="L62" s="57">
        <f t="shared" si="129"/>
        <v>0</v>
      </c>
      <c r="M62" s="79">
        <f t="shared" si="130"/>
        <v>0</v>
      </c>
      <c r="N62" s="32">
        <f>+VLOOKUP($A62,'Presupuesto (Captura de Datos)'!$A$11:$M$363,N$9,0)</f>
        <v>0</v>
      </c>
      <c r="O62" s="1"/>
      <c r="P62" s="57">
        <f t="shared" si="131"/>
        <v>0</v>
      </c>
      <c r="Q62" s="79">
        <f t="shared" si="132"/>
        <v>0</v>
      </c>
      <c r="R62" s="32">
        <f>+VLOOKUP($A62,'Presupuesto (Captura de Datos)'!$A$11:$M$363,R$9,0)</f>
        <v>0</v>
      </c>
      <c r="S62" s="1"/>
      <c r="T62" s="57">
        <f t="shared" si="133"/>
        <v>0</v>
      </c>
      <c r="U62" s="79">
        <f t="shared" si="134"/>
        <v>0</v>
      </c>
      <c r="V62" s="32">
        <f>+VLOOKUP($A62,'Presupuesto (Captura de Datos)'!$A$11:$M$363,V$9,0)</f>
        <v>0</v>
      </c>
      <c r="W62" s="1"/>
      <c r="X62" s="57">
        <f t="shared" si="135"/>
        <v>0</v>
      </c>
      <c r="Y62" s="79">
        <f t="shared" si="136"/>
        <v>0</v>
      </c>
      <c r="Z62" s="32">
        <f>+VLOOKUP($A62,'Presupuesto (Captura de Datos)'!$A$11:$M$363,Z$9,0)</f>
        <v>0</v>
      </c>
      <c r="AA62" s="1"/>
      <c r="AB62" s="57">
        <f t="shared" si="137"/>
        <v>0</v>
      </c>
      <c r="AC62" s="79">
        <f t="shared" si="138"/>
        <v>0</v>
      </c>
      <c r="AD62" s="32">
        <f>+VLOOKUP($A62,'Presupuesto (Captura de Datos)'!$A$11:$M$363,AD$9,0)</f>
        <v>0</v>
      </c>
      <c r="AE62" s="1"/>
      <c r="AF62" s="57">
        <f t="shared" si="139"/>
        <v>0</v>
      </c>
      <c r="AG62" s="79">
        <f t="shared" si="140"/>
        <v>0</v>
      </c>
      <c r="AH62" s="32">
        <f>+VLOOKUP($A62,'Presupuesto (Captura de Datos)'!$A$11:$M$363,AH$9,0)</f>
        <v>0</v>
      </c>
      <c r="AI62" s="1"/>
      <c r="AJ62" s="57">
        <f t="shared" si="141"/>
        <v>0</v>
      </c>
      <c r="AK62" s="79">
        <f t="shared" si="142"/>
        <v>0</v>
      </c>
      <c r="AL62" s="32">
        <f>+VLOOKUP($A62,'Presupuesto (Captura de Datos)'!$A$11:$M$363,AL$9,0)</f>
        <v>0</v>
      </c>
      <c r="AM62" s="1"/>
      <c r="AN62" s="57">
        <f t="shared" si="143"/>
        <v>0</v>
      </c>
      <c r="AO62" s="79">
        <f t="shared" si="144"/>
        <v>0</v>
      </c>
      <c r="AP62" s="32">
        <f>+VLOOKUP($A62,'Presupuesto (Captura de Datos)'!$A$11:$M$363,AP$9,0)</f>
        <v>0</v>
      </c>
      <c r="AQ62" s="1"/>
      <c r="AR62" s="57">
        <f t="shared" si="145"/>
        <v>0</v>
      </c>
      <c r="AS62" s="79">
        <f t="shared" si="146"/>
        <v>0</v>
      </c>
      <c r="AT62" s="32">
        <f>+VLOOKUP($A62,'Presupuesto (Captura de Datos)'!$A$11:$M$363,AT$9,0)</f>
        <v>0</v>
      </c>
      <c r="AU62" s="1"/>
      <c r="AV62" s="57">
        <f t="shared" si="147"/>
        <v>0</v>
      </c>
      <c r="AW62" s="79">
        <f t="shared" si="148"/>
        <v>0</v>
      </c>
      <c r="AX62" s="26">
        <f t="shared" si="149"/>
        <v>0</v>
      </c>
      <c r="AY62" s="26">
        <f t="shared" si="150"/>
        <v>0</v>
      </c>
      <c r="AZ62" s="74">
        <f t="shared" si="151"/>
        <v>0</v>
      </c>
      <c r="BA62" s="82">
        <f t="shared" si="152"/>
        <v>0</v>
      </c>
    </row>
    <row r="63" spans="1:53" s="33" customFormat="1" ht="13.5" outlineLevel="1" x14ac:dyDescent="0.3">
      <c r="A63" s="33" t="str">
        <f>+'Presupuesto (Captura de Datos)'!A63</f>
        <v>Hogar 8</v>
      </c>
      <c r="B63" s="32">
        <f>+VLOOKUP($A63,'Presupuesto (Captura de Datos)'!$A$11:$M$363,B$9,0)</f>
        <v>0</v>
      </c>
      <c r="C63" s="1"/>
      <c r="D63" s="57">
        <f t="shared" si="125"/>
        <v>0</v>
      </c>
      <c r="E63" s="79">
        <f t="shared" si="126"/>
        <v>0</v>
      </c>
      <c r="F63" s="32">
        <f>+VLOOKUP($A63,'Presupuesto (Captura de Datos)'!$A$11:$M$363,F$9,0)</f>
        <v>0</v>
      </c>
      <c r="G63" s="1"/>
      <c r="H63" s="57">
        <f t="shared" si="127"/>
        <v>0</v>
      </c>
      <c r="I63" s="79">
        <f t="shared" si="128"/>
        <v>0</v>
      </c>
      <c r="J63" s="32">
        <f>+VLOOKUP($A63,'Presupuesto (Captura de Datos)'!$A$11:$M$363,J$9,0)</f>
        <v>0</v>
      </c>
      <c r="K63" s="1"/>
      <c r="L63" s="57">
        <f t="shared" si="129"/>
        <v>0</v>
      </c>
      <c r="M63" s="79">
        <f t="shared" si="130"/>
        <v>0</v>
      </c>
      <c r="N63" s="32">
        <f>+VLOOKUP($A63,'Presupuesto (Captura de Datos)'!$A$11:$M$363,N$9,0)</f>
        <v>0</v>
      </c>
      <c r="O63" s="1"/>
      <c r="P63" s="57">
        <f t="shared" si="131"/>
        <v>0</v>
      </c>
      <c r="Q63" s="79">
        <f t="shared" si="132"/>
        <v>0</v>
      </c>
      <c r="R63" s="32">
        <f>+VLOOKUP($A63,'Presupuesto (Captura de Datos)'!$A$11:$M$363,R$9,0)</f>
        <v>0</v>
      </c>
      <c r="S63" s="1"/>
      <c r="T63" s="57">
        <f t="shared" si="133"/>
        <v>0</v>
      </c>
      <c r="U63" s="79">
        <f t="shared" si="134"/>
        <v>0</v>
      </c>
      <c r="V63" s="32">
        <f>+VLOOKUP($A63,'Presupuesto (Captura de Datos)'!$A$11:$M$363,V$9,0)</f>
        <v>0</v>
      </c>
      <c r="W63" s="1"/>
      <c r="X63" s="57">
        <f t="shared" si="135"/>
        <v>0</v>
      </c>
      <c r="Y63" s="79">
        <f t="shared" si="136"/>
        <v>0</v>
      </c>
      <c r="Z63" s="32">
        <f>+VLOOKUP($A63,'Presupuesto (Captura de Datos)'!$A$11:$M$363,Z$9,0)</f>
        <v>0</v>
      </c>
      <c r="AA63" s="1"/>
      <c r="AB63" s="57">
        <f t="shared" si="137"/>
        <v>0</v>
      </c>
      <c r="AC63" s="79">
        <f t="shared" si="138"/>
        <v>0</v>
      </c>
      <c r="AD63" s="32">
        <f>+VLOOKUP($A63,'Presupuesto (Captura de Datos)'!$A$11:$M$363,AD$9,0)</f>
        <v>0</v>
      </c>
      <c r="AE63" s="1"/>
      <c r="AF63" s="57">
        <f t="shared" si="139"/>
        <v>0</v>
      </c>
      <c r="AG63" s="79">
        <f t="shared" si="140"/>
        <v>0</v>
      </c>
      <c r="AH63" s="32">
        <f>+VLOOKUP($A63,'Presupuesto (Captura de Datos)'!$A$11:$M$363,AH$9,0)</f>
        <v>0</v>
      </c>
      <c r="AI63" s="1"/>
      <c r="AJ63" s="57">
        <f t="shared" si="141"/>
        <v>0</v>
      </c>
      <c r="AK63" s="79">
        <f t="shared" si="142"/>
        <v>0</v>
      </c>
      <c r="AL63" s="32">
        <f>+VLOOKUP($A63,'Presupuesto (Captura de Datos)'!$A$11:$M$363,AL$9,0)</f>
        <v>0</v>
      </c>
      <c r="AM63" s="1"/>
      <c r="AN63" s="57">
        <f t="shared" si="143"/>
        <v>0</v>
      </c>
      <c r="AO63" s="79">
        <f t="shared" si="144"/>
        <v>0</v>
      </c>
      <c r="AP63" s="32">
        <f>+VLOOKUP($A63,'Presupuesto (Captura de Datos)'!$A$11:$M$363,AP$9,0)</f>
        <v>0</v>
      </c>
      <c r="AQ63" s="1"/>
      <c r="AR63" s="57">
        <f t="shared" si="145"/>
        <v>0</v>
      </c>
      <c r="AS63" s="79">
        <f t="shared" si="146"/>
        <v>0</v>
      </c>
      <c r="AT63" s="32">
        <f>+VLOOKUP($A63,'Presupuesto (Captura de Datos)'!$A$11:$M$363,AT$9,0)</f>
        <v>0</v>
      </c>
      <c r="AU63" s="1"/>
      <c r="AV63" s="57">
        <f t="shared" si="147"/>
        <v>0</v>
      </c>
      <c r="AW63" s="79">
        <f t="shared" si="148"/>
        <v>0</v>
      </c>
      <c r="AX63" s="26">
        <f t="shared" si="149"/>
        <v>0</v>
      </c>
      <c r="AY63" s="26">
        <f t="shared" si="150"/>
        <v>0</v>
      </c>
      <c r="AZ63" s="74">
        <f t="shared" si="151"/>
        <v>0</v>
      </c>
      <c r="BA63" s="82">
        <f t="shared" si="152"/>
        <v>0</v>
      </c>
    </row>
    <row r="64" spans="1:53" s="33" customFormat="1" ht="13.5" outlineLevel="1" x14ac:dyDescent="0.3">
      <c r="A64" s="33" t="str">
        <f>+'Presupuesto (Captura de Datos)'!A64</f>
        <v>Hogar 9</v>
      </c>
      <c r="B64" s="32">
        <f>+VLOOKUP($A64,'Presupuesto (Captura de Datos)'!$A$11:$M$363,B$9,0)</f>
        <v>0</v>
      </c>
      <c r="C64" s="2"/>
      <c r="D64" s="57">
        <f t="shared" si="125"/>
        <v>0</v>
      </c>
      <c r="E64" s="79">
        <f t="shared" si="126"/>
        <v>0</v>
      </c>
      <c r="F64" s="32">
        <f>+VLOOKUP($A64,'Presupuesto (Captura de Datos)'!$A$11:$M$363,F$9,0)</f>
        <v>0</v>
      </c>
      <c r="G64" s="2"/>
      <c r="H64" s="57">
        <f t="shared" si="127"/>
        <v>0</v>
      </c>
      <c r="I64" s="79">
        <f t="shared" si="128"/>
        <v>0</v>
      </c>
      <c r="J64" s="32">
        <f>+VLOOKUP($A64,'Presupuesto (Captura de Datos)'!$A$11:$M$363,J$9,0)</f>
        <v>0</v>
      </c>
      <c r="K64" s="2"/>
      <c r="L64" s="57">
        <f t="shared" si="129"/>
        <v>0</v>
      </c>
      <c r="M64" s="79">
        <f t="shared" si="130"/>
        <v>0</v>
      </c>
      <c r="N64" s="32">
        <f>+VLOOKUP($A64,'Presupuesto (Captura de Datos)'!$A$11:$M$363,N$9,0)</f>
        <v>0</v>
      </c>
      <c r="O64" s="2"/>
      <c r="P64" s="57">
        <f t="shared" si="131"/>
        <v>0</v>
      </c>
      <c r="Q64" s="79">
        <f t="shared" si="132"/>
        <v>0</v>
      </c>
      <c r="R64" s="32">
        <f>+VLOOKUP($A64,'Presupuesto (Captura de Datos)'!$A$11:$M$363,R$9,0)</f>
        <v>0</v>
      </c>
      <c r="S64" s="2"/>
      <c r="T64" s="57">
        <f t="shared" si="133"/>
        <v>0</v>
      </c>
      <c r="U64" s="79">
        <f t="shared" si="134"/>
        <v>0</v>
      </c>
      <c r="V64" s="32">
        <f>+VLOOKUP($A64,'Presupuesto (Captura de Datos)'!$A$11:$M$363,V$9,0)</f>
        <v>0</v>
      </c>
      <c r="W64" s="2"/>
      <c r="X64" s="57">
        <f t="shared" si="135"/>
        <v>0</v>
      </c>
      <c r="Y64" s="79">
        <f t="shared" si="136"/>
        <v>0</v>
      </c>
      <c r="Z64" s="32">
        <f>+VLOOKUP($A64,'Presupuesto (Captura de Datos)'!$A$11:$M$363,Z$9,0)</f>
        <v>0</v>
      </c>
      <c r="AA64" s="2"/>
      <c r="AB64" s="57">
        <f t="shared" si="137"/>
        <v>0</v>
      </c>
      <c r="AC64" s="79">
        <f t="shared" si="138"/>
        <v>0</v>
      </c>
      <c r="AD64" s="32">
        <f>+VLOOKUP($A64,'Presupuesto (Captura de Datos)'!$A$11:$M$363,AD$9,0)</f>
        <v>0</v>
      </c>
      <c r="AE64" s="2"/>
      <c r="AF64" s="57">
        <f t="shared" si="139"/>
        <v>0</v>
      </c>
      <c r="AG64" s="79">
        <f t="shared" si="140"/>
        <v>0</v>
      </c>
      <c r="AH64" s="32">
        <f>+VLOOKUP($A64,'Presupuesto (Captura de Datos)'!$A$11:$M$363,AH$9,0)</f>
        <v>0</v>
      </c>
      <c r="AI64" s="2"/>
      <c r="AJ64" s="57">
        <f t="shared" si="141"/>
        <v>0</v>
      </c>
      <c r="AK64" s="79">
        <f t="shared" si="142"/>
        <v>0</v>
      </c>
      <c r="AL64" s="32">
        <f>+VLOOKUP($A64,'Presupuesto (Captura de Datos)'!$A$11:$M$363,AL$9,0)</f>
        <v>0</v>
      </c>
      <c r="AM64" s="2"/>
      <c r="AN64" s="57">
        <f t="shared" si="143"/>
        <v>0</v>
      </c>
      <c r="AO64" s="79">
        <f t="shared" si="144"/>
        <v>0</v>
      </c>
      <c r="AP64" s="32">
        <f>+VLOOKUP($A64,'Presupuesto (Captura de Datos)'!$A$11:$M$363,AP$9,0)</f>
        <v>0</v>
      </c>
      <c r="AQ64" s="2"/>
      <c r="AR64" s="57">
        <f t="shared" si="145"/>
        <v>0</v>
      </c>
      <c r="AS64" s="79">
        <f t="shared" si="146"/>
        <v>0</v>
      </c>
      <c r="AT64" s="32">
        <f>+VLOOKUP($A64,'Presupuesto (Captura de Datos)'!$A$11:$M$363,AT$9,0)</f>
        <v>0</v>
      </c>
      <c r="AU64" s="2"/>
      <c r="AV64" s="57">
        <f t="shared" si="147"/>
        <v>0</v>
      </c>
      <c r="AW64" s="79">
        <f t="shared" si="148"/>
        <v>0</v>
      </c>
      <c r="AX64" s="26">
        <f t="shared" si="149"/>
        <v>0</v>
      </c>
      <c r="AY64" s="26">
        <f t="shared" si="150"/>
        <v>0</v>
      </c>
      <c r="AZ64" s="74">
        <f t="shared" si="151"/>
        <v>0</v>
      </c>
      <c r="BA64" s="82">
        <f t="shared" si="152"/>
        <v>0</v>
      </c>
    </row>
    <row r="65" spans="1:53" s="33" customFormat="1" ht="13.5" outlineLevel="1" x14ac:dyDescent="0.3">
      <c r="A65" s="33" t="str">
        <f>+'Presupuesto (Captura de Datos)'!A65</f>
        <v>Hogar 10</v>
      </c>
      <c r="B65" s="32">
        <f>+VLOOKUP($A65,'Presupuesto (Captura de Datos)'!$A$11:$M$363,B$9,0)</f>
        <v>0</v>
      </c>
      <c r="C65" s="2"/>
      <c r="D65" s="57">
        <f t="shared" si="125"/>
        <v>0</v>
      </c>
      <c r="E65" s="79">
        <f t="shared" si="126"/>
        <v>0</v>
      </c>
      <c r="F65" s="32">
        <f>+VLOOKUP($A65,'Presupuesto (Captura de Datos)'!$A$11:$M$363,F$9,0)</f>
        <v>0</v>
      </c>
      <c r="G65" s="2"/>
      <c r="H65" s="57">
        <f t="shared" si="127"/>
        <v>0</v>
      </c>
      <c r="I65" s="79">
        <f t="shared" si="128"/>
        <v>0</v>
      </c>
      <c r="J65" s="32">
        <f>+VLOOKUP($A65,'Presupuesto (Captura de Datos)'!$A$11:$M$363,J$9,0)</f>
        <v>0</v>
      </c>
      <c r="K65" s="2"/>
      <c r="L65" s="57">
        <f t="shared" si="129"/>
        <v>0</v>
      </c>
      <c r="M65" s="79">
        <f t="shared" si="130"/>
        <v>0</v>
      </c>
      <c r="N65" s="32">
        <f>+VLOOKUP($A65,'Presupuesto (Captura de Datos)'!$A$11:$M$363,N$9,0)</f>
        <v>0</v>
      </c>
      <c r="O65" s="2"/>
      <c r="P65" s="57">
        <f t="shared" si="131"/>
        <v>0</v>
      </c>
      <c r="Q65" s="79">
        <f t="shared" si="132"/>
        <v>0</v>
      </c>
      <c r="R65" s="32">
        <f>+VLOOKUP($A65,'Presupuesto (Captura de Datos)'!$A$11:$M$363,R$9,0)</f>
        <v>0</v>
      </c>
      <c r="S65" s="2"/>
      <c r="T65" s="57">
        <f t="shared" si="133"/>
        <v>0</v>
      </c>
      <c r="U65" s="79">
        <f t="shared" si="134"/>
        <v>0</v>
      </c>
      <c r="V65" s="32">
        <f>+VLOOKUP($A65,'Presupuesto (Captura de Datos)'!$A$11:$M$363,V$9,0)</f>
        <v>0</v>
      </c>
      <c r="W65" s="2"/>
      <c r="X65" s="57">
        <f t="shared" si="135"/>
        <v>0</v>
      </c>
      <c r="Y65" s="79">
        <f t="shared" si="136"/>
        <v>0</v>
      </c>
      <c r="Z65" s="32">
        <f>+VLOOKUP($A65,'Presupuesto (Captura de Datos)'!$A$11:$M$363,Z$9,0)</f>
        <v>0</v>
      </c>
      <c r="AA65" s="2"/>
      <c r="AB65" s="57">
        <f t="shared" si="137"/>
        <v>0</v>
      </c>
      <c r="AC65" s="79">
        <f t="shared" si="138"/>
        <v>0</v>
      </c>
      <c r="AD65" s="32">
        <f>+VLOOKUP($A65,'Presupuesto (Captura de Datos)'!$A$11:$M$363,AD$9,0)</f>
        <v>0</v>
      </c>
      <c r="AE65" s="2"/>
      <c r="AF65" s="57">
        <f t="shared" si="139"/>
        <v>0</v>
      </c>
      <c r="AG65" s="79">
        <f t="shared" si="140"/>
        <v>0</v>
      </c>
      <c r="AH65" s="32">
        <f>+VLOOKUP($A65,'Presupuesto (Captura de Datos)'!$A$11:$M$363,AH$9,0)</f>
        <v>0</v>
      </c>
      <c r="AI65" s="2"/>
      <c r="AJ65" s="57">
        <f t="shared" si="141"/>
        <v>0</v>
      </c>
      <c r="AK65" s="79">
        <f t="shared" si="142"/>
        <v>0</v>
      </c>
      <c r="AL65" s="32">
        <f>+VLOOKUP($A65,'Presupuesto (Captura de Datos)'!$A$11:$M$363,AL$9,0)</f>
        <v>0</v>
      </c>
      <c r="AM65" s="2"/>
      <c r="AN65" s="57">
        <f t="shared" si="143"/>
        <v>0</v>
      </c>
      <c r="AO65" s="79">
        <f t="shared" si="144"/>
        <v>0</v>
      </c>
      <c r="AP65" s="32">
        <f>+VLOOKUP($A65,'Presupuesto (Captura de Datos)'!$A$11:$M$363,AP$9,0)</f>
        <v>0</v>
      </c>
      <c r="AQ65" s="2"/>
      <c r="AR65" s="57">
        <f t="shared" si="145"/>
        <v>0</v>
      </c>
      <c r="AS65" s="79">
        <f t="shared" si="146"/>
        <v>0</v>
      </c>
      <c r="AT65" s="32">
        <f>+VLOOKUP($A65,'Presupuesto (Captura de Datos)'!$A$11:$M$363,AT$9,0)</f>
        <v>0</v>
      </c>
      <c r="AU65" s="2"/>
      <c r="AV65" s="57">
        <f t="shared" si="147"/>
        <v>0</v>
      </c>
      <c r="AW65" s="79">
        <f t="shared" si="148"/>
        <v>0</v>
      </c>
      <c r="AX65" s="26">
        <f t="shared" si="149"/>
        <v>0</v>
      </c>
      <c r="AY65" s="26">
        <f t="shared" si="150"/>
        <v>0</v>
      </c>
      <c r="AZ65" s="74">
        <f t="shared" si="151"/>
        <v>0</v>
      </c>
      <c r="BA65" s="82">
        <f t="shared" si="152"/>
        <v>0</v>
      </c>
    </row>
    <row r="66" spans="1:53" s="33" customFormat="1" ht="13.5" outlineLevel="1" x14ac:dyDescent="0.3">
      <c r="A66" s="33" t="str">
        <f>+'Presupuesto (Captura de Datos)'!A66</f>
        <v>Hogar 11</v>
      </c>
      <c r="B66" s="32">
        <f>+VLOOKUP($A66,'Presupuesto (Captura de Datos)'!$A$11:$M$363,B$9,0)</f>
        <v>0</v>
      </c>
      <c r="C66" s="2"/>
      <c r="D66" s="57">
        <f t="shared" si="125"/>
        <v>0</v>
      </c>
      <c r="E66" s="79">
        <f t="shared" si="126"/>
        <v>0</v>
      </c>
      <c r="F66" s="32">
        <f>+VLOOKUP($A66,'Presupuesto (Captura de Datos)'!$A$11:$M$363,F$9,0)</f>
        <v>0</v>
      </c>
      <c r="G66" s="2"/>
      <c r="H66" s="57">
        <f t="shared" si="127"/>
        <v>0</v>
      </c>
      <c r="I66" s="79">
        <f t="shared" si="128"/>
        <v>0</v>
      </c>
      <c r="J66" s="32">
        <f>+VLOOKUP($A66,'Presupuesto (Captura de Datos)'!$A$11:$M$363,J$9,0)</f>
        <v>0</v>
      </c>
      <c r="K66" s="2"/>
      <c r="L66" s="57">
        <f t="shared" si="129"/>
        <v>0</v>
      </c>
      <c r="M66" s="79">
        <f t="shared" si="130"/>
        <v>0</v>
      </c>
      <c r="N66" s="32">
        <f>+VLOOKUP($A66,'Presupuesto (Captura de Datos)'!$A$11:$M$363,N$9,0)</f>
        <v>0</v>
      </c>
      <c r="O66" s="2"/>
      <c r="P66" s="57">
        <f t="shared" si="131"/>
        <v>0</v>
      </c>
      <c r="Q66" s="79">
        <f t="shared" si="132"/>
        <v>0</v>
      </c>
      <c r="R66" s="32">
        <f>+VLOOKUP($A66,'Presupuesto (Captura de Datos)'!$A$11:$M$363,R$9,0)</f>
        <v>0</v>
      </c>
      <c r="S66" s="2"/>
      <c r="T66" s="57">
        <f t="shared" si="133"/>
        <v>0</v>
      </c>
      <c r="U66" s="79">
        <f t="shared" si="134"/>
        <v>0</v>
      </c>
      <c r="V66" s="32">
        <f>+VLOOKUP($A66,'Presupuesto (Captura de Datos)'!$A$11:$M$363,V$9,0)</f>
        <v>0</v>
      </c>
      <c r="W66" s="2"/>
      <c r="X66" s="57">
        <f t="shared" si="135"/>
        <v>0</v>
      </c>
      <c r="Y66" s="79">
        <f t="shared" si="136"/>
        <v>0</v>
      </c>
      <c r="Z66" s="32">
        <f>+VLOOKUP($A66,'Presupuesto (Captura de Datos)'!$A$11:$M$363,Z$9,0)</f>
        <v>0</v>
      </c>
      <c r="AA66" s="2"/>
      <c r="AB66" s="57">
        <f t="shared" si="137"/>
        <v>0</v>
      </c>
      <c r="AC66" s="79">
        <f t="shared" si="138"/>
        <v>0</v>
      </c>
      <c r="AD66" s="32">
        <f>+VLOOKUP($A66,'Presupuesto (Captura de Datos)'!$A$11:$M$363,AD$9,0)</f>
        <v>0</v>
      </c>
      <c r="AE66" s="2"/>
      <c r="AF66" s="57">
        <f t="shared" si="139"/>
        <v>0</v>
      </c>
      <c r="AG66" s="79">
        <f t="shared" si="140"/>
        <v>0</v>
      </c>
      <c r="AH66" s="32">
        <f>+VLOOKUP($A66,'Presupuesto (Captura de Datos)'!$A$11:$M$363,AH$9,0)</f>
        <v>0</v>
      </c>
      <c r="AI66" s="2"/>
      <c r="AJ66" s="57">
        <f t="shared" si="141"/>
        <v>0</v>
      </c>
      <c r="AK66" s="79">
        <f t="shared" si="142"/>
        <v>0</v>
      </c>
      <c r="AL66" s="32">
        <f>+VLOOKUP($A66,'Presupuesto (Captura de Datos)'!$A$11:$M$363,AL$9,0)</f>
        <v>0</v>
      </c>
      <c r="AM66" s="2"/>
      <c r="AN66" s="57">
        <f t="shared" si="143"/>
        <v>0</v>
      </c>
      <c r="AO66" s="79">
        <f t="shared" si="144"/>
        <v>0</v>
      </c>
      <c r="AP66" s="32">
        <f>+VLOOKUP($A66,'Presupuesto (Captura de Datos)'!$A$11:$M$363,AP$9,0)</f>
        <v>0</v>
      </c>
      <c r="AQ66" s="2"/>
      <c r="AR66" s="57">
        <f t="shared" si="145"/>
        <v>0</v>
      </c>
      <c r="AS66" s="79">
        <f t="shared" si="146"/>
        <v>0</v>
      </c>
      <c r="AT66" s="32">
        <f>+VLOOKUP($A66,'Presupuesto (Captura de Datos)'!$A$11:$M$363,AT$9,0)</f>
        <v>0</v>
      </c>
      <c r="AU66" s="2"/>
      <c r="AV66" s="57">
        <f t="shared" si="147"/>
        <v>0</v>
      </c>
      <c r="AW66" s="79">
        <f t="shared" si="148"/>
        <v>0</v>
      </c>
      <c r="AX66" s="26">
        <f t="shared" si="149"/>
        <v>0</v>
      </c>
      <c r="AY66" s="26">
        <f t="shared" si="150"/>
        <v>0</v>
      </c>
      <c r="AZ66" s="74">
        <f>+AX66-AY66</f>
        <v>0</v>
      </c>
      <c r="BA66" s="82">
        <f>IF(ISERROR(AY66/AX66),0,(AY66/AX66))</f>
        <v>0</v>
      </c>
    </row>
    <row r="67" spans="1:53" s="33" customFormat="1" ht="13.5" x14ac:dyDescent="0.3">
      <c r="A67" s="62" t="str">
        <f>"Total "&amp;A55</f>
        <v>Total Hogar</v>
      </c>
      <c r="B67" s="63">
        <f>SUM(B55:B66)</f>
        <v>0</v>
      </c>
      <c r="C67" s="63">
        <f>SUM(C55:C66)</f>
        <v>0</v>
      </c>
      <c r="D67" s="63">
        <f t="shared" si="125"/>
        <v>0</v>
      </c>
      <c r="E67" s="81">
        <f t="shared" si="126"/>
        <v>0</v>
      </c>
      <c r="F67" s="63">
        <f>SUM(F55:F66)</f>
        <v>0</v>
      </c>
      <c r="G67" s="63">
        <f>SUM(G55:G66)</f>
        <v>0</v>
      </c>
      <c r="H67" s="63">
        <f t="shared" si="127"/>
        <v>0</v>
      </c>
      <c r="I67" s="81">
        <f t="shared" si="128"/>
        <v>0</v>
      </c>
      <c r="J67" s="63">
        <f>SUM(J55:J66)</f>
        <v>0</v>
      </c>
      <c r="K67" s="63">
        <f>SUM(K55:K66)</f>
        <v>0</v>
      </c>
      <c r="L67" s="63">
        <f t="shared" si="129"/>
        <v>0</v>
      </c>
      <c r="M67" s="81">
        <f t="shared" si="130"/>
        <v>0</v>
      </c>
      <c r="N67" s="63">
        <f>SUM(N55:N66)</f>
        <v>0</v>
      </c>
      <c r="O67" s="63">
        <f>SUM(O55:O66)</f>
        <v>0</v>
      </c>
      <c r="P67" s="63">
        <f t="shared" si="131"/>
        <v>0</v>
      </c>
      <c r="Q67" s="81">
        <f t="shared" si="132"/>
        <v>0</v>
      </c>
      <c r="R67" s="63">
        <f>SUM(R55:R66)</f>
        <v>0</v>
      </c>
      <c r="S67" s="63">
        <f>SUM(S55:S66)</f>
        <v>0</v>
      </c>
      <c r="T67" s="63">
        <f t="shared" si="133"/>
        <v>0</v>
      </c>
      <c r="U67" s="81">
        <f t="shared" si="134"/>
        <v>0</v>
      </c>
      <c r="V67" s="63">
        <f>SUM(V55:V66)</f>
        <v>0</v>
      </c>
      <c r="W67" s="63">
        <f>SUM(W55:W66)</f>
        <v>0</v>
      </c>
      <c r="X67" s="63">
        <f t="shared" si="135"/>
        <v>0</v>
      </c>
      <c r="Y67" s="81">
        <f t="shared" si="136"/>
        <v>0</v>
      </c>
      <c r="Z67" s="63">
        <f>SUM(Z55:Z66)</f>
        <v>0</v>
      </c>
      <c r="AA67" s="63">
        <f>SUM(AA55:AA66)</f>
        <v>0</v>
      </c>
      <c r="AB67" s="63">
        <f t="shared" si="137"/>
        <v>0</v>
      </c>
      <c r="AC67" s="81">
        <f t="shared" si="138"/>
        <v>0</v>
      </c>
      <c r="AD67" s="63">
        <f>SUM(AD55:AD66)</f>
        <v>0</v>
      </c>
      <c r="AE67" s="63">
        <f>SUM(AE55:AE66)</f>
        <v>0</v>
      </c>
      <c r="AF67" s="63">
        <f t="shared" si="139"/>
        <v>0</v>
      </c>
      <c r="AG67" s="81">
        <f t="shared" si="140"/>
        <v>0</v>
      </c>
      <c r="AH67" s="63">
        <f>SUM(AH55:AH66)</f>
        <v>0</v>
      </c>
      <c r="AI67" s="63">
        <f>SUM(AI55:AI66)</f>
        <v>0</v>
      </c>
      <c r="AJ67" s="63">
        <f t="shared" si="141"/>
        <v>0</v>
      </c>
      <c r="AK67" s="81">
        <f t="shared" si="142"/>
        <v>0</v>
      </c>
      <c r="AL67" s="63">
        <f>SUM(AL55:AL66)</f>
        <v>0</v>
      </c>
      <c r="AM67" s="63">
        <f>SUM(AM55:AM66)</f>
        <v>0</v>
      </c>
      <c r="AN67" s="63">
        <f t="shared" si="143"/>
        <v>0</v>
      </c>
      <c r="AO67" s="81">
        <f t="shared" si="144"/>
        <v>0</v>
      </c>
      <c r="AP67" s="63">
        <f>SUM(AP55:AP66)</f>
        <v>0</v>
      </c>
      <c r="AQ67" s="63">
        <f>SUM(AQ55:AQ66)</f>
        <v>0</v>
      </c>
      <c r="AR67" s="63">
        <f t="shared" si="145"/>
        <v>0</v>
      </c>
      <c r="AS67" s="81">
        <f t="shared" si="146"/>
        <v>0</v>
      </c>
      <c r="AT67" s="63">
        <f>SUM(AT55:AT66)</f>
        <v>0</v>
      </c>
      <c r="AU67" s="63">
        <f>SUM(AU55:AU66)</f>
        <v>0</v>
      </c>
      <c r="AV67" s="63">
        <f t="shared" si="147"/>
        <v>0</v>
      </c>
      <c r="AW67" s="81">
        <f t="shared" si="148"/>
        <v>0</v>
      </c>
      <c r="AX67" s="63">
        <f>SUM(AX56:AX66)</f>
        <v>0</v>
      </c>
      <c r="AY67" s="63">
        <f>SUM(AY55:AY66)</f>
        <v>0</v>
      </c>
      <c r="AZ67" s="63">
        <f>+AX67-AY67</f>
        <v>0</v>
      </c>
      <c r="BA67" s="81">
        <f>IF(ISERROR(AY67/AX67),0,(AY67/AX67))</f>
        <v>0</v>
      </c>
    </row>
    <row r="68" spans="1:53" s="33" customFormat="1" ht="13.5" x14ac:dyDescent="0.3">
      <c r="A68" s="64" t="s">
        <v>6</v>
      </c>
      <c r="B68" s="73">
        <f>IF(B$5&gt;0,B67/B$5," - ")</f>
        <v>0</v>
      </c>
      <c r="C68" s="65">
        <f>IF(C$5&gt;0,C67/C$5," - ")</f>
        <v>0</v>
      </c>
      <c r="D68" s="65"/>
      <c r="E68" s="65"/>
      <c r="F68" s="73">
        <f>IF(F$5&gt;0,F67/F$5," - ")</f>
        <v>0</v>
      </c>
      <c r="G68" s="65">
        <f>IF(G$5&gt;0,G67/G$5," - ")</f>
        <v>0</v>
      </c>
      <c r="H68" s="65"/>
      <c r="I68" s="65"/>
      <c r="J68" s="73">
        <f>IF(J$5&gt;0,J67/J$5," - ")</f>
        <v>0</v>
      </c>
      <c r="K68" s="65">
        <f>IF(K$5&gt;0,K67/K$5," - ")</f>
        <v>0</v>
      </c>
      <c r="L68" s="65"/>
      <c r="M68" s="65"/>
      <c r="N68" s="73">
        <f>IF(N$5&gt;0,N67/N$5," - ")</f>
        <v>0</v>
      </c>
      <c r="O68" s="65">
        <f>IF(O$5&gt;0,O67/O$5," - ")</f>
        <v>0</v>
      </c>
      <c r="P68" s="65"/>
      <c r="Q68" s="65"/>
      <c r="R68" s="73">
        <f>IF(R$5&gt;0,R67/R$5," - ")</f>
        <v>0</v>
      </c>
      <c r="S68" s="65">
        <f>IF(S$5&gt;0,S67/S$5," - ")</f>
        <v>0</v>
      </c>
      <c r="T68" s="65"/>
      <c r="U68" s="65"/>
      <c r="V68" s="73">
        <f>IF(V$5&gt;0,V67/V$5," - ")</f>
        <v>0</v>
      </c>
      <c r="W68" s="65" t="str">
        <f>IF(W$5&gt;0,W67/W$5," - ")</f>
        <v xml:space="preserve"> - </v>
      </c>
      <c r="X68" s="65"/>
      <c r="Y68" s="65"/>
      <c r="Z68" s="73">
        <f>IF(Z$5&gt;0,Z67/Z$5," - ")</f>
        <v>0</v>
      </c>
      <c r="AA68" s="65" t="str">
        <f>IF(AA$5&gt;0,AA67/AA$5," - ")</f>
        <v xml:space="preserve"> - </v>
      </c>
      <c r="AB68" s="65"/>
      <c r="AC68" s="65"/>
      <c r="AD68" s="73">
        <f>IF(AD$5&gt;0,AD67/AD$5," - ")</f>
        <v>0</v>
      </c>
      <c r="AE68" s="65" t="str">
        <f>IF(AE$5&gt;0,AE67/AE$5," - ")</f>
        <v xml:space="preserve"> - </v>
      </c>
      <c r="AF68" s="65"/>
      <c r="AG68" s="65"/>
      <c r="AH68" s="73">
        <f>IF(AH$5&gt;0,AH67/AH$5," - ")</f>
        <v>0</v>
      </c>
      <c r="AI68" s="65" t="str">
        <f>IF(AI$5&gt;0,AI67/AI$5," - ")</f>
        <v xml:space="preserve"> - </v>
      </c>
      <c r="AJ68" s="65"/>
      <c r="AK68" s="65"/>
      <c r="AL68" s="73">
        <f>IF(AL$5&gt;0,AL67/AL$5," - ")</f>
        <v>0</v>
      </c>
      <c r="AM68" s="65" t="str">
        <f>IF(AM$5&gt;0,AM67/AM$5," - ")</f>
        <v xml:space="preserve"> - </v>
      </c>
      <c r="AN68" s="65"/>
      <c r="AO68" s="65"/>
      <c r="AP68" s="73">
        <f>IF(AP$5&gt;0,AP67/AP$5," - ")</f>
        <v>0</v>
      </c>
      <c r="AQ68" s="65">
        <f>IF(AQ$5&gt;0,AQ67/AQ$5," - ")</f>
        <v>0</v>
      </c>
      <c r="AR68" s="65"/>
      <c r="AS68" s="65"/>
      <c r="AT68" s="73">
        <f>IF(AT$5&gt;0,AT67/AT$5," - ")</f>
        <v>0</v>
      </c>
      <c r="AU68" s="65">
        <f>IF(AU$5&gt;0,AU67/AU$5," - ")</f>
        <v>0</v>
      </c>
      <c r="AV68" s="65"/>
      <c r="AW68" s="65"/>
      <c r="AX68" s="73">
        <f>IF(AX$5&gt;0,AX67/AX$5," - ")</f>
        <v>0</v>
      </c>
      <c r="AY68" s="65">
        <f>IF(AY$5&gt;0,AY67/AY$5," - ")</f>
        <v>0</v>
      </c>
    </row>
    <row r="69" spans="1:53" s="33" customFormat="1" ht="15.75" thickBot="1" x14ac:dyDescent="0.35">
      <c r="A69" s="60" t="str">
        <f>+'Presupuesto (Captura de Datos)'!A69</f>
        <v>Gastos Fijos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</row>
    <row r="70" spans="1:53" s="33" customFormat="1" ht="13.5" outlineLevel="1" x14ac:dyDescent="0.3">
      <c r="A70" s="33" t="str">
        <f>+'Presupuesto (Captura de Datos)'!A70</f>
        <v>Gastos Fijos 1</v>
      </c>
      <c r="B70" s="32">
        <f>+VLOOKUP($A70,'Presupuesto (Captura de Datos)'!$A$11:$M$363,B$9,0)</f>
        <v>0</v>
      </c>
      <c r="C70" s="1"/>
      <c r="D70" s="57">
        <f t="shared" ref="D70:D82" si="153">+B70-C70</f>
        <v>0</v>
      </c>
      <c r="E70" s="79">
        <f t="shared" ref="E70:E82" si="154">IF(ISERROR(C70/B70),0,(C70/B70))</f>
        <v>0</v>
      </c>
      <c r="F70" s="32">
        <f>+VLOOKUP($A70,'Presupuesto (Captura de Datos)'!$A$11:$M$363,F$9,0)</f>
        <v>0</v>
      </c>
      <c r="G70" s="1"/>
      <c r="H70" s="57">
        <f t="shared" ref="H70:H82" si="155">+F70-G70</f>
        <v>0</v>
      </c>
      <c r="I70" s="79">
        <f t="shared" ref="I70:I82" si="156">IF(ISERROR(G70/F70),0,(G70/F70))</f>
        <v>0</v>
      </c>
      <c r="J70" s="32">
        <f>+VLOOKUP($A70,'Presupuesto (Captura de Datos)'!$A$11:$M$363,J$9,0)</f>
        <v>0</v>
      </c>
      <c r="K70" s="1"/>
      <c r="L70" s="57">
        <f t="shared" ref="L70:L82" si="157">+J70-K70</f>
        <v>0</v>
      </c>
      <c r="M70" s="79">
        <f t="shared" ref="M70:M82" si="158">IF(ISERROR(K70/J70),0,(K70/J70))</f>
        <v>0</v>
      </c>
      <c r="N70" s="32">
        <f>+VLOOKUP($A70,'Presupuesto (Captura de Datos)'!$A$11:$M$363,N$9,0)</f>
        <v>0</v>
      </c>
      <c r="O70" s="1"/>
      <c r="P70" s="57">
        <f t="shared" ref="P70:P82" si="159">+N70-O70</f>
        <v>0</v>
      </c>
      <c r="Q70" s="79">
        <f t="shared" ref="Q70:Q82" si="160">IF(ISERROR(O70/N70),0,(O70/N70))</f>
        <v>0</v>
      </c>
      <c r="R70" s="32">
        <f>+VLOOKUP($A70,'Presupuesto (Captura de Datos)'!$A$11:$M$363,R$9,0)</f>
        <v>0</v>
      </c>
      <c r="S70" s="1"/>
      <c r="T70" s="57">
        <f t="shared" ref="T70:T82" si="161">+R70-S70</f>
        <v>0</v>
      </c>
      <c r="U70" s="79">
        <f t="shared" ref="U70:U82" si="162">IF(ISERROR(S70/R70),0,(S70/R70))</f>
        <v>0</v>
      </c>
      <c r="V70" s="32">
        <f>+VLOOKUP($A70,'Presupuesto (Captura de Datos)'!$A$11:$M$363,V$9,0)</f>
        <v>0</v>
      </c>
      <c r="W70" s="1"/>
      <c r="X70" s="57">
        <f t="shared" ref="X70:X82" si="163">+V70-W70</f>
        <v>0</v>
      </c>
      <c r="Y70" s="79">
        <f t="shared" ref="Y70:Y82" si="164">IF(ISERROR(W70/V70),0,(W70/V70))</f>
        <v>0</v>
      </c>
      <c r="Z70" s="32">
        <f>+VLOOKUP($A70,'Presupuesto (Captura de Datos)'!$A$11:$M$363,Z$9,0)</f>
        <v>0</v>
      </c>
      <c r="AA70" s="1"/>
      <c r="AB70" s="57">
        <f t="shared" ref="AB70:AB82" si="165">+Z70-AA70</f>
        <v>0</v>
      </c>
      <c r="AC70" s="79">
        <f t="shared" ref="AC70:AC82" si="166">IF(ISERROR(AA70/Z70),0,(AA70/Z70))</f>
        <v>0</v>
      </c>
      <c r="AD70" s="32">
        <f>+VLOOKUP($A70,'Presupuesto (Captura de Datos)'!$A$11:$M$363,AD$9,0)</f>
        <v>0</v>
      </c>
      <c r="AE70" s="1"/>
      <c r="AF70" s="57">
        <f t="shared" ref="AF70:AF82" si="167">+AD70-AE70</f>
        <v>0</v>
      </c>
      <c r="AG70" s="79">
        <f t="shared" ref="AG70:AG82" si="168">IF(ISERROR(AE70/AD70),0,(AE70/AD70))</f>
        <v>0</v>
      </c>
      <c r="AH70" s="32">
        <f>+VLOOKUP($A70,'Presupuesto (Captura de Datos)'!$A$11:$M$363,AH$9,0)</f>
        <v>0</v>
      </c>
      <c r="AI70" s="1"/>
      <c r="AJ70" s="57">
        <f t="shared" ref="AJ70:AJ82" si="169">+AH70-AI70</f>
        <v>0</v>
      </c>
      <c r="AK70" s="79">
        <f t="shared" ref="AK70:AK82" si="170">IF(ISERROR(AI70/AH70),0,(AI70/AH70))</f>
        <v>0</v>
      </c>
      <c r="AL70" s="32">
        <f>+VLOOKUP($A70,'Presupuesto (Captura de Datos)'!$A$11:$M$363,AL$9,0)</f>
        <v>0</v>
      </c>
      <c r="AM70" s="1"/>
      <c r="AN70" s="57">
        <f t="shared" ref="AN70:AN82" si="171">+AL70-AM70</f>
        <v>0</v>
      </c>
      <c r="AO70" s="79">
        <f t="shared" ref="AO70:AO82" si="172">IF(ISERROR(AM70/AL70),0,(AM70/AL70))</f>
        <v>0</v>
      </c>
      <c r="AP70" s="32">
        <f>+VLOOKUP($A70,'Presupuesto (Captura de Datos)'!$A$11:$M$363,AP$9,0)</f>
        <v>0</v>
      </c>
      <c r="AQ70" s="1"/>
      <c r="AR70" s="57">
        <f t="shared" ref="AR70:AR82" si="173">+AP70-AQ70</f>
        <v>0</v>
      </c>
      <c r="AS70" s="79">
        <f t="shared" ref="AS70:AS82" si="174">IF(ISERROR(AQ70/AP70),0,(AQ70/AP70))</f>
        <v>0</v>
      </c>
      <c r="AT70" s="32">
        <f>+VLOOKUP($A70,'Presupuesto (Captura de Datos)'!$A$11:$M$363,AT$9,0)</f>
        <v>0</v>
      </c>
      <c r="AU70" s="1"/>
      <c r="AV70" s="57">
        <f t="shared" ref="AV70:AV82" si="175">+AT70-AU70</f>
        <v>0</v>
      </c>
      <c r="AW70" s="79">
        <f t="shared" ref="AW70:AW82" si="176">IF(ISERROR(AU70/AT70),0,(AU70/AT70))</f>
        <v>0</v>
      </c>
      <c r="AX70" s="26">
        <f t="shared" ref="AX70:AX81" si="177">B70+F70+J70+N70+R70+V70+Z70+AD70+AH70+AL70+AP70+AT70</f>
        <v>0</v>
      </c>
      <c r="AY70" s="26">
        <f t="shared" ref="AY70:AY81" si="178">C70+G70+K70+O70+S70+W70+AA70+AE70+AI70+AM70+AQ70+AU70</f>
        <v>0</v>
      </c>
      <c r="AZ70" s="74">
        <f t="shared" ref="AZ70:AZ82" si="179">+AX70-AY70</f>
        <v>0</v>
      </c>
      <c r="BA70" s="82">
        <f t="shared" ref="BA70:BA82" si="180">IF(ISERROR(AY70/AX70),0,(AY70/AX70))</f>
        <v>0</v>
      </c>
    </row>
    <row r="71" spans="1:53" s="33" customFormat="1" ht="13.5" outlineLevel="1" x14ac:dyDescent="0.3">
      <c r="A71" s="33" t="str">
        <f>+'Presupuesto (Captura de Datos)'!A71</f>
        <v>Gastos Fijos 2</v>
      </c>
      <c r="B71" s="32">
        <f>+VLOOKUP($A71,'Presupuesto (Captura de Datos)'!$A$11:$M$363,B$9,0)</f>
        <v>0</v>
      </c>
      <c r="C71" s="1"/>
      <c r="D71" s="57">
        <f t="shared" si="153"/>
        <v>0</v>
      </c>
      <c r="E71" s="79">
        <f t="shared" si="154"/>
        <v>0</v>
      </c>
      <c r="F71" s="32">
        <f>+VLOOKUP($A71,'Presupuesto (Captura de Datos)'!$A$11:$M$363,F$9,0)</f>
        <v>0</v>
      </c>
      <c r="G71" s="1"/>
      <c r="H71" s="57">
        <f t="shared" si="155"/>
        <v>0</v>
      </c>
      <c r="I71" s="79">
        <f t="shared" si="156"/>
        <v>0</v>
      </c>
      <c r="J71" s="32">
        <f>+VLOOKUP($A71,'Presupuesto (Captura de Datos)'!$A$11:$M$363,J$9,0)</f>
        <v>0</v>
      </c>
      <c r="K71" s="1"/>
      <c r="L71" s="57">
        <f t="shared" si="157"/>
        <v>0</v>
      </c>
      <c r="M71" s="79">
        <f t="shared" si="158"/>
        <v>0</v>
      </c>
      <c r="N71" s="32">
        <f>+VLOOKUP($A71,'Presupuesto (Captura de Datos)'!$A$11:$M$363,N$9,0)</f>
        <v>0</v>
      </c>
      <c r="O71" s="1"/>
      <c r="P71" s="57">
        <f t="shared" si="159"/>
        <v>0</v>
      </c>
      <c r="Q71" s="79">
        <f t="shared" si="160"/>
        <v>0</v>
      </c>
      <c r="R71" s="32">
        <f>+VLOOKUP($A71,'Presupuesto (Captura de Datos)'!$A$11:$M$363,R$9,0)</f>
        <v>0</v>
      </c>
      <c r="S71" s="1"/>
      <c r="T71" s="57">
        <f t="shared" si="161"/>
        <v>0</v>
      </c>
      <c r="U71" s="79">
        <f t="shared" si="162"/>
        <v>0</v>
      </c>
      <c r="V71" s="32">
        <f>+VLOOKUP($A71,'Presupuesto (Captura de Datos)'!$A$11:$M$363,V$9,0)</f>
        <v>0</v>
      </c>
      <c r="W71" s="1"/>
      <c r="X71" s="57">
        <f t="shared" si="163"/>
        <v>0</v>
      </c>
      <c r="Y71" s="79">
        <f t="shared" si="164"/>
        <v>0</v>
      </c>
      <c r="Z71" s="32">
        <f>+VLOOKUP($A71,'Presupuesto (Captura de Datos)'!$A$11:$M$363,Z$9,0)</f>
        <v>0</v>
      </c>
      <c r="AA71" s="1"/>
      <c r="AB71" s="57">
        <f t="shared" si="165"/>
        <v>0</v>
      </c>
      <c r="AC71" s="79">
        <f t="shared" si="166"/>
        <v>0</v>
      </c>
      <c r="AD71" s="32">
        <f>+VLOOKUP($A71,'Presupuesto (Captura de Datos)'!$A$11:$M$363,AD$9,0)</f>
        <v>0</v>
      </c>
      <c r="AE71" s="1"/>
      <c r="AF71" s="57">
        <f t="shared" si="167"/>
        <v>0</v>
      </c>
      <c r="AG71" s="79">
        <f t="shared" si="168"/>
        <v>0</v>
      </c>
      <c r="AH71" s="32">
        <f>+VLOOKUP($A71,'Presupuesto (Captura de Datos)'!$A$11:$M$363,AH$9,0)</f>
        <v>0</v>
      </c>
      <c r="AI71" s="1"/>
      <c r="AJ71" s="57">
        <f t="shared" si="169"/>
        <v>0</v>
      </c>
      <c r="AK71" s="79">
        <f t="shared" si="170"/>
        <v>0</v>
      </c>
      <c r="AL71" s="32">
        <f>+VLOOKUP($A71,'Presupuesto (Captura de Datos)'!$A$11:$M$363,AL$9,0)</f>
        <v>0</v>
      </c>
      <c r="AM71" s="1"/>
      <c r="AN71" s="57">
        <f t="shared" si="171"/>
        <v>0</v>
      </c>
      <c r="AO71" s="79">
        <f t="shared" si="172"/>
        <v>0</v>
      </c>
      <c r="AP71" s="32">
        <f>+VLOOKUP($A71,'Presupuesto (Captura de Datos)'!$A$11:$M$363,AP$9,0)</f>
        <v>0</v>
      </c>
      <c r="AQ71" s="1"/>
      <c r="AR71" s="57">
        <f t="shared" si="173"/>
        <v>0</v>
      </c>
      <c r="AS71" s="79">
        <f t="shared" si="174"/>
        <v>0</v>
      </c>
      <c r="AT71" s="32">
        <f>+VLOOKUP($A71,'Presupuesto (Captura de Datos)'!$A$11:$M$363,AT$9,0)</f>
        <v>0</v>
      </c>
      <c r="AU71" s="1"/>
      <c r="AV71" s="57">
        <f t="shared" si="175"/>
        <v>0</v>
      </c>
      <c r="AW71" s="79">
        <f t="shared" si="176"/>
        <v>0</v>
      </c>
      <c r="AX71" s="26">
        <f t="shared" si="177"/>
        <v>0</v>
      </c>
      <c r="AY71" s="26">
        <f t="shared" si="178"/>
        <v>0</v>
      </c>
      <c r="AZ71" s="74">
        <f t="shared" si="179"/>
        <v>0</v>
      </c>
      <c r="BA71" s="82">
        <f t="shared" si="180"/>
        <v>0</v>
      </c>
    </row>
    <row r="72" spans="1:53" s="33" customFormat="1" ht="13.5" outlineLevel="1" x14ac:dyDescent="0.3">
      <c r="A72" s="33" t="str">
        <f>+'Presupuesto (Captura de Datos)'!A72</f>
        <v>Gastos Fijos 3</v>
      </c>
      <c r="B72" s="32">
        <f>+VLOOKUP($A72,'Presupuesto (Captura de Datos)'!$A$11:$M$363,B$9,0)</f>
        <v>0</v>
      </c>
      <c r="C72" s="1"/>
      <c r="D72" s="57">
        <f t="shared" si="153"/>
        <v>0</v>
      </c>
      <c r="E72" s="79">
        <f t="shared" si="154"/>
        <v>0</v>
      </c>
      <c r="F72" s="32">
        <f>+VLOOKUP($A72,'Presupuesto (Captura de Datos)'!$A$11:$M$363,F$9,0)</f>
        <v>0</v>
      </c>
      <c r="G72" s="1"/>
      <c r="H72" s="57">
        <f t="shared" si="155"/>
        <v>0</v>
      </c>
      <c r="I72" s="79">
        <f t="shared" si="156"/>
        <v>0</v>
      </c>
      <c r="J72" s="32">
        <f>+VLOOKUP($A72,'Presupuesto (Captura de Datos)'!$A$11:$M$363,J$9,0)</f>
        <v>0</v>
      </c>
      <c r="K72" s="1"/>
      <c r="L72" s="57">
        <f t="shared" si="157"/>
        <v>0</v>
      </c>
      <c r="M72" s="79">
        <f t="shared" si="158"/>
        <v>0</v>
      </c>
      <c r="N72" s="32">
        <f>+VLOOKUP($A72,'Presupuesto (Captura de Datos)'!$A$11:$M$363,N$9,0)</f>
        <v>0</v>
      </c>
      <c r="O72" s="1"/>
      <c r="P72" s="57">
        <f t="shared" si="159"/>
        <v>0</v>
      </c>
      <c r="Q72" s="79">
        <f t="shared" si="160"/>
        <v>0</v>
      </c>
      <c r="R72" s="32">
        <f>+VLOOKUP($A72,'Presupuesto (Captura de Datos)'!$A$11:$M$363,R$9,0)</f>
        <v>0</v>
      </c>
      <c r="S72" s="1"/>
      <c r="T72" s="57">
        <f t="shared" si="161"/>
        <v>0</v>
      </c>
      <c r="U72" s="79">
        <f t="shared" si="162"/>
        <v>0</v>
      </c>
      <c r="V72" s="32">
        <f>+VLOOKUP($A72,'Presupuesto (Captura de Datos)'!$A$11:$M$363,V$9,0)</f>
        <v>0</v>
      </c>
      <c r="W72" s="1"/>
      <c r="X72" s="57">
        <f t="shared" si="163"/>
        <v>0</v>
      </c>
      <c r="Y72" s="79">
        <f t="shared" si="164"/>
        <v>0</v>
      </c>
      <c r="Z72" s="32">
        <f>+VLOOKUP($A72,'Presupuesto (Captura de Datos)'!$A$11:$M$363,Z$9,0)</f>
        <v>0</v>
      </c>
      <c r="AA72" s="1"/>
      <c r="AB72" s="57">
        <f t="shared" si="165"/>
        <v>0</v>
      </c>
      <c r="AC72" s="79">
        <f t="shared" si="166"/>
        <v>0</v>
      </c>
      <c r="AD72" s="32">
        <f>+VLOOKUP($A72,'Presupuesto (Captura de Datos)'!$A$11:$M$363,AD$9,0)</f>
        <v>0</v>
      </c>
      <c r="AE72" s="1"/>
      <c r="AF72" s="57">
        <f t="shared" si="167"/>
        <v>0</v>
      </c>
      <c r="AG72" s="79">
        <f t="shared" si="168"/>
        <v>0</v>
      </c>
      <c r="AH72" s="32">
        <f>+VLOOKUP($A72,'Presupuesto (Captura de Datos)'!$A$11:$M$363,AH$9,0)</f>
        <v>0</v>
      </c>
      <c r="AI72" s="1"/>
      <c r="AJ72" s="57">
        <f t="shared" si="169"/>
        <v>0</v>
      </c>
      <c r="AK72" s="79">
        <f t="shared" si="170"/>
        <v>0</v>
      </c>
      <c r="AL72" s="32">
        <f>+VLOOKUP($A72,'Presupuesto (Captura de Datos)'!$A$11:$M$363,AL$9,0)</f>
        <v>0</v>
      </c>
      <c r="AM72" s="1"/>
      <c r="AN72" s="57">
        <f t="shared" si="171"/>
        <v>0</v>
      </c>
      <c r="AO72" s="79">
        <f t="shared" si="172"/>
        <v>0</v>
      </c>
      <c r="AP72" s="32">
        <f>+VLOOKUP($A72,'Presupuesto (Captura de Datos)'!$A$11:$M$363,AP$9,0)</f>
        <v>0</v>
      </c>
      <c r="AQ72" s="1"/>
      <c r="AR72" s="57">
        <f t="shared" si="173"/>
        <v>0</v>
      </c>
      <c r="AS72" s="79">
        <f t="shared" si="174"/>
        <v>0</v>
      </c>
      <c r="AT72" s="32">
        <f>+VLOOKUP($A72,'Presupuesto (Captura de Datos)'!$A$11:$M$363,AT$9,0)</f>
        <v>0</v>
      </c>
      <c r="AU72" s="1"/>
      <c r="AV72" s="57">
        <f t="shared" si="175"/>
        <v>0</v>
      </c>
      <c r="AW72" s="79">
        <f t="shared" si="176"/>
        <v>0</v>
      </c>
      <c r="AX72" s="26">
        <f t="shared" si="177"/>
        <v>0</v>
      </c>
      <c r="AY72" s="26">
        <f t="shared" si="178"/>
        <v>0</v>
      </c>
      <c r="AZ72" s="74">
        <f t="shared" si="179"/>
        <v>0</v>
      </c>
      <c r="BA72" s="82">
        <f t="shared" si="180"/>
        <v>0</v>
      </c>
    </row>
    <row r="73" spans="1:53" s="33" customFormat="1" ht="13.5" outlineLevel="1" x14ac:dyDescent="0.3">
      <c r="A73" s="33" t="str">
        <f>+'Presupuesto (Captura de Datos)'!A73</f>
        <v>Gastos Fijos 4</v>
      </c>
      <c r="B73" s="32">
        <f>+VLOOKUP($A73,'Presupuesto (Captura de Datos)'!$A$11:$M$363,B$9,0)</f>
        <v>0</v>
      </c>
      <c r="C73" s="1"/>
      <c r="D73" s="57">
        <f t="shared" si="153"/>
        <v>0</v>
      </c>
      <c r="E73" s="79">
        <f t="shared" si="154"/>
        <v>0</v>
      </c>
      <c r="F73" s="32">
        <f>+VLOOKUP($A73,'Presupuesto (Captura de Datos)'!$A$11:$M$363,F$9,0)</f>
        <v>0</v>
      </c>
      <c r="G73" s="1"/>
      <c r="H73" s="57">
        <f t="shared" si="155"/>
        <v>0</v>
      </c>
      <c r="I73" s="79">
        <f t="shared" si="156"/>
        <v>0</v>
      </c>
      <c r="J73" s="32">
        <f>+VLOOKUP($A73,'Presupuesto (Captura de Datos)'!$A$11:$M$363,J$9,0)</f>
        <v>0</v>
      </c>
      <c r="K73" s="1"/>
      <c r="L73" s="57">
        <f t="shared" si="157"/>
        <v>0</v>
      </c>
      <c r="M73" s="79">
        <f t="shared" si="158"/>
        <v>0</v>
      </c>
      <c r="N73" s="32">
        <f>+VLOOKUP($A73,'Presupuesto (Captura de Datos)'!$A$11:$M$363,N$9,0)</f>
        <v>0</v>
      </c>
      <c r="O73" s="1"/>
      <c r="P73" s="57">
        <f t="shared" si="159"/>
        <v>0</v>
      </c>
      <c r="Q73" s="79">
        <f t="shared" si="160"/>
        <v>0</v>
      </c>
      <c r="R73" s="32">
        <f>+VLOOKUP($A73,'Presupuesto (Captura de Datos)'!$A$11:$M$363,R$9,0)</f>
        <v>0</v>
      </c>
      <c r="S73" s="1"/>
      <c r="T73" s="57">
        <f t="shared" si="161"/>
        <v>0</v>
      </c>
      <c r="U73" s="79">
        <f t="shared" si="162"/>
        <v>0</v>
      </c>
      <c r="V73" s="32">
        <f>+VLOOKUP($A73,'Presupuesto (Captura de Datos)'!$A$11:$M$363,V$9,0)</f>
        <v>0</v>
      </c>
      <c r="W73" s="1"/>
      <c r="X73" s="57">
        <f t="shared" si="163"/>
        <v>0</v>
      </c>
      <c r="Y73" s="79">
        <f t="shared" si="164"/>
        <v>0</v>
      </c>
      <c r="Z73" s="32">
        <f>+VLOOKUP($A73,'Presupuesto (Captura de Datos)'!$A$11:$M$363,Z$9,0)</f>
        <v>0</v>
      </c>
      <c r="AA73" s="1"/>
      <c r="AB73" s="57">
        <f t="shared" si="165"/>
        <v>0</v>
      </c>
      <c r="AC73" s="79">
        <f t="shared" si="166"/>
        <v>0</v>
      </c>
      <c r="AD73" s="32">
        <f>+VLOOKUP($A73,'Presupuesto (Captura de Datos)'!$A$11:$M$363,AD$9,0)</f>
        <v>0</v>
      </c>
      <c r="AE73" s="1"/>
      <c r="AF73" s="57">
        <f t="shared" si="167"/>
        <v>0</v>
      </c>
      <c r="AG73" s="79">
        <f t="shared" si="168"/>
        <v>0</v>
      </c>
      <c r="AH73" s="32">
        <f>+VLOOKUP($A73,'Presupuesto (Captura de Datos)'!$A$11:$M$363,AH$9,0)</f>
        <v>0</v>
      </c>
      <c r="AI73" s="1"/>
      <c r="AJ73" s="57">
        <f t="shared" si="169"/>
        <v>0</v>
      </c>
      <c r="AK73" s="79">
        <f t="shared" si="170"/>
        <v>0</v>
      </c>
      <c r="AL73" s="32">
        <f>+VLOOKUP($A73,'Presupuesto (Captura de Datos)'!$A$11:$M$363,AL$9,0)</f>
        <v>0</v>
      </c>
      <c r="AM73" s="1"/>
      <c r="AN73" s="57">
        <f t="shared" si="171"/>
        <v>0</v>
      </c>
      <c r="AO73" s="79">
        <f t="shared" si="172"/>
        <v>0</v>
      </c>
      <c r="AP73" s="32">
        <f>+VLOOKUP($A73,'Presupuesto (Captura de Datos)'!$A$11:$M$363,AP$9,0)</f>
        <v>0</v>
      </c>
      <c r="AQ73" s="1"/>
      <c r="AR73" s="57">
        <f t="shared" si="173"/>
        <v>0</v>
      </c>
      <c r="AS73" s="79">
        <f t="shared" si="174"/>
        <v>0</v>
      </c>
      <c r="AT73" s="32">
        <f>+VLOOKUP($A73,'Presupuesto (Captura de Datos)'!$A$11:$M$363,AT$9,0)</f>
        <v>0</v>
      </c>
      <c r="AU73" s="1"/>
      <c r="AV73" s="57">
        <f t="shared" si="175"/>
        <v>0</v>
      </c>
      <c r="AW73" s="79">
        <f t="shared" si="176"/>
        <v>0</v>
      </c>
      <c r="AX73" s="26">
        <f t="shared" si="177"/>
        <v>0</v>
      </c>
      <c r="AY73" s="26">
        <f t="shared" si="178"/>
        <v>0</v>
      </c>
      <c r="AZ73" s="74">
        <f t="shared" si="179"/>
        <v>0</v>
      </c>
      <c r="BA73" s="82">
        <f t="shared" si="180"/>
        <v>0</v>
      </c>
    </row>
    <row r="74" spans="1:53" s="33" customFormat="1" ht="13.5" outlineLevel="1" x14ac:dyDescent="0.3">
      <c r="A74" s="33" t="str">
        <f>+'Presupuesto (Captura de Datos)'!A74</f>
        <v>Gastos Fijos 5</v>
      </c>
      <c r="B74" s="32">
        <f>+VLOOKUP($A74,'Presupuesto (Captura de Datos)'!$A$11:$M$363,B$9,0)</f>
        <v>0</v>
      </c>
      <c r="C74" s="1"/>
      <c r="D74" s="57">
        <f t="shared" si="153"/>
        <v>0</v>
      </c>
      <c r="E74" s="79">
        <f t="shared" si="154"/>
        <v>0</v>
      </c>
      <c r="F74" s="32">
        <f>+VLOOKUP($A74,'Presupuesto (Captura de Datos)'!$A$11:$M$363,F$9,0)</f>
        <v>0</v>
      </c>
      <c r="G74" s="1"/>
      <c r="H74" s="57">
        <f t="shared" si="155"/>
        <v>0</v>
      </c>
      <c r="I74" s="79">
        <f t="shared" si="156"/>
        <v>0</v>
      </c>
      <c r="J74" s="32">
        <f>+VLOOKUP($A74,'Presupuesto (Captura de Datos)'!$A$11:$M$363,J$9,0)</f>
        <v>0</v>
      </c>
      <c r="K74" s="1"/>
      <c r="L74" s="57">
        <f t="shared" si="157"/>
        <v>0</v>
      </c>
      <c r="M74" s="79">
        <f t="shared" si="158"/>
        <v>0</v>
      </c>
      <c r="N74" s="32">
        <f>+VLOOKUP($A74,'Presupuesto (Captura de Datos)'!$A$11:$M$363,N$9,0)</f>
        <v>0</v>
      </c>
      <c r="O74" s="1"/>
      <c r="P74" s="57">
        <f t="shared" si="159"/>
        <v>0</v>
      </c>
      <c r="Q74" s="79">
        <f t="shared" si="160"/>
        <v>0</v>
      </c>
      <c r="R74" s="32">
        <f>+VLOOKUP($A74,'Presupuesto (Captura de Datos)'!$A$11:$M$363,R$9,0)</f>
        <v>0</v>
      </c>
      <c r="S74" s="1"/>
      <c r="T74" s="57">
        <f t="shared" si="161"/>
        <v>0</v>
      </c>
      <c r="U74" s="79">
        <f t="shared" si="162"/>
        <v>0</v>
      </c>
      <c r="V74" s="32">
        <f>+VLOOKUP($A74,'Presupuesto (Captura de Datos)'!$A$11:$M$363,V$9,0)</f>
        <v>0</v>
      </c>
      <c r="W74" s="1"/>
      <c r="X74" s="57">
        <f t="shared" si="163"/>
        <v>0</v>
      </c>
      <c r="Y74" s="79">
        <f t="shared" si="164"/>
        <v>0</v>
      </c>
      <c r="Z74" s="32">
        <f>+VLOOKUP($A74,'Presupuesto (Captura de Datos)'!$A$11:$M$363,Z$9,0)</f>
        <v>0</v>
      </c>
      <c r="AA74" s="1"/>
      <c r="AB74" s="57">
        <f t="shared" si="165"/>
        <v>0</v>
      </c>
      <c r="AC74" s="79">
        <f t="shared" si="166"/>
        <v>0</v>
      </c>
      <c r="AD74" s="32">
        <f>+VLOOKUP($A74,'Presupuesto (Captura de Datos)'!$A$11:$M$363,AD$9,0)</f>
        <v>0</v>
      </c>
      <c r="AE74" s="1"/>
      <c r="AF74" s="57">
        <f t="shared" si="167"/>
        <v>0</v>
      </c>
      <c r="AG74" s="79">
        <f t="shared" si="168"/>
        <v>0</v>
      </c>
      <c r="AH74" s="32">
        <f>+VLOOKUP($A74,'Presupuesto (Captura de Datos)'!$A$11:$M$363,AH$9,0)</f>
        <v>0</v>
      </c>
      <c r="AI74" s="1"/>
      <c r="AJ74" s="57">
        <f t="shared" si="169"/>
        <v>0</v>
      </c>
      <c r="AK74" s="79">
        <f t="shared" si="170"/>
        <v>0</v>
      </c>
      <c r="AL74" s="32">
        <f>+VLOOKUP($A74,'Presupuesto (Captura de Datos)'!$A$11:$M$363,AL$9,0)</f>
        <v>0</v>
      </c>
      <c r="AM74" s="1"/>
      <c r="AN74" s="57">
        <f t="shared" si="171"/>
        <v>0</v>
      </c>
      <c r="AO74" s="79">
        <f t="shared" si="172"/>
        <v>0</v>
      </c>
      <c r="AP74" s="32">
        <f>+VLOOKUP($A74,'Presupuesto (Captura de Datos)'!$A$11:$M$363,AP$9,0)</f>
        <v>0</v>
      </c>
      <c r="AQ74" s="1"/>
      <c r="AR74" s="57">
        <f t="shared" si="173"/>
        <v>0</v>
      </c>
      <c r="AS74" s="79">
        <f t="shared" si="174"/>
        <v>0</v>
      </c>
      <c r="AT74" s="32">
        <f>+VLOOKUP($A74,'Presupuesto (Captura de Datos)'!$A$11:$M$363,AT$9,0)</f>
        <v>0</v>
      </c>
      <c r="AU74" s="1"/>
      <c r="AV74" s="57">
        <f t="shared" si="175"/>
        <v>0</v>
      </c>
      <c r="AW74" s="79">
        <f t="shared" si="176"/>
        <v>0</v>
      </c>
      <c r="AX74" s="26">
        <f t="shared" si="177"/>
        <v>0</v>
      </c>
      <c r="AY74" s="26">
        <f t="shared" si="178"/>
        <v>0</v>
      </c>
      <c r="AZ74" s="74">
        <f t="shared" si="179"/>
        <v>0</v>
      </c>
      <c r="BA74" s="82">
        <f t="shared" si="180"/>
        <v>0</v>
      </c>
    </row>
    <row r="75" spans="1:53" s="33" customFormat="1" ht="13.5" outlineLevel="1" x14ac:dyDescent="0.3">
      <c r="A75" s="33" t="str">
        <f>+'Presupuesto (Captura de Datos)'!A75</f>
        <v>Gastos Fijos 6</v>
      </c>
      <c r="B75" s="32">
        <f>+VLOOKUP($A75,'Presupuesto (Captura de Datos)'!$A$11:$M$363,B$9,0)</f>
        <v>0</v>
      </c>
      <c r="C75" s="1"/>
      <c r="D75" s="57">
        <f t="shared" si="153"/>
        <v>0</v>
      </c>
      <c r="E75" s="79">
        <f t="shared" si="154"/>
        <v>0</v>
      </c>
      <c r="F75" s="32">
        <f>+VLOOKUP($A75,'Presupuesto (Captura de Datos)'!$A$11:$M$363,F$9,0)</f>
        <v>0</v>
      </c>
      <c r="G75" s="1"/>
      <c r="H75" s="57">
        <f t="shared" si="155"/>
        <v>0</v>
      </c>
      <c r="I75" s="79">
        <f t="shared" si="156"/>
        <v>0</v>
      </c>
      <c r="J75" s="32">
        <f>+VLOOKUP($A75,'Presupuesto (Captura de Datos)'!$A$11:$M$363,J$9,0)</f>
        <v>0</v>
      </c>
      <c r="K75" s="1"/>
      <c r="L75" s="57">
        <f t="shared" si="157"/>
        <v>0</v>
      </c>
      <c r="M75" s="79">
        <f t="shared" si="158"/>
        <v>0</v>
      </c>
      <c r="N75" s="32">
        <f>+VLOOKUP($A75,'Presupuesto (Captura de Datos)'!$A$11:$M$363,N$9,0)</f>
        <v>0</v>
      </c>
      <c r="O75" s="1"/>
      <c r="P75" s="57">
        <f t="shared" si="159"/>
        <v>0</v>
      </c>
      <c r="Q75" s="79">
        <f t="shared" si="160"/>
        <v>0</v>
      </c>
      <c r="R75" s="32">
        <f>+VLOOKUP($A75,'Presupuesto (Captura de Datos)'!$A$11:$M$363,R$9,0)</f>
        <v>0</v>
      </c>
      <c r="S75" s="1"/>
      <c r="T75" s="57">
        <f t="shared" si="161"/>
        <v>0</v>
      </c>
      <c r="U75" s="79">
        <f t="shared" si="162"/>
        <v>0</v>
      </c>
      <c r="V75" s="32">
        <f>+VLOOKUP($A75,'Presupuesto (Captura de Datos)'!$A$11:$M$363,V$9,0)</f>
        <v>0</v>
      </c>
      <c r="W75" s="1"/>
      <c r="X75" s="57">
        <f t="shared" si="163"/>
        <v>0</v>
      </c>
      <c r="Y75" s="79">
        <f t="shared" si="164"/>
        <v>0</v>
      </c>
      <c r="Z75" s="32">
        <f>+VLOOKUP($A75,'Presupuesto (Captura de Datos)'!$A$11:$M$363,Z$9,0)</f>
        <v>0</v>
      </c>
      <c r="AA75" s="1"/>
      <c r="AB75" s="57">
        <f t="shared" si="165"/>
        <v>0</v>
      </c>
      <c r="AC75" s="79">
        <f t="shared" si="166"/>
        <v>0</v>
      </c>
      <c r="AD75" s="32">
        <f>+VLOOKUP($A75,'Presupuesto (Captura de Datos)'!$A$11:$M$363,AD$9,0)</f>
        <v>0</v>
      </c>
      <c r="AE75" s="1"/>
      <c r="AF75" s="57">
        <f t="shared" si="167"/>
        <v>0</v>
      </c>
      <c r="AG75" s="79">
        <f t="shared" si="168"/>
        <v>0</v>
      </c>
      <c r="AH75" s="32">
        <f>+VLOOKUP($A75,'Presupuesto (Captura de Datos)'!$A$11:$M$363,AH$9,0)</f>
        <v>0</v>
      </c>
      <c r="AI75" s="1"/>
      <c r="AJ75" s="57">
        <f t="shared" si="169"/>
        <v>0</v>
      </c>
      <c r="AK75" s="79">
        <f t="shared" si="170"/>
        <v>0</v>
      </c>
      <c r="AL75" s="32">
        <f>+VLOOKUP($A75,'Presupuesto (Captura de Datos)'!$A$11:$M$363,AL$9,0)</f>
        <v>0</v>
      </c>
      <c r="AM75" s="1"/>
      <c r="AN75" s="57">
        <f t="shared" si="171"/>
        <v>0</v>
      </c>
      <c r="AO75" s="79">
        <f t="shared" si="172"/>
        <v>0</v>
      </c>
      <c r="AP75" s="32">
        <f>+VLOOKUP($A75,'Presupuesto (Captura de Datos)'!$A$11:$M$363,AP$9,0)</f>
        <v>0</v>
      </c>
      <c r="AQ75" s="1"/>
      <c r="AR75" s="57">
        <f t="shared" si="173"/>
        <v>0</v>
      </c>
      <c r="AS75" s="79">
        <f t="shared" si="174"/>
        <v>0</v>
      </c>
      <c r="AT75" s="32">
        <f>+VLOOKUP($A75,'Presupuesto (Captura de Datos)'!$A$11:$M$363,AT$9,0)</f>
        <v>0</v>
      </c>
      <c r="AU75" s="1"/>
      <c r="AV75" s="57">
        <f t="shared" si="175"/>
        <v>0</v>
      </c>
      <c r="AW75" s="79">
        <f t="shared" si="176"/>
        <v>0</v>
      </c>
      <c r="AX75" s="26">
        <f t="shared" si="177"/>
        <v>0</v>
      </c>
      <c r="AY75" s="26">
        <f t="shared" si="178"/>
        <v>0</v>
      </c>
      <c r="AZ75" s="74">
        <f t="shared" si="179"/>
        <v>0</v>
      </c>
      <c r="BA75" s="82">
        <f t="shared" si="180"/>
        <v>0</v>
      </c>
    </row>
    <row r="76" spans="1:53" s="33" customFormat="1" ht="13.5" outlineLevel="1" x14ac:dyDescent="0.3">
      <c r="A76" s="33" t="str">
        <f>+'Presupuesto (Captura de Datos)'!A76</f>
        <v>Gastos Fijos 7</v>
      </c>
      <c r="B76" s="32">
        <f>+VLOOKUP($A76,'Presupuesto (Captura de Datos)'!$A$11:$M$363,B$9,0)</f>
        <v>0</v>
      </c>
      <c r="C76" s="1"/>
      <c r="D76" s="57">
        <f t="shared" si="153"/>
        <v>0</v>
      </c>
      <c r="E76" s="79">
        <f t="shared" si="154"/>
        <v>0</v>
      </c>
      <c r="F76" s="32">
        <f>+VLOOKUP($A76,'Presupuesto (Captura de Datos)'!$A$11:$M$363,F$9,0)</f>
        <v>0</v>
      </c>
      <c r="G76" s="1"/>
      <c r="H76" s="57">
        <f t="shared" si="155"/>
        <v>0</v>
      </c>
      <c r="I76" s="79">
        <f t="shared" si="156"/>
        <v>0</v>
      </c>
      <c r="J76" s="32">
        <f>+VLOOKUP($A76,'Presupuesto (Captura de Datos)'!$A$11:$M$363,J$9,0)</f>
        <v>0</v>
      </c>
      <c r="K76" s="1"/>
      <c r="L76" s="57">
        <f t="shared" si="157"/>
        <v>0</v>
      </c>
      <c r="M76" s="79">
        <f t="shared" si="158"/>
        <v>0</v>
      </c>
      <c r="N76" s="32">
        <f>+VLOOKUP($A76,'Presupuesto (Captura de Datos)'!$A$11:$M$363,N$9,0)</f>
        <v>0</v>
      </c>
      <c r="O76" s="1"/>
      <c r="P76" s="57">
        <f t="shared" si="159"/>
        <v>0</v>
      </c>
      <c r="Q76" s="79">
        <f t="shared" si="160"/>
        <v>0</v>
      </c>
      <c r="R76" s="32">
        <f>+VLOOKUP($A76,'Presupuesto (Captura de Datos)'!$A$11:$M$363,R$9,0)</f>
        <v>0</v>
      </c>
      <c r="S76" s="1"/>
      <c r="T76" s="57">
        <f t="shared" si="161"/>
        <v>0</v>
      </c>
      <c r="U76" s="79">
        <f t="shared" si="162"/>
        <v>0</v>
      </c>
      <c r="V76" s="32">
        <f>+VLOOKUP($A76,'Presupuesto (Captura de Datos)'!$A$11:$M$363,V$9,0)</f>
        <v>0</v>
      </c>
      <c r="W76" s="1"/>
      <c r="X76" s="57">
        <f t="shared" si="163"/>
        <v>0</v>
      </c>
      <c r="Y76" s="79">
        <f t="shared" si="164"/>
        <v>0</v>
      </c>
      <c r="Z76" s="32">
        <f>+VLOOKUP($A76,'Presupuesto (Captura de Datos)'!$A$11:$M$363,Z$9,0)</f>
        <v>0</v>
      </c>
      <c r="AA76" s="1"/>
      <c r="AB76" s="57">
        <f t="shared" si="165"/>
        <v>0</v>
      </c>
      <c r="AC76" s="79">
        <f t="shared" si="166"/>
        <v>0</v>
      </c>
      <c r="AD76" s="32">
        <f>+VLOOKUP($A76,'Presupuesto (Captura de Datos)'!$A$11:$M$363,AD$9,0)</f>
        <v>0</v>
      </c>
      <c r="AE76" s="1"/>
      <c r="AF76" s="57">
        <f t="shared" si="167"/>
        <v>0</v>
      </c>
      <c r="AG76" s="79">
        <f t="shared" si="168"/>
        <v>0</v>
      </c>
      <c r="AH76" s="32">
        <f>+VLOOKUP($A76,'Presupuesto (Captura de Datos)'!$A$11:$M$363,AH$9,0)</f>
        <v>0</v>
      </c>
      <c r="AI76" s="1"/>
      <c r="AJ76" s="57">
        <f t="shared" si="169"/>
        <v>0</v>
      </c>
      <c r="AK76" s="79">
        <f t="shared" si="170"/>
        <v>0</v>
      </c>
      <c r="AL76" s="32">
        <f>+VLOOKUP($A76,'Presupuesto (Captura de Datos)'!$A$11:$M$363,AL$9,0)</f>
        <v>0</v>
      </c>
      <c r="AM76" s="1"/>
      <c r="AN76" s="57">
        <f t="shared" si="171"/>
        <v>0</v>
      </c>
      <c r="AO76" s="79">
        <f t="shared" si="172"/>
        <v>0</v>
      </c>
      <c r="AP76" s="32">
        <f>+VLOOKUP($A76,'Presupuesto (Captura de Datos)'!$A$11:$M$363,AP$9,0)</f>
        <v>0</v>
      </c>
      <c r="AQ76" s="1"/>
      <c r="AR76" s="57">
        <f t="shared" si="173"/>
        <v>0</v>
      </c>
      <c r="AS76" s="79">
        <f t="shared" si="174"/>
        <v>0</v>
      </c>
      <c r="AT76" s="32">
        <f>+VLOOKUP($A76,'Presupuesto (Captura de Datos)'!$A$11:$M$363,AT$9,0)</f>
        <v>0</v>
      </c>
      <c r="AU76" s="1"/>
      <c r="AV76" s="57">
        <f t="shared" si="175"/>
        <v>0</v>
      </c>
      <c r="AW76" s="79">
        <f t="shared" si="176"/>
        <v>0</v>
      </c>
      <c r="AX76" s="26">
        <f t="shared" si="177"/>
        <v>0</v>
      </c>
      <c r="AY76" s="26">
        <f t="shared" si="178"/>
        <v>0</v>
      </c>
      <c r="AZ76" s="74">
        <f t="shared" si="179"/>
        <v>0</v>
      </c>
      <c r="BA76" s="82">
        <f t="shared" si="180"/>
        <v>0</v>
      </c>
    </row>
    <row r="77" spans="1:53" s="33" customFormat="1" ht="13.5" outlineLevel="1" x14ac:dyDescent="0.3">
      <c r="A77" s="33" t="str">
        <f>+'Presupuesto (Captura de Datos)'!A77</f>
        <v>Gastos Fijos 8</v>
      </c>
      <c r="B77" s="32">
        <f>+VLOOKUP($A77,'Presupuesto (Captura de Datos)'!$A$11:$M$363,B$9,0)</f>
        <v>0</v>
      </c>
      <c r="C77" s="1"/>
      <c r="D77" s="57">
        <f t="shared" si="153"/>
        <v>0</v>
      </c>
      <c r="E77" s="79">
        <f t="shared" si="154"/>
        <v>0</v>
      </c>
      <c r="F77" s="32">
        <f>+VLOOKUP($A77,'Presupuesto (Captura de Datos)'!$A$11:$M$363,F$9,0)</f>
        <v>0</v>
      </c>
      <c r="G77" s="1"/>
      <c r="H77" s="57">
        <f t="shared" si="155"/>
        <v>0</v>
      </c>
      <c r="I77" s="79">
        <f t="shared" si="156"/>
        <v>0</v>
      </c>
      <c r="J77" s="32">
        <f>+VLOOKUP($A77,'Presupuesto (Captura de Datos)'!$A$11:$M$363,J$9,0)</f>
        <v>0</v>
      </c>
      <c r="K77" s="1"/>
      <c r="L77" s="57">
        <f t="shared" si="157"/>
        <v>0</v>
      </c>
      <c r="M77" s="79">
        <f t="shared" si="158"/>
        <v>0</v>
      </c>
      <c r="N77" s="32">
        <f>+VLOOKUP($A77,'Presupuesto (Captura de Datos)'!$A$11:$M$363,N$9,0)</f>
        <v>0</v>
      </c>
      <c r="O77" s="1"/>
      <c r="P77" s="57">
        <f t="shared" si="159"/>
        <v>0</v>
      </c>
      <c r="Q77" s="79">
        <f t="shared" si="160"/>
        <v>0</v>
      </c>
      <c r="R77" s="32">
        <f>+VLOOKUP($A77,'Presupuesto (Captura de Datos)'!$A$11:$M$363,R$9,0)</f>
        <v>0</v>
      </c>
      <c r="S77" s="1"/>
      <c r="T77" s="57">
        <f t="shared" si="161"/>
        <v>0</v>
      </c>
      <c r="U77" s="79">
        <f t="shared" si="162"/>
        <v>0</v>
      </c>
      <c r="V77" s="32">
        <f>+VLOOKUP($A77,'Presupuesto (Captura de Datos)'!$A$11:$M$363,V$9,0)</f>
        <v>0</v>
      </c>
      <c r="W77" s="1"/>
      <c r="X77" s="57">
        <f t="shared" si="163"/>
        <v>0</v>
      </c>
      <c r="Y77" s="79">
        <f t="shared" si="164"/>
        <v>0</v>
      </c>
      <c r="Z77" s="32">
        <f>+VLOOKUP($A77,'Presupuesto (Captura de Datos)'!$A$11:$M$363,Z$9,0)</f>
        <v>0</v>
      </c>
      <c r="AA77" s="1"/>
      <c r="AB77" s="57">
        <f t="shared" si="165"/>
        <v>0</v>
      </c>
      <c r="AC77" s="79">
        <f t="shared" si="166"/>
        <v>0</v>
      </c>
      <c r="AD77" s="32">
        <f>+VLOOKUP($A77,'Presupuesto (Captura de Datos)'!$A$11:$M$363,AD$9,0)</f>
        <v>0</v>
      </c>
      <c r="AE77" s="1"/>
      <c r="AF77" s="57">
        <f t="shared" si="167"/>
        <v>0</v>
      </c>
      <c r="AG77" s="79">
        <f t="shared" si="168"/>
        <v>0</v>
      </c>
      <c r="AH77" s="32">
        <f>+VLOOKUP($A77,'Presupuesto (Captura de Datos)'!$A$11:$M$363,AH$9,0)</f>
        <v>0</v>
      </c>
      <c r="AI77" s="1"/>
      <c r="AJ77" s="57">
        <f t="shared" si="169"/>
        <v>0</v>
      </c>
      <c r="AK77" s="79">
        <f t="shared" si="170"/>
        <v>0</v>
      </c>
      <c r="AL77" s="32">
        <f>+VLOOKUP($A77,'Presupuesto (Captura de Datos)'!$A$11:$M$363,AL$9,0)</f>
        <v>0</v>
      </c>
      <c r="AM77" s="1"/>
      <c r="AN77" s="57">
        <f t="shared" si="171"/>
        <v>0</v>
      </c>
      <c r="AO77" s="79">
        <f t="shared" si="172"/>
        <v>0</v>
      </c>
      <c r="AP77" s="32">
        <f>+VLOOKUP($A77,'Presupuesto (Captura de Datos)'!$A$11:$M$363,AP$9,0)</f>
        <v>0</v>
      </c>
      <c r="AQ77" s="1"/>
      <c r="AR77" s="57">
        <f t="shared" si="173"/>
        <v>0</v>
      </c>
      <c r="AS77" s="79">
        <f t="shared" si="174"/>
        <v>0</v>
      </c>
      <c r="AT77" s="32">
        <f>+VLOOKUP($A77,'Presupuesto (Captura de Datos)'!$A$11:$M$363,AT$9,0)</f>
        <v>0</v>
      </c>
      <c r="AU77" s="1"/>
      <c r="AV77" s="57">
        <f t="shared" si="175"/>
        <v>0</v>
      </c>
      <c r="AW77" s="79">
        <f t="shared" si="176"/>
        <v>0</v>
      </c>
      <c r="AX77" s="26">
        <f t="shared" si="177"/>
        <v>0</v>
      </c>
      <c r="AY77" s="26">
        <f t="shared" si="178"/>
        <v>0</v>
      </c>
      <c r="AZ77" s="74">
        <f t="shared" si="179"/>
        <v>0</v>
      </c>
      <c r="BA77" s="82">
        <f t="shared" si="180"/>
        <v>0</v>
      </c>
    </row>
    <row r="78" spans="1:53" s="33" customFormat="1" ht="13.5" outlineLevel="1" x14ac:dyDescent="0.3">
      <c r="A78" s="33" t="str">
        <f>+'Presupuesto (Captura de Datos)'!A78</f>
        <v>Gastos Fijos 9</v>
      </c>
      <c r="B78" s="32">
        <f>+VLOOKUP($A78,'Presupuesto (Captura de Datos)'!$A$11:$M$363,B$9,0)</f>
        <v>0</v>
      </c>
      <c r="C78" s="8"/>
      <c r="D78" s="57">
        <f t="shared" si="153"/>
        <v>0</v>
      </c>
      <c r="E78" s="79">
        <f t="shared" si="154"/>
        <v>0</v>
      </c>
      <c r="F78" s="32">
        <f>+VLOOKUP($A78,'Presupuesto (Captura de Datos)'!$A$11:$M$363,F$9,0)</f>
        <v>0</v>
      </c>
      <c r="G78" s="8"/>
      <c r="H78" s="57">
        <f t="shared" si="155"/>
        <v>0</v>
      </c>
      <c r="I78" s="79">
        <f t="shared" si="156"/>
        <v>0</v>
      </c>
      <c r="J78" s="32">
        <f>+VLOOKUP($A78,'Presupuesto (Captura de Datos)'!$A$11:$M$363,J$9,0)</f>
        <v>0</v>
      </c>
      <c r="K78" s="8"/>
      <c r="L78" s="57">
        <f t="shared" si="157"/>
        <v>0</v>
      </c>
      <c r="M78" s="79">
        <f t="shared" si="158"/>
        <v>0</v>
      </c>
      <c r="N78" s="32">
        <f>+VLOOKUP($A78,'Presupuesto (Captura de Datos)'!$A$11:$M$363,N$9,0)</f>
        <v>0</v>
      </c>
      <c r="O78" s="8"/>
      <c r="P78" s="57">
        <f t="shared" si="159"/>
        <v>0</v>
      </c>
      <c r="Q78" s="79">
        <f t="shared" si="160"/>
        <v>0</v>
      </c>
      <c r="R78" s="32">
        <f>+VLOOKUP($A78,'Presupuesto (Captura de Datos)'!$A$11:$M$363,R$9,0)</f>
        <v>0</v>
      </c>
      <c r="S78" s="8"/>
      <c r="T78" s="57">
        <f t="shared" si="161"/>
        <v>0</v>
      </c>
      <c r="U78" s="79">
        <f t="shared" si="162"/>
        <v>0</v>
      </c>
      <c r="V78" s="32">
        <f>+VLOOKUP($A78,'Presupuesto (Captura de Datos)'!$A$11:$M$363,V$9,0)</f>
        <v>0</v>
      </c>
      <c r="W78" s="8"/>
      <c r="X78" s="57">
        <f t="shared" si="163"/>
        <v>0</v>
      </c>
      <c r="Y78" s="79">
        <f t="shared" si="164"/>
        <v>0</v>
      </c>
      <c r="Z78" s="32">
        <f>+VLOOKUP($A78,'Presupuesto (Captura de Datos)'!$A$11:$M$363,Z$9,0)</f>
        <v>0</v>
      </c>
      <c r="AA78" s="8"/>
      <c r="AB78" s="57">
        <f t="shared" si="165"/>
        <v>0</v>
      </c>
      <c r="AC78" s="79">
        <f t="shared" si="166"/>
        <v>0</v>
      </c>
      <c r="AD78" s="32">
        <f>+VLOOKUP($A78,'Presupuesto (Captura de Datos)'!$A$11:$M$363,AD$9,0)</f>
        <v>0</v>
      </c>
      <c r="AE78" s="8"/>
      <c r="AF78" s="57">
        <f t="shared" si="167"/>
        <v>0</v>
      </c>
      <c r="AG78" s="79">
        <f t="shared" si="168"/>
        <v>0</v>
      </c>
      <c r="AH78" s="32">
        <f>+VLOOKUP($A78,'Presupuesto (Captura de Datos)'!$A$11:$M$363,AH$9,0)</f>
        <v>0</v>
      </c>
      <c r="AI78" s="8"/>
      <c r="AJ78" s="57">
        <f t="shared" si="169"/>
        <v>0</v>
      </c>
      <c r="AK78" s="79">
        <f t="shared" si="170"/>
        <v>0</v>
      </c>
      <c r="AL78" s="32">
        <f>+VLOOKUP($A78,'Presupuesto (Captura de Datos)'!$A$11:$M$363,AL$9,0)</f>
        <v>0</v>
      </c>
      <c r="AM78" s="8"/>
      <c r="AN78" s="57">
        <f t="shared" si="171"/>
        <v>0</v>
      </c>
      <c r="AO78" s="79">
        <f t="shared" si="172"/>
        <v>0</v>
      </c>
      <c r="AP78" s="32">
        <f>+VLOOKUP($A78,'Presupuesto (Captura de Datos)'!$A$11:$M$363,AP$9,0)</f>
        <v>0</v>
      </c>
      <c r="AQ78" s="8"/>
      <c r="AR78" s="57">
        <f t="shared" si="173"/>
        <v>0</v>
      </c>
      <c r="AS78" s="79">
        <f t="shared" si="174"/>
        <v>0</v>
      </c>
      <c r="AT78" s="32">
        <f>+VLOOKUP($A78,'Presupuesto (Captura de Datos)'!$A$11:$M$363,AT$9,0)</f>
        <v>0</v>
      </c>
      <c r="AU78" s="8"/>
      <c r="AV78" s="57">
        <f t="shared" si="175"/>
        <v>0</v>
      </c>
      <c r="AW78" s="79">
        <f t="shared" si="176"/>
        <v>0</v>
      </c>
      <c r="AX78" s="26">
        <f t="shared" si="177"/>
        <v>0</v>
      </c>
      <c r="AY78" s="26">
        <f t="shared" si="178"/>
        <v>0</v>
      </c>
      <c r="AZ78" s="74">
        <f t="shared" si="179"/>
        <v>0</v>
      </c>
      <c r="BA78" s="82">
        <f t="shared" si="180"/>
        <v>0</v>
      </c>
    </row>
    <row r="79" spans="1:53" s="33" customFormat="1" ht="13.5" outlineLevel="1" x14ac:dyDescent="0.3">
      <c r="A79" s="33" t="str">
        <f>+'Presupuesto (Captura de Datos)'!A79</f>
        <v>Gastos Fijos 10</v>
      </c>
      <c r="B79" s="32">
        <f>+VLOOKUP($A79,'Presupuesto (Captura de Datos)'!$A$11:$M$363,B$9,0)</f>
        <v>0</v>
      </c>
      <c r="C79" s="2"/>
      <c r="D79" s="57">
        <f t="shared" si="153"/>
        <v>0</v>
      </c>
      <c r="E79" s="79">
        <f t="shared" si="154"/>
        <v>0</v>
      </c>
      <c r="F79" s="32">
        <f>+VLOOKUP($A79,'Presupuesto (Captura de Datos)'!$A$11:$M$363,F$9,0)</f>
        <v>0</v>
      </c>
      <c r="G79" s="2"/>
      <c r="H79" s="57">
        <f t="shared" si="155"/>
        <v>0</v>
      </c>
      <c r="I79" s="79">
        <f t="shared" si="156"/>
        <v>0</v>
      </c>
      <c r="J79" s="32">
        <f>+VLOOKUP($A79,'Presupuesto (Captura de Datos)'!$A$11:$M$363,J$9,0)</f>
        <v>0</v>
      </c>
      <c r="K79" s="2"/>
      <c r="L79" s="57">
        <f t="shared" si="157"/>
        <v>0</v>
      </c>
      <c r="M79" s="79">
        <f t="shared" si="158"/>
        <v>0</v>
      </c>
      <c r="N79" s="32">
        <f>+VLOOKUP($A79,'Presupuesto (Captura de Datos)'!$A$11:$M$363,N$9,0)</f>
        <v>0</v>
      </c>
      <c r="O79" s="2"/>
      <c r="P79" s="57">
        <f t="shared" si="159"/>
        <v>0</v>
      </c>
      <c r="Q79" s="79">
        <f t="shared" si="160"/>
        <v>0</v>
      </c>
      <c r="R79" s="32">
        <f>+VLOOKUP($A79,'Presupuesto (Captura de Datos)'!$A$11:$M$363,R$9,0)</f>
        <v>0</v>
      </c>
      <c r="S79" s="2"/>
      <c r="T79" s="57">
        <f t="shared" si="161"/>
        <v>0</v>
      </c>
      <c r="U79" s="79">
        <f t="shared" si="162"/>
        <v>0</v>
      </c>
      <c r="V79" s="32">
        <f>+VLOOKUP($A79,'Presupuesto (Captura de Datos)'!$A$11:$M$363,V$9,0)</f>
        <v>0</v>
      </c>
      <c r="W79" s="2"/>
      <c r="X79" s="57">
        <f t="shared" si="163"/>
        <v>0</v>
      </c>
      <c r="Y79" s="79">
        <f t="shared" si="164"/>
        <v>0</v>
      </c>
      <c r="Z79" s="32">
        <f>+VLOOKUP($A79,'Presupuesto (Captura de Datos)'!$A$11:$M$363,Z$9,0)</f>
        <v>0</v>
      </c>
      <c r="AA79" s="2"/>
      <c r="AB79" s="57">
        <f t="shared" si="165"/>
        <v>0</v>
      </c>
      <c r="AC79" s="79">
        <f t="shared" si="166"/>
        <v>0</v>
      </c>
      <c r="AD79" s="32">
        <f>+VLOOKUP($A79,'Presupuesto (Captura de Datos)'!$A$11:$M$363,AD$9,0)</f>
        <v>0</v>
      </c>
      <c r="AE79" s="2"/>
      <c r="AF79" s="57">
        <f t="shared" si="167"/>
        <v>0</v>
      </c>
      <c r="AG79" s="79">
        <f t="shared" si="168"/>
        <v>0</v>
      </c>
      <c r="AH79" s="32">
        <f>+VLOOKUP($A79,'Presupuesto (Captura de Datos)'!$A$11:$M$363,AH$9,0)</f>
        <v>0</v>
      </c>
      <c r="AI79" s="2"/>
      <c r="AJ79" s="57">
        <f t="shared" si="169"/>
        <v>0</v>
      </c>
      <c r="AK79" s="79">
        <f t="shared" si="170"/>
        <v>0</v>
      </c>
      <c r="AL79" s="32">
        <f>+VLOOKUP($A79,'Presupuesto (Captura de Datos)'!$A$11:$M$363,AL$9,0)</f>
        <v>0</v>
      </c>
      <c r="AM79" s="2"/>
      <c r="AN79" s="57">
        <f t="shared" si="171"/>
        <v>0</v>
      </c>
      <c r="AO79" s="79">
        <f t="shared" si="172"/>
        <v>0</v>
      </c>
      <c r="AP79" s="32">
        <f>+VLOOKUP($A79,'Presupuesto (Captura de Datos)'!$A$11:$M$363,AP$9,0)</f>
        <v>0</v>
      </c>
      <c r="AQ79" s="2"/>
      <c r="AR79" s="57">
        <f t="shared" si="173"/>
        <v>0</v>
      </c>
      <c r="AS79" s="79">
        <f t="shared" si="174"/>
        <v>0</v>
      </c>
      <c r="AT79" s="32">
        <f>+VLOOKUP($A79,'Presupuesto (Captura de Datos)'!$A$11:$M$363,AT$9,0)</f>
        <v>0</v>
      </c>
      <c r="AU79" s="2"/>
      <c r="AV79" s="57">
        <f t="shared" si="175"/>
        <v>0</v>
      </c>
      <c r="AW79" s="79">
        <f t="shared" si="176"/>
        <v>0</v>
      </c>
      <c r="AX79" s="26">
        <f t="shared" si="177"/>
        <v>0</v>
      </c>
      <c r="AY79" s="26">
        <f t="shared" si="178"/>
        <v>0</v>
      </c>
      <c r="AZ79" s="74">
        <f t="shared" si="179"/>
        <v>0</v>
      </c>
      <c r="BA79" s="82">
        <f t="shared" si="180"/>
        <v>0</v>
      </c>
    </row>
    <row r="80" spans="1:53" s="33" customFormat="1" ht="13.5" outlineLevel="1" x14ac:dyDescent="0.3">
      <c r="A80" s="33" t="str">
        <f>+'Presupuesto (Captura de Datos)'!A80</f>
        <v>Gastos Fijos 11</v>
      </c>
      <c r="B80" s="32">
        <f>+VLOOKUP($A80,'Presupuesto (Captura de Datos)'!$A$11:$M$363,B$9,0)</f>
        <v>0</v>
      </c>
      <c r="C80" s="2"/>
      <c r="D80" s="57">
        <f t="shared" si="153"/>
        <v>0</v>
      </c>
      <c r="E80" s="79">
        <f t="shared" si="154"/>
        <v>0</v>
      </c>
      <c r="F80" s="32">
        <f>+VLOOKUP($A80,'Presupuesto (Captura de Datos)'!$A$11:$M$363,F$9,0)</f>
        <v>0</v>
      </c>
      <c r="G80" s="2"/>
      <c r="H80" s="57">
        <f t="shared" si="155"/>
        <v>0</v>
      </c>
      <c r="I80" s="79">
        <f t="shared" si="156"/>
        <v>0</v>
      </c>
      <c r="J80" s="32">
        <f>+VLOOKUP($A80,'Presupuesto (Captura de Datos)'!$A$11:$M$363,J$9,0)</f>
        <v>0</v>
      </c>
      <c r="K80" s="2"/>
      <c r="L80" s="57">
        <f t="shared" si="157"/>
        <v>0</v>
      </c>
      <c r="M80" s="79">
        <f t="shared" si="158"/>
        <v>0</v>
      </c>
      <c r="N80" s="32">
        <f>+VLOOKUP($A80,'Presupuesto (Captura de Datos)'!$A$11:$M$363,N$9,0)</f>
        <v>0</v>
      </c>
      <c r="O80" s="2"/>
      <c r="P80" s="57">
        <f t="shared" si="159"/>
        <v>0</v>
      </c>
      <c r="Q80" s="79">
        <f t="shared" si="160"/>
        <v>0</v>
      </c>
      <c r="R80" s="32">
        <f>+VLOOKUP($A80,'Presupuesto (Captura de Datos)'!$A$11:$M$363,R$9,0)</f>
        <v>0</v>
      </c>
      <c r="S80" s="2"/>
      <c r="T80" s="57">
        <f t="shared" si="161"/>
        <v>0</v>
      </c>
      <c r="U80" s="79">
        <f t="shared" si="162"/>
        <v>0</v>
      </c>
      <c r="V80" s="32">
        <f>+VLOOKUP($A80,'Presupuesto (Captura de Datos)'!$A$11:$M$363,V$9,0)</f>
        <v>0</v>
      </c>
      <c r="W80" s="2"/>
      <c r="X80" s="57">
        <f t="shared" si="163"/>
        <v>0</v>
      </c>
      <c r="Y80" s="79">
        <f t="shared" si="164"/>
        <v>0</v>
      </c>
      <c r="Z80" s="32">
        <f>+VLOOKUP($A80,'Presupuesto (Captura de Datos)'!$A$11:$M$363,Z$9,0)</f>
        <v>0</v>
      </c>
      <c r="AA80" s="2"/>
      <c r="AB80" s="57">
        <f t="shared" si="165"/>
        <v>0</v>
      </c>
      <c r="AC80" s="79">
        <f t="shared" si="166"/>
        <v>0</v>
      </c>
      <c r="AD80" s="32">
        <f>+VLOOKUP($A80,'Presupuesto (Captura de Datos)'!$A$11:$M$363,AD$9,0)</f>
        <v>0</v>
      </c>
      <c r="AE80" s="2"/>
      <c r="AF80" s="57">
        <f t="shared" si="167"/>
        <v>0</v>
      </c>
      <c r="AG80" s="79">
        <f t="shared" si="168"/>
        <v>0</v>
      </c>
      <c r="AH80" s="32">
        <f>+VLOOKUP($A80,'Presupuesto (Captura de Datos)'!$A$11:$M$363,AH$9,0)</f>
        <v>0</v>
      </c>
      <c r="AI80" s="2"/>
      <c r="AJ80" s="57">
        <f t="shared" si="169"/>
        <v>0</v>
      </c>
      <c r="AK80" s="79">
        <f t="shared" si="170"/>
        <v>0</v>
      </c>
      <c r="AL80" s="32">
        <f>+VLOOKUP($A80,'Presupuesto (Captura de Datos)'!$A$11:$M$363,AL$9,0)</f>
        <v>0</v>
      </c>
      <c r="AM80" s="2"/>
      <c r="AN80" s="57">
        <f t="shared" si="171"/>
        <v>0</v>
      </c>
      <c r="AO80" s="79">
        <f t="shared" si="172"/>
        <v>0</v>
      </c>
      <c r="AP80" s="32">
        <f>+VLOOKUP($A80,'Presupuesto (Captura de Datos)'!$A$11:$M$363,AP$9,0)</f>
        <v>0</v>
      </c>
      <c r="AQ80" s="2"/>
      <c r="AR80" s="57">
        <f t="shared" si="173"/>
        <v>0</v>
      </c>
      <c r="AS80" s="79">
        <f t="shared" si="174"/>
        <v>0</v>
      </c>
      <c r="AT80" s="32">
        <f>+VLOOKUP($A80,'Presupuesto (Captura de Datos)'!$A$11:$M$363,AT$9,0)</f>
        <v>0</v>
      </c>
      <c r="AU80" s="2"/>
      <c r="AV80" s="57">
        <f t="shared" si="175"/>
        <v>0</v>
      </c>
      <c r="AW80" s="79">
        <f t="shared" si="176"/>
        <v>0</v>
      </c>
      <c r="AX80" s="26">
        <f t="shared" si="177"/>
        <v>0</v>
      </c>
      <c r="AY80" s="26">
        <f t="shared" si="178"/>
        <v>0</v>
      </c>
      <c r="AZ80" s="74">
        <f t="shared" si="179"/>
        <v>0</v>
      </c>
      <c r="BA80" s="82">
        <f t="shared" si="180"/>
        <v>0</v>
      </c>
    </row>
    <row r="81" spans="1:53" s="33" customFormat="1" ht="13.5" outlineLevel="1" x14ac:dyDescent="0.3">
      <c r="A81" s="33" t="str">
        <f>+'Presupuesto (Captura de Datos)'!A81</f>
        <v>Gastos Fijos 12</v>
      </c>
      <c r="B81" s="32">
        <f>+VLOOKUP($A81,'Presupuesto (Captura de Datos)'!$A$11:$M$363,B$9,0)</f>
        <v>0</v>
      </c>
      <c r="C81" s="2"/>
      <c r="D81" s="57">
        <f t="shared" si="153"/>
        <v>0</v>
      </c>
      <c r="E81" s="79">
        <f t="shared" si="154"/>
        <v>0</v>
      </c>
      <c r="F81" s="32">
        <f>+VLOOKUP($A81,'Presupuesto (Captura de Datos)'!$A$11:$M$363,F$9,0)</f>
        <v>0</v>
      </c>
      <c r="G81" s="2"/>
      <c r="H81" s="57">
        <f t="shared" si="155"/>
        <v>0</v>
      </c>
      <c r="I81" s="79">
        <f t="shared" si="156"/>
        <v>0</v>
      </c>
      <c r="J81" s="32">
        <f>+VLOOKUP($A81,'Presupuesto (Captura de Datos)'!$A$11:$M$363,J$9,0)</f>
        <v>0</v>
      </c>
      <c r="K81" s="2"/>
      <c r="L81" s="57">
        <f t="shared" si="157"/>
        <v>0</v>
      </c>
      <c r="M81" s="79">
        <f t="shared" si="158"/>
        <v>0</v>
      </c>
      <c r="N81" s="32">
        <f>+VLOOKUP($A81,'Presupuesto (Captura de Datos)'!$A$11:$M$363,N$9,0)</f>
        <v>0</v>
      </c>
      <c r="O81" s="2"/>
      <c r="P81" s="57">
        <f t="shared" si="159"/>
        <v>0</v>
      </c>
      <c r="Q81" s="79">
        <f t="shared" si="160"/>
        <v>0</v>
      </c>
      <c r="R81" s="32">
        <f>+VLOOKUP($A81,'Presupuesto (Captura de Datos)'!$A$11:$M$363,R$9,0)</f>
        <v>0</v>
      </c>
      <c r="S81" s="2"/>
      <c r="T81" s="57">
        <f t="shared" si="161"/>
        <v>0</v>
      </c>
      <c r="U81" s="79">
        <f t="shared" si="162"/>
        <v>0</v>
      </c>
      <c r="V81" s="32">
        <f>+VLOOKUP($A81,'Presupuesto (Captura de Datos)'!$A$11:$M$363,V$9,0)</f>
        <v>0</v>
      </c>
      <c r="W81" s="2"/>
      <c r="X81" s="57">
        <f t="shared" si="163"/>
        <v>0</v>
      </c>
      <c r="Y81" s="79">
        <f t="shared" si="164"/>
        <v>0</v>
      </c>
      <c r="Z81" s="32">
        <f>+VLOOKUP($A81,'Presupuesto (Captura de Datos)'!$A$11:$M$363,Z$9,0)</f>
        <v>0</v>
      </c>
      <c r="AA81" s="2"/>
      <c r="AB81" s="57">
        <f t="shared" si="165"/>
        <v>0</v>
      </c>
      <c r="AC81" s="79">
        <f t="shared" si="166"/>
        <v>0</v>
      </c>
      <c r="AD81" s="32">
        <f>+VLOOKUP($A81,'Presupuesto (Captura de Datos)'!$A$11:$M$363,AD$9,0)</f>
        <v>0</v>
      </c>
      <c r="AE81" s="2"/>
      <c r="AF81" s="57">
        <f t="shared" si="167"/>
        <v>0</v>
      </c>
      <c r="AG81" s="79">
        <f t="shared" si="168"/>
        <v>0</v>
      </c>
      <c r="AH81" s="32">
        <f>+VLOOKUP($A81,'Presupuesto (Captura de Datos)'!$A$11:$M$363,AH$9,0)</f>
        <v>0</v>
      </c>
      <c r="AI81" s="2"/>
      <c r="AJ81" s="57">
        <f t="shared" si="169"/>
        <v>0</v>
      </c>
      <c r="AK81" s="79">
        <f t="shared" si="170"/>
        <v>0</v>
      </c>
      <c r="AL81" s="32">
        <f>+VLOOKUP($A81,'Presupuesto (Captura de Datos)'!$A$11:$M$363,AL$9,0)</f>
        <v>0</v>
      </c>
      <c r="AM81" s="2"/>
      <c r="AN81" s="57">
        <f t="shared" si="171"/>
        <v>0</v>
      </c>
      <c r="AO81" s="79">
        <f t="shared" si="172"/>
        <v>0</v>
      </c>
      <c r="AP81" s="32">
        <f>+VLOOKUP($A81,'Presupuesto (Captura de Datos)'!$A$11:$M$363,AP$9,0)</f>
        <v>0</v>
      </c>
      <c r="AQ81" s="2"/>
      <c r="AR81" s="57">
        <f t="shared" si="173"/>
        <v>0</v>
      </c>
      <c r="AS81" s="79">
        <f t="shared" si="174"/>
        <v>0</v>
      </c>
      <c r="AT81" s="32">
        <f>+VLOOKUP($A81,'Presupuesto (Captura de Datos)'!$A$11:$M$363,AT$9,0)</f>
        <v>0</v>
      </c>
      <c r="AU81" s="2"/>
      <c r="AV81" s="57">
        <f t="shared" si="175"/>
        <v>0</v>
      </c>
      <c r="AW81" s="79">
        <f t="shared" si="176"/>
        <v>0</v>
      </c>
      <c r="AX81" s="26">
        <f t="shared" si="177"/>
        <v>0</v>
      </c>
      <c r="AY81" s="26">
        <f t="shared" si="178"/>
        <v>0</v>
      </c>
      <c r="AZ81" s="74">
        <f t="shared" si="179"/>
        <v>0</v>
      </c>
      <c r="BA81" s="82">
        <f t="shared" si="180"/>
        <v>0</v>
      </c>
    </row>
    <row r="82" spans="1:53" s="33" customFormat="1" ht="13.5" x14ac:dyDescent="0.3">
      <c r="A82" s="62" t="str">
        <f>"Total "&amp;A69</f>
        <v>Total Gastos Fijos</v>
      </c>
      <c r="B82" s="63">
        <f>SUM(B69:B81)</f>
        <v>0</v>
      </c>
      <c r="C82" s="63">
        <f>SUM(C69:C81)</f>
        <v>0</v>
      </c>
      <c r="D82" s="63">
        <f t="shared" si="153"/>
        <v>0</v>
      </c>
      <c r="E82" s="81">
        <f t="shared" si="154"/>
        <v>0</v>
      </c>
      <c r="F82" s="63">
        <f>SUM(F69:F81)</f>
        <v>0</v>
      </c>
      <c r="G82" s="63">
        <f>SUM(G69:G81)</f>
        <v>0</v>
      </c>
      <c r="H82" s="63">
        <f t="shared" si="155"/>
        <v>0</v>
      </c>
      <c r="I82" s="81">
        <f t="shared" si="156"/>
        <v>0</v>
      </c>
      <c r="J82" s="63">
        <f>SUM(J69:J81)</f>
        <v>0</v>
      </c>
      <c r="K82" s="63">
        <f>SUM(K69:K81)</f>
        <v>0</v>
      </c>
      <c r="L82" s="63">
        <f t="shared" si="157"/>
        <v>0</v>
      </c>
      <c r="M82" s="81">
        <f t="shared" si="158"/>
        <v>0</v>
      </c>
      <c r="N82" s="63">
        <f>SUM(N69:N81)</f>
        <v>0</v>
      </c>
      <c r="O82" s="63">
        <f>SUM(O69:O81)</f>
        <v>0</v>
      </c>
      <c r="P82" s="63">
        <f t="shared" si="159"/>
        <v>0</v>
      </c>
      <c r="Q82" s="81">
        <f t="shared" si="160"/>
        <v>0</v>
      </c>
      <c r="R82" s="63">
        <f>SUM(R69:R81)</f>
        <v>0</v>
      </c>
      <c r="S82" s="63">
        <f>SUM(S69:S81)</f>
        <v>0</v>
      </c>
      <c r="T82" s="63">
        <f t="shared" si="161"/>
        <v>0</v>
      </c>
      <c r="U82" s="81">
        <f t="shared" si="162"/>
        <v>0</v>
      </c>
      <c r="V82" s="63">
        <f>SUM(V69:V81)</f>
        <v>0</v>
      </c>
      <c r="W82" s="63">
        <f>SUM(W69:W81)</f>
        <v>0</v>
      </c>
      <c r="X82" s="63">
        <f t="shared" si="163"/>
        <v>0</v>
      </c>
      <c r="Y82" s="81">
        <f t="shared" si="164"/>
        <v>0</v>
      </c>
      <c r="Z82" s="63">
        <f>SUM(Z69:Z81)</f>
        <v>0</v>
      </c>
      <c r="AA82" s="63">
        <f>SUM(AA69:AA81)</f>
        <v>0</v>
      </c>
      <c r="AB82" s="63">
        <f t="shared" si="165"/>
        <v>0</v>
      </c>
      <c r="AC82" s="81">
        <f t="shared" si="166"/>
        <v>0</v>
      </c>
      <c r="AD82" s="63">
        <f>SUM(AD69:AD81)</f>
        <v>0</v>
      </c>
      <c r="AE82" s="63">
        <f>SUM(AE69:AE81)</f>
        <v>0</v>
      </c>
      <c r="AF82" s="63">
        <f t="shared" si="167"/>
        <v>0</v>
      </c>
      <c r="AG82" s="81">
        <f t="shared" si="168"/>
        <v>0</v>
      </c>
      <c r="AH82" s="63">
        <f>SUM(AH69:AH81)</f>
        <v>0</v>
      </c>
      <c r="AI82" s="63">
        <f>SUM(AI69:AI81)</f>
        <v>0</v>
      </c>
      <c r="AJ82" s="63">
        <f t="shared" si="169"/>
        <v>0</v>
      </c>
      <c r="AK82" s="81">
        <f t="shared" si="170"/>
        <v>0</v>
      </c>
      <c r="AL82" s="63">
        <f>SUM(AL69:AL81)</f>
        <v>0</v>
      </c>
      <c r="AM82" s="63">
        <f>SUM(AM69:AM81)</f>
        <v>0</v>
      </c>
      <c r="AN82" s="63">
        <f t="shared" si="171"/>
        <v>0</v>
      </c>
      <c r="AO82" s="81">
        <f t="shared" si="172"/>
        <v>0</v>
      </c>
      <c r="AP82" s="63">
        <f>SUM(AP69:AP81)</f>
        <v>0</v>
      </c>
      <c r="AQ82" s="63">
        <f>SUM(AQ69:AQ81)</f>
        <v>0</v>
      </c>
      <c r="AR82" s="63">
        <f t="shared" si="173"/>
        <v>0</v>
      </c>
      <c r="AS82" s="81">
        <f t="shared" si="174"/>
        <v>0</v>
      </c>
      <c r="AT82" s="63">
        <f>SUM(AT69:AT81)</f>
        <v>0</v>
      </c>
      <c r="AU82" s="63">
        <f>SUM(AU69:AU81)</f>
        <v>0</v>
      </c>
      <c r="AV82" s="63">
        <f t="shared" si="175"/>
        <v>0</v>
      </c>
      <c r="AW82" s="81">
        <f t="shared" si="176"/>
        <v>0</v>
      </c>
      <c r="AX82" s="63">
        <f>SUM(AX70:AX81)</f>
        <v>0</v>
      </c>
      <c r="AY82" s="63">
        <f>SUM(AY69:AY81)</f>
        <v>0</v>
      </c>
      <c r="AZ82" s="63">
        <f t="shared" si="179"/>
        <v>0</v>
      </c>
      <c r="BA82" s="81">
        <f t="shared" si="180"/>
        <v>0</v>
      </c>
    </row>
    <row r="83" spans="1:53" s="33" customFormat="1" ht="13.5" x14ac:dyDescent="0.3">
      <c r="A83" s="64" t="s">
        <v>6</v>
      </c>
      <c r="B83" s="73">
        <f>IF(B$5&gt;0,B82/B$5," - ")</f>
        <v>0</v>
      </c>
      <c r="C83" s="65">
        <f>IF(C$5&gt;0,C82/C$5," - ")</f>
        <v>0</v>
      </c>
      <c r="D83" s="65"/>
      <c r="E83" s="65"/>
      <c r="F83" s="73">
        <f>IF(F$5&gt;0,F82/F$5," - ")</f>
        <v>0</v>
      </c>
      <c r="G83" s="65">
        <f>IF(G$5&gt;0,G82/G$5," - ")</f>
        <v>0</v>
      </c>
      <c r="H83" s="65"/>
      <c r="I83" s="65"/>
      <c r="J83" s="73">
        <f>IF(J$5&gt;0,J82/J$5," - ")</f>
        <v>0</v>
      </c>
      <c r="K83" s="65">
        <f>IF(K$5&gt;0,K82/K$5," - ")</f>
        <v>0</v>
      </c>
      <c r="L83" s="65"/>
      <c r="M83" s="65"/>
      <c r="N83" s="73">
        <f>IF(N$5&gt;0,N82/N$5," - ")</f>
        <v>0</v>
      </c>
      <c r="O83" s="65">
        <f>IF(O$5&gt;0,O82/O$5," - ")</f>
        <v>0</v>
      </c>
      <c r="P83" s="65"/>
      <c r="Q83" s="65"/>
      <c r="R83" s="73">
        <f>IF(R$5&gt;0,R82/R$5," - ")</f>
        <v>0</v>
      </c>
      <c r="S83" s="65">
        <f>IF(S$5&gt;0,S82/S$5," - ")</f>
        <v>0</v>
      </c>
      <c r="T83" s="65"/>
      <c r="U83" s="65"/>
      <c r="V83" s="73">
        <f>IF(V$5&gt;0,V82/V$5," - ")</f>
        <v>0</v>
      </c>
      <c r="W83" s="65" t="str">
        <f>IF(W$5&gt;0,W82/W$5," - ")</f>
        <v xml:space="preserve"> - </v>
      </c>
      <c r="X83" s="65"/>
      <c r="Y83" s="65"/>
      <c r="Z83" s="73">
        <f>IF(Z$5&gt;0,Z82/Z$5," - ")</f>
        <v>0</v>
      </c>
      <c r="AA83" s="65" t="str">
        <f>IF(AA$5&gt;0,AA82/AA$5," - ")</f>
        <v xml:space="preserve"> - </v>
      </c>
      <c r="AB83" s="65"/>
      <c r="AC83" s="65"/>
      <c r="AD83" s="73">
        <f>IF(AD$5&gt;0,AD82/AD$5," - ")</f>
        <v>0</v>
      </c>
      <c r="AE83" s="65" t="str">
        <f>IF(AE$5&gt;0,AE82/AE$5," - ")</f>
        <v xml:space="preserve"> - </v>
      </c>
      <c r="AF83" s="65"/>
      <c r="AG83" s="65"/>
      <c r="AH83" s="73">
        <f>IF(AH$5&gt;0,AH82/AH$5," - ")</f>
        <v>0</v>
      </c>
      <c r="AI83" s="65" t="str">
        <f>IF(AI$5&gt;0,AI82/AI$5," - ")</f>
        <v xml:space="preserve"> - </v>
      </c>
      <c r="AJ83" s="65"/>
      <c r="AK83" s="65"/>
      <c r="AL83" s="73">
        <f>IF(AL$5&gt;0,AL82/AL$5," - ")</f>
        <v>0</v>
      </c>
      <c r="AM83" s="65" t="str">
        <f>IF(AM$5&gt;0,AM82/AM$5," - ")</f>
        <v xml:space="preserve"> - </v>
      </c>
      <c r="AN83" s="65"/>
      <c r="AO83" s="65"/>
      <c r="AP83" s="73">
        <f>IF(AP$5&gt;0,AP82/AP$5," - ")</f>
        <v>0</v>
      </c>
      <c r="AQ83" s="65">
        <f>IF(AQ$5&gt;0,AQ82/AQ$5," - ")</f>
        <v>0</v>
      </c>
      <c r="AR83" s="65"/>
      <c r="AS83" s="65"/>
      <c r="AT83" s="73">
        <f>IF(AT$5&gt;0,AT82/AT$5," - ")</f>
        <v>0</v>
      </c>
      <c r="AU83" s="65">
        <f>IF(AU$5&gt;0,AU82/AU$5," - ")</f>
        <v>0</v>
      </c>
      <c r="AV83" s="65"/>
      <c r="AW83" s="65"/>
      <c r="AX83" s="73">
        <f>IF(AX$5&gt;0,AX82/AX$5," - ")</f>
        <v>0</v>
      </c>
      <c r="AY83" s="65">
        <f>IF(AY$5&gt;0,AY82/AY$5," - ")</f>
        <v>0</v>
      </c>
    </row>
    <row r="84" spans="1:53" s="33" customFormat="1" ht="15.75" thickBot="1" x14ac:dyDescent="0.35">
      <c r="A84" s="60" t="str">
        <f>+'Presupuesto (Captura de Datos)'!A84</f>
        <v>Comida Familia y Propia</v>
      </c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</row>
    <row r="85" spans="1:53" s="33" customFormat="1" ht="13.5" outlineLevel="1" x14ac:dyDescent="0.3">
      <c r="A85" s="33" t="str">
        <f>+'Presupuesto (Captura de Datos)'!A85</f>
        <v>Comida Familia / Propia 1</v>
      </c>
      <c r="B85" s="32">
        <f>+VLOOKUP($A85,'Presupuesto (Captura de Datos)'!$A$11:$M$363,B$9,0)</f>
        <v>0</v>
      </c>
      <c r="C85" s="1"/>
      <c r="D85" s="57">
        <f t="shared" ref="D85:D93" si="181">+B85-C85</f>
        <v>0</v>
      </c>
      <c r="E85" s="79">
        <f t="shared" ref="E85:E93" si="182">IF(ISERROR(C85/B85),0,(C85/B85))</f>
        <v>0</v>
      </c>
      <c r="F85" s="32">
        <f>+VLOOKUP($A85,'Presupuesto (Captura de Datos)'!$A$11:$M$363,F$9,0)</f>
        <v>0</v>
      </c>
      <c r="G85" s="1"/>
      <c r="H85" s="57">
        <f t="shared" ref="H85:H93" si="183">+F85-G85</f>
        <v>0</v>
      </c>
      <c r="I85" s="79">
        <f t="shared" ref="I85:I93" si="184">IF(ISERROR(G85/F85),0,(G85/F85))</f>
        <v>0</v>
      </c>
      <c r="J85" s="32">
        <f>+VLOOKUP($A85,'Presupuesto (Captura de Datos)'!$A$11:$M$363,J$9,0)</f>
        <v>0</v>
      </c>
      <c r="K85" s="1"/>
      <c r="L85" s="57">
        <f t="shared" ref="L85:L93" si="185">+J85-K85</f>
        <v>0</v>
      </c>
      <c r="M85" s="79">
        <f t="shared" ref="M85:M93" si="186">IF(ISERROR(K85/J85),0,(K85/J85))</f>
        <v>0</v>
      </c>
      <c r="N85" s="32">
        <f>+VLOOKUP($A85,'Presupuesto (Captura de Datos)'!$A$11:$M$363,N$9,0)</f>
        <v>0</v>
      </c>
      <c r="O85" s="1"/>
      <c r="P85" s="57">
        <f t="shared" ref="P85:P93" si="187">+N85-O85</f>
        <v>0</v>
      </c>
      <c r="Q85" s="79">
        <f t="shared" ref="Q85:Q93" si="188">IF(ISERROR(O85/N85),0,(O85/N85))</f>
        <v>0</v>
      </c>
      <c r="R85" s="32">
        <f>+VLOOKUP($A85,'Presupuesto (Captura de Datos)'!$A$11:$M$363,R$9,0)</f>
        <v>0</v>
      </c>
      <c r="S85" s="1"/>
      <c r="T85" s="57">
        <f t="shared" ref="T85:T93" si="189">+R85-S85</f>
        <v>0</v>
      </c>
      <c r="U85" s="79">
        <f t="shared" ref="U85:U93" si="190">IF(ISERROR(S85/R85),0,(S85/R85))</f>
        <v>0</v>
      </c>
      <c r="V85" s="32">
        <f>+VLOOKUP($A85,'Presupuesto (Captura de Datos)'!$A$11:$M$363,V$9,0)</f>
        <v>0</v>
      </c>
      <c r="W85" s="1"/>
      <c r="X85" s="57">
        <f t="shared" ref="X85:X93" si="191">+V85-W85</f>
        <v>0</v>
      </c>
      <c r="Y85" s="79">
        <f t="shared" ref="Y85:Y93" si="192">IF(ISERROR(W85/V85),0,(W85/V85))</f>
        <v>0</v>
      </c>
      <c r="Z85" s="32">
        <f>+VLOOKUP($A85,'Presupuesto (Captura de Datos)'!$A$11:$M$363,Z$9,0)</f>
        <v>0</v>
      </c>
      <c r="AA85" s="1"/>
      <c r="AB85" s="57">
        <f t="shared" ref="AB85:AB93" si="193">+Z85-AA85</f>
        <v>0</v>
      </c>
      <c r="AC85" s="79">
        <f t="shared" ref="AC85:AC93" si="194">IF(ISERROR(AA85/Z85),0,(AA85/Z85))</f>
        <v>0</v>
      </c>
      <c r="AD85" s="32">
        <f>+VLOOKUP($A85,'Presupuesto (Captura de Datos)'!$A$11:$M$363,AD$9,0)</f>
        <v>0</v>
      </c>
      <c r="AE85" s="1"/>
      <c r="AF85" s="57">
        <f t="shared" ref="AF85:AF93" si="195">+AD85-AE85</f>
        <v>0</v>
      </c>
      <c r="AG85" s="79">
        <f t="shared" ref="AG85:AG93" si="196">IF(ISERROR(AE85/AD85),0,(AE85/AD85))</f>
        <v>0</v>
      </c>
      <c r="AH85" s="32">
        <f>+VLOOKUP($A85,'Presupuesto (Captura de Datos)'!$A$11:$M$363,AH$9,0)</f>
        <v>0</v>
      </c>
      <c r="AI85" s="1"/>
      <c r="AJ85" s="57">
        <f t="shared" ref="AJ85:AJ93" si="197">+AH85-AI85</f>
        <v>0</v>
      </c>
      <c r="AK85" s="79">
        <f t="shared" ref="AK85:AK93" si="198">IF(ISERROR(AI85/AH85),0,(AI85/AH85))</f>
        <v>0</v>
      </c>
      <c r="AL85" s="32">
        <f>+VLOOKUP($A85,'Presupuesto (Captura de Datos)'!$A$11:$M$363,AL$9,0)</f>
        <v>0</v>
      </c>
      <c r="AM85" s="1"/>
      <c r="AN85" s="57">
        <f t="shared" ref="AN85:AN93" si="199">+AL85-AM85</f>
        <v>0</v>
      </c>
      <c r="AO85" s="79">
        <f t="shared" ref="AO85:AO93" si="200">IF(ISERROR(AM85/AL85),0,(AM85/AL85))</f>
        <v>0</v>
      </c>
      <c r="AP85" s="32">
        <f>+VLOOKUP($A85,'Presupuesto (Captura de Datos)'!$A$11:$M$363,AP$9,0)</f>
        <v>0</v>
      </c>
      <c r="AQ85" s="1"/>
      <c r="AR85" s="57">
        <f t="shared" ref="AR85:AR93" si="201">+AP85-AQ85</f>
        <v>0</v>
      </c>
      <c r="AS85" s="79">
        <f t="shared" ref="AS85:AS93" si="202">IF(ISERROR(AQ85/AP85),0,(AQ85/AP85))</f>
        <v>0</v>
      </c>
      <c r="AT85" s="32">
        <f>+VLOOKUP($A85,'Presupuesto (Captura de Datos)'!$A$11:$M$363,AT$9,0)</f>
        <v>0</v>
      </c>
      <c r="AU85" s="1"/>
      <c r="AV85" s="57">
        <f t="shared" ref="AV85:AV93" si="203">+AT85-AU85</f>
        <v>0</v>
      </c>
      <c r="AW85" s="79">
        <f t="shared" ref="AW85:AW93" si="204">IF(ISERROR(AU85/AT85),0,(AU85/AT85))</f>
        <v>0</v>
      </c>
      <c r="AX85" s="26">
        <f t="shared" ref="AX85:AY92" si="205">B85+F85+J85+N85+R85+V85+Z85+AD85+AH85+AL85+AP85+AT85</f>
        <v>0</v>
      </c>
      <c r="AY85" s="26">
        <f t="shared" si="205"/>
        <v>0</v>
      </c>
      <c r="AZ85" s="74">
        <f t="shared" ref="AZ85:AZ91" si="206">+AX85-AY85</f>
        <v>0</v>
      </c>
      <c r="BA85" s="82">
        <f t="shared" ref="BA85:BA91" si="207">IF(ISERROR(AY85/AX85),0,(AY85/AX85))</f>
        <v>0</v>
      </c>
    </row>
    <row r="86" spans="1:53" s="33" customFormat="1" ht="13.5" outlineLevel="1" x14ac:dyDescent="0.3">
      <c r="A86" s="33" t="str">
        <f>+'Presupuesto (Captura de Datos)'!A86</f>
        <v>Comida Familia / Propia 2</v>
      </c>
      <c r="B86" s="32">
        <f>+VLOOKUP($A86,'Presupuesto (Captura de Datos)'!$A$11:$M$363,B$9,0)</f>
        <v>0</v>
      </c>
      <c r="C86" s="1"/>
      <c r="D86" s="57">
        <f t="shared" si="181"/>
        <v>0</v>
      </c>
      <c r="E86" s="79">
        <f t="shared" si="182"/>
        <v>0</v>
      </c>
      <c r="F86" s="32">
        <f>+VLOOKUP($A86,'Presupuesto (Captura de Datos)'!$A$11:$M$363,F$9,0)</f>
        <v>0</v>
      </c>
      <c r="G86" s="1"/>
      <c r="H86" s="57">
        <f t="shared" si="183"/>
        <v>0</v>
      </c>
      <c r="I86" s="79">
        <f t="shared" si="184"/>
        <v>0</v>
      </c>
      <c r="J86" s="32">
        <f>+VLOOKUP($A86,'Presupuesto (Captura de Datos)'!$A$11:$M$363,J$9,0)</f>
        <v>0</v>
      </c>
      <c r="K86" s="1"/>
      <c r="L86" s="57">
        <f t="shared" si="185"/>
        <v>0</v>
      </c>
      <c r="M86" s="79">
        <f t="shared" si="186"/>
        <v>0</v>
      </c>
      <c r="N86" s="32">
        <f>+VLOOKUP($A86,'Presupuesto (Captura de Datos)'!$A$11:$M$363,N$9,0)</f>
        <v>0</v>
      </c>
      <c r="O86" s="1"/>
      <c r="P86" s="57">
        <f t="shared" si="187"/>
        <v>0</v>
      </c>
      <c r="Q86" s="79">
        <f t="shared" si="188"/>
        <v>0</v>
      </c>
      <c r="R86" s="32">
        <f>+VLOOKUP($A86,'Presupuesto (Captura de Datos)'!$A$11:$M$363,R$9,0)</f>
        <v>0</v>
      </c>
      <c r="S86" s="1"/>
      <c r="T86" s="57">
        <f t="shared" si="189"/>
        <v>0</v>
      </c>
      <c r="U86" s="79">
        <f t="shared" si="190"/>
        <v>0</v>
      </c>
      <c r="V86" s="32">
        <f>+VLOOKUP($A86,'Presupuesto (Captura de Datos)'!$A$11:$M$363,V$9,0)</f>
        <v>0</v>
      </c>
      <c r="W86" s="1"/>
      <c r="X86" s="57">
        <f t="shared" si="191"/>
        <v>0</v>
      </c>
      <c r="Y86" s="79">
        <f t="shared" si="192"/>
        <v>0</v>
      </c>
      <c r="Z86" s="32">
        <f>+VLOOKUP($A86,'Presupuesto (Captura de Datos)'!$A$11:$M$363,Z$9,0)</f>
        <v>0</v>
      </c>
      <c r="AA86" s="1"/>
      <c r="AB86" s="57">
        <f t="shared" si="193"/>
        <v>0</v>
      </c>
      <c r="AC86" s="79">
        <f t="shared" si="194"/>
        <v>0</v>
      </c>
      <c r="AD86" s="32">
        <f>+VLOOKUP($A86,'Presupuesto (Captura de Datos)'!$A$11:$M$363,AD$9,0)</f>
        <v>0</v>
      </c>
      <c r="AE86" s="1"/>
      <c r="AF86" s="57">
        <f t="shared" si="195"/>
        <v>0</v>
      </c>
      <c r="AG86" s="79">
        <f t="shared" si="196"/>
        <v>0</v>
      </c>
      <c r="AH86" s="32">
        <f>+VLOOKUP($A86,'Presupuesto (Captura de Datos)'!$A$11:$M$363,AH$9,0)</f>
        <v>0</v>
      </c>
      <c r="AI86" s="1"/>
      <c r="AJ86" s="57">
        <f t="shared" si="197"/>
        <v>0</v>
      </c>
      <c r="AK86" s="79">
        <f t="shared" si="198"/>
        <v>0</v>
      </c>
      <c r="AL86" s="32">
        <f>+VLOOKUP($A86,'Presupuesto (Captura de Datos)'!$A$11:$M$363,AL$9,0)</f>
        <v>0</v>
      </c>
      <c r="AM86" s="1"/>
      <c r="AN86" s="57">
        <f t="shared" si="199"/>
        <v>0</v>
      </c>
      <c r="AO86" s="79">
        <f t="shared" si="200"/>
        <v>0</v>
      </c>
      <c r="AP86" s="32">
        <f>+VLOOKUP($A86,'Presupuesto (Captura de Datos)'!$A$11:$M$363,AP$9,0)</f>
        <v>0</v>
      </c>
      <c r="AQ86" s="1"/>
      <c r="AR86" s="57">
        <f t="shared" si="201"/>
        <v>0</v>
      </c>
      <c r="AS86" s="79">
        <f t="shared" si="202"/>
        <v>0</v>
      </c>
      <c r="AT86" s="32">
        <f>+VLOOKUP($A86,'Presupuesto (Captura de Datos)'!$A$11:$M$363,AT$9,0)</f>
        <v>0</v>
      </c>
      <c r="AU86" s="1"/>
      <c r="AV86" s="57">
        <f t="shared" si="203"/>
        <v>0</v>
      </c>
      <c r="AW86" s="79">
        <f t="shared" si="204"/>
        <v>0</v>
      </c>
      <c r="AX86" s="26">
        <f t="shared" si="205"/>
        <v>0</v>
      </c>
      <c r="AY86" s="26">
        <f t="shared" si="205"/>
        <v>0</v>
      </c>
      <c r="AZ86" s="74">
        <f t="shared" si="206"/>
        <v>0</v>
      </c>
      <c r="BA86" s="82">
        <f t="shared" si="207"/>
        <v>0</v>
      </c>
    </row>
    <row r="87" spans="1:53" s="33" customFormat="1" ht="13.5" outlineLevel="1" x14ac:dyDescent="0.3">
      <c r="A87" s="33" t="str">
        <f>+'Presupuesto (Captura de Datos)'!A87</f>
        <v>Comida Familia / Propia 3</v>
      </c>
      <c r="B87" s="32">
        <f>+VLOOKUP($A87,'Presupuesto (Captura de Datos)'!$A$11:$M$363,B$9,0)</f>
        <v>0</v>
      </c>
      <c r="C87" s="1"/>
      <c r="D87" s="57">
        <f t="shared" si="181"/>
        <v>0</v>
      </c>
      <c r="E87" s="79">
        <f t="shared" si="182"/>
        <v>0</v>
      </c>
      <c r="F87" s="32">
        <f>+VLOOKUP($A87,'Presupuesto (Captura de Datos)'!$A$11:$M$363,F$9,0)</f>
        <v>0</v>
      </c>
      <c r="G87" s="1"/>
      <c r="H87" s="57">
        <f t="shared" si="183"/>
        <v>0</v>
      </c>
      <c r="I87" s="79">
        <f t="shared" si="184"/>
        <v>0</v>
      </c>
      <c r="J87" s="32">
        <f>+VLOOKUP($A87,'Presupuesto (Captura de Datos)'!$A$11:$M$363,J$9,0)</f>
        <v>0</v>
      </c>
      <c r="K87" s="1"/>
      <c r="L87" s="57">
        <f t="shared" si="185"/>
        <v>0</v>
      </c>
      <c r="M87" s="79">
        <f t="shared" si="186"/>
        <v>0</v>
      </c>
      <c r="N87" s="32">
        <f>+VLOOKUP($A87,'Presupuesto (Captura de Datos)'!$A$11:$M$363,N$9,0)</f>
        <v>0</v>
      </c>
      <c r="O87" s="1"/>
      <c r="P87" s="57">
        <f t="shared" si="187"/>
        <v>0</v>
      </c>
      <c r="Q87" s="79">
        <f t="shared" si="188"/>
        <v>0</v>
      </c>
      <c r="R87" s="32">
        <f>+VLOOKUP($A87,'Presupuesto (Captura de Datos)'!$A$11:$M$363,R$9,0)</f>
        <v>0</v>
      </c>
      <c r="S87" s="1"/>
      <c r="T87" s="57">
        <f t="shared" si="189"/>
        <v>0</v>
      </c>
      <c r="U87" s="79">
        <f t="shared" si="190"/>
        <v>0</v>
      </c>
      <c r="V87" s="32">
        <f>+VLOOKUP($A87,'Presupuesto (Captura de Datos)'!$A$11:$M$363,V$9,0)</f>
        <v>0</v>
      </c>
      <c r="W87" s="1"/>
      <c r="X87" s="57">
        <f t="shared" si="191"/>
        <v>0</v>
      </c>
      <c r="Y87" s="79">
        <f t="shared" si="192"/>
        <v>0</v>
      </c>
      <c r="Z87" s="32">
        <f>+VLOOKUP($A87,'Presupuesto (Captura de Datos)'!$A$11:$M$363,Z$9,0)</f>
        <v>0</v>
      </c>
      <c r="AA87" s="1"/>
      <c r="AB87" s="57">
        <f t="shared" si="193"/>
        <v>0</v>
      </c>
      <c r="AC87" s="79">
        <f t="shared" si="194"/>
        <v>0</v>
      </c>
      <c r="AD87" s="32">
        <f>+VLOOKUP($A87,'Presupuesto (Captura de Datos)'!$A$11:$M$363,AD$9,0)</f>
        <v>0</v>
      </c>
      <c r="AE87" s="1"/>
      <c r="AF87" s="57">
        <f t="shared" si="195"/>
        <v>0</v>
      </c>
      <c r="AG87" s="79">
        <f t="shared" si="196"/>
        <v>0</v>
      </c>
      <c r="AH87" s="32">
        <f>+VLOOKUP($A87,'Presupuesto (Captura de Datos)'!$A$11:$M$363,AH$9,0)</f>
        <v>0</v>
      </c>
      <c r="AI87" s="1"/>
      <c r="AJ87" s="57">
        <f t="shared" si="197"/>
        <v>0</v>
      </c>
      <c r="AK87" s="79">
        <f t="shared" si="198"/>
        <v>0</v>
      </c>
      <c r="AL87" s="32">
        <f>+VLOOKUP($A87,'Presupuesto (Captura de Datos)'!$A$11:$M$363,AL$9,0)</f>
        <v>0</v>
      </c>
      <c r="AM87" s="1"/>
      <c r="AN87" s="57">
        <f t="shared" si="199"/>
        <v>0</v>
      </c>
      <c r="AO87" s="79">
        <f t="shared" si="200"/>
        <v>0</v>
      </c>
      <c r="AP87" s="32">
        <f>+VLOOKUP($A87,'Presupuesto (Captura de Datos)'!$A$11:$M$363,AP$9,0)</f>
        <v>0</v>
      </c>
      <c r="AQ87" s="1"/>
      <c r="AR87" s="57">
        <f t="shared" si="201"/>
        <v>0</v>
      </c>
      <c r="AS87" s="79">
        <f t="shared" si="202"/>
        <v>0</v>
      </c>
      <c r="AT87" s="32">
        <f>+VLOOKUP($A87,'Presupuesto (Captura de Datos)'!$A$11:$M$363,AT$9,0)</f>
        <v>0</v>
      </c>
      <c r="AU87" s="1"/>
      <c r="AV87" s="57">
        <f t="shared" si="203"/>
        <v>0</v>
      </c>
      <c r="AW87" s="79">
        <f t="shared" si="204"/>
        <v>0</v>
      </c>
      <c r="AX87" s="26">
        <f t="shared" si="205"/>
        <v>0</v>
      </c>
      <c r="AY87" s="26">
        <f t="shared" si="205"/>
        <v>0</v>
      </c>
      <c r="AZ87" s="74">
        <f t="shared" si="206"/>
        <v>0</v>
      </c>
      <c r="BA87" s="82">
        <f t="shared" si="207"/>
        <v>0</v>
      </c>
    </row>
    <row r="88" spans="1:53" s="33" customFormat="1" ht="13.5" outlineLevel="1" x14ac:dyDescent="0.3">
      <c r="A88" s="33" t="str">
        <f>+'Presupuesto (Captura de Datos)'!A88</f>
        <v>Comida Familia / Propia 4</v>
      </c>
      <c r="B88" s="32">
        <f>+VLOOKUP($A88,'Presupuesto (Captura de Datos)'!$A$11:$M$363,B$9,0)</f>
        <v>0</v>
      </c>
      <c r="C88" s="1"/>
      <c r="D88" s="57">
        <f t="shared" si="181"/>
        <v>0</v>
      </c>
      <c r="E88" s="79">
        <f t="shared" si="182"/>
        <v>0</v>
      </c>
      <c r="F88" s="32">
        <f>+VLOOKUP($A88,'Presupuesto (Captura de Datos)'!$A$11:$M$363,F$9,0)</f>
        <v>0</v>
      </c>
      <c r="G88" s="1"/>
      <c r="H88" s="57">
        <f t="shared" si="183"/>
        <v>0</v>
      </c>
      <c r="I88" s="79">
        <f t="shared" si="184"/>
        <v>0</v>
      </c>
      <c r="J88" s="32">
        <f>+VLOOKUP($A88,'Presupuesto (Captura de Datos)'!$A$11:$M$363,J$9,0)</f>
        <v>0</v>
      </c>
      <c r="K88" s="1"/>
      <c r="L88" s="57">
        <f t="shared" si="185"/>
        <v>0</v>
      </c>
      <c r="M88" s="79">
        <f t="shared" si="186"/>
        <v>0</v>
      </c>
      <c r="N88" s="32">
        <f>+VLOOKUP($A88,'Presupuesto (Captura de Datos)'!$A$11:$M$363,N$9,0)</f>
        <v>0</v>
      </c>
      <c r="O88" s="1"/>
      <c r="P88" s="57">
        <f t="shared" si="187"/>
        <v>0</v>
      </c>
      <c r="Q88" s="79">
        <f t="shared" si="188"/>
        <v>0</v>
      </c>
      <c r="R88" s="32">
        <f>+VLOOKUP($A88,'Presupuesto (Captura de Datos)'!$A$11:$M$363,R$9,0)</f>
        <v>0</v>
      </c>
      <c r="S88" s="1"/>
      <c r="T88" s="57">
        <f t="shared" si="189"/>
        <v>0</v>
      </c>
      <c r="U88" s="79">
        <f t="shared" si="190"/>
        <v>0</v>
      </c>
      <c r="V88" s="32">
        <f>+VLOOKUP($A88,'Presupuesto (Captura de Datos)'!$A$11:$M$363,V$9,0)</f>
        <v>0</v>
      </c>
      <c r="W88" s="1"/>
      <c r="X88" s="57">
        <f t="shared" si="191"/>
        <v>0</v>
      </c>
      <c r="Y88" s="79">
        <f t="shared" si="192"/>
        <v>0</v>
      </c>
      <c r="Z88" s="32">
        <f>+VLOOKUP($A88,'Presupuesto (Captura de Datos)'!$A$11:$M$363,Z$9,0)</f>
        <v>0</v>
      </c>
      <c r="AA88" s="1"/>
      <c r="AB88" s="57">
        <f t="shared" si="193"/>
        <v>0</v>
      </c>
      <c r="AC88" s="79">
        <f t="shared" si="194"/>
        <v>0</v>
      </c>
      <c r="AD88" s="32">
        <f>+VLOOKUP($A88,'Presupuesto (Captura de Datos)'!$A$11:$M$363,AD$9,0)</f>
        <v>0</v>
      </c>
      <c r="AE88" s="1"/>
      <c r="AF88" s="57">
        <f t="shared" si="195"/>
        <v>0</v>
      </c>
      <c r="AG88" s="79">
        <f t="shared" si="196"/>
        <v>0</v>
      </c>
      <c r="AH88" s="32">
        <f>+VLOOKUP($A88,'Presupuesto (Captura de Datos)'!$A$11:$M$363,AH$9,0)</f>
        <v>0</v>
      </c>
      <c r="AI88" s="1"/>
      <c r="AJ88" s="57">
        <f t="shared" si="197"/>
        <v>0</v>
      </c>
      <c r="AK88" s="79">
        <f t="shared" si="198"/>
        <v>0</v>
      </c>
      <c r="AL88" s="32">
        <f>+VLOOKUP($A88,'Presupuesto (Captura de Datos)'!$A$11:$M$363,AL$9,0)</f>
        <v>0</v>
      </c>
      <c r="AM88" s="1"/>
      <c r="AN88" s="57">
        <f t="shared" si="199"/>
        <v>0</v>
      </c>
      <c r="AO88" s="79">
        <f t="shared" si="200"/>
        <v>0</v>
      </c>
      <c r="AP88" s="32">
        <f>+VLOOKUP($A88,'Presupuesto (Captura de Datos)'!$A$11:$M$363,AP$9,0)</f>
        <v>0</v>
      </c>
      <c r="AQ88" s="1"/>
      <c r="AR88" s="57">
        <f t="shared" si="201"/>
        <v>0</v>
      </c>
      <c r="AS88" s="79">
        <f t="shared" si="202"/>
        <v>0</v>
      </c>
      <c r="AT88" s="32">
        <f>+VLOOKUP($A88,'Presupuesto (Captura de Datos)'!$A$11:$M$363,AT$9,0)</f>
        <v>0</v>
      </c>
      <c r="AU88" s="1"/>
      <c r="AV88" s="57">
        <f t="shared" si="203"/>
        <v>0</v>
      </c>
      <c r="AW88" s="79">
        <f t="shared" si="204"/>
        <v>0</v>
      </c>
      <c r="AX88" s="26">
        <f t="shared" si="205"/>
        <v>0</v>
      </c>
      <c r="AY88" s="26">
        <f t="shared" si="205"/>
        <v>0</v>
      </c>
      <c r="AZ88" s="74">
        <f t="shared" si="206"/>
        <v>0</v>
      </c>
      <c r="BA88" s="82">
        <f t="shared" si="207"/>
        <v>0</v>
      </c>
    </row>
    <row r="89" spans="1:53" s="33" customFormat="1" ht="13.5" outlineLevel="1" x14ac:dyDescent="0.3">
      <c r="A89" s="33" t="str">
        <f>+'Presupuesto (Captura de Datos)'!A89</f>
        <v>Comida Familia / Propia 5</v>
      </c>
      <c r="B89" s="32">
        <f>+VLOOKUP($A89,'Presupuesto (Captura de Datos)'!$A$11:$M$363,B$9,0)</f>
        <v>0</v>
      </c>
      <c r="C89" s="2"/>
      <c r="D89" s="57">
        <f t="shared" si="181"/>
        <v>0</v>
      </c>
      <c r="E89" s="79">
        <f t="shared" si="182"/>
        <v>0</v>
      </c>
      <c r="F89" s="32">
        <f>+VLOOKUP($A89,'Presupuesto (Captura de Datos)'!$A$11:$M$363,F$9,0)</f>
        <v>0</v>
      </c>
      <c r="G89" s="2"/>
      <c r="H89" s="57">
        <f t="shared" si="183"/>
        <v>0</v>
      </c>
      <c r="I89" s="79">
        <f t="shared" si="184"/>
        <v>0</v>
      </c>
      <c r="J89" s="32">
        <f>+VLOOKUP($A89,'Presupuesto (Captura de Datos)'!$A$11:$M$363,J$9,0)</f>
        <v>0</v>
      </c>
      <c r="K89" s="2"/>
      <c r="L89" s="57">
        <f t="shared" si="185"/>
        <v>0</v>
      </c>
      <c r="M89" s="79">
        <f t="shared" si="186"/>
        <v>0</v>
      </c>
      <c r="N89" s="32">
        <f>+VLOOKUP($A89,'Presupuesto (Captura de Datos)'!$A$11:$M$363,N$9,0)</f>
        <v>0</v>
      </c>
      <c r="O89" s="2"/>
      <c r="P89" s="57">
        <f t="shared" si="187"/>
        <v>0</v>
      </c>
      <c r="Q89" s="79">
        <f t="shared" si="188"/>
        <v>0</v>
      </c>
      <c r="R89" s="32">
        <f>+VLOOKUP($A89,'Presupuesto (Captura de Datos)'!$A$11:$M$363,R$9,0)</f>
        <v>0</v>
      </c>
      <c r="S89" s="2"/>
      <c r="T89" s="57">
        <f t="shared" si="189"/>
        <v>0</v>
      </c>
      <c r="U89" s="79">
        <f t="shared" si="190"/>
        <v>0</v>
      </c>
      <c r="V89" s="32">
        <f>+VLOOKUP($A89,'Presupuesto (Captura de Datos)'!$A$11:$M$363,V$9,0)</f>
        <v>0</v>
      </c>
      <c r="W89" s="2"/>
      <c r="X89" s="57">
        <f t="shared" si="191"/>
        <v>0</v>
      </c>
      <c r="Y89" s="79">
        <f t="shared" si="192"/>
        <v>0</v>
      </c>
      <c r="Z89" s="32">
        <f>+VLOOKUP($A89,'Presupuesto (Captura de Datos)'!$A$11:$M$363,Z$9,0)</f>
        <v>0</v>
      </c>
      <c r="AA89" s="2"/>
      <c r="AB89" s="57">
        <f t="shared" si="193"/>
        <v>0</v>
      </c>
      <c r="AC89" s="79">
        <f t="shared" si="194"/>
        <v>0</v>
      </c>
      <c r="AD89" s="32">
        <f>+VLOOKUP($A89,'Presupuesto (Captura de Datos)'!$A$11:$M$363,AD$9,0)</f>
        <v>0</v>
      </c>
      <c r="AE89" s="2"/>
      <c r="AF89" s="57">
        <f t="shared" si="195"/>
        <v>0</v>
      </c>
      <c r="AG89" s="79">
        <f t="shared" si="196"/>
        <v>0</v>
      </c>
      <c r="AH89" s="32">
        <f>+VLOOKUP($A89,'Presupuesto (Captura de Datos)'!$A$11:$M$363,AH$9,0)</f>
        <v>0</v>
      </c>
      <c r="AI89" s="2"/>
      <c r="AJ89" s="57">
        <f t="shared" si="197"/>
        <v>0</v>
      </c>
      <c r="AK89" s="79">
        <f t="shared" si="198"/>
        <v>0</v>
      </c>
      <c r="AL89" s="32">
        <f>+VLOOKUP($A89,'Presupuesto (Captura de Datos)'!$A$11:$M$363,AL$9,0)</f>
        <v>0</v>
      </c>
      <c r="AM89" s="2"/>
      <c r="AN89" s="57">
        <f t="shared" si="199"/>
        <v>0</v>
      </c>
      <c r="AO89" s="79">
        <f t="shared" si="200"/>
        <v>0</v>
      </c>
      <c r="AP89" s="32">
        <f>+VLOOKUP($A89,'Presupuesto (Captura de Datos)'!$A$11:$M$363,AP$9,0)</f>
        <v>0</v>
      </c>
      <c r="AQ89" s="2"/>
      <c r="AR89" s="57">
        <f t="shared" si="201"/>
        <v>0</v>
      </c>
      <c r="AS89" s="79">
        <f t="shared" si="202"/>
        <v>0</v>
      </c>
      <c r="AT89" s="32">
        <f>+VLOOKUP($A89,'Presupuesto (Captura de Datos)'!$A$11:$M$363,AT$9,0)</f>
        <v>0</v>
      </c>
      <c r="AU89" s="2"/>
      <c r="AV89" s="57">
        <f t="shared" si="203"/>
        <v>0</v>
      </c>
      <c r="AW89" s="79">
        <f t="shared" si="204"/>
        <v>0</v>
      </c>
      <c r="AX89" s="26">
        <f t="shared" si="205"/>
        <v>0</v>
      </c>
      <c r="AY89" s="26">
        <f t="shared" si="205"/>
        <v>0</v>
      </c>
      <c r="AZ89" s="74">
        <f t="shared" si="206"/>
        <v>0</v>
      </c>
      <c r="BA89" s="82">
        <f t="shared" si="207"/>
        <v>0</v>
      </c>
    </row>
    <row r="90" spans="1:53" s="33" customFormat="1" ht="13.5" outlineLevel="1" x14ac:dyDescent="0.3">
      <c r="A90" s="33" t="str">
        <f>+'Presupuesto (Captura de Datos)'!A90</f>
        <v>Comida Familia / Propia 6</v>
      </c>
      <c r="B90" s="32">
        <f>+VLOOKUP($A90,'Presupuesto (Captura de Datos)'!$A$11:$M$363,B$9,0)</f>
        <v>0</v>
      </c>
      <c r="C90" s="2"/>
      <c r="D90" s="57">
        <f t="shared" si="181"/>
        <v>0</v>
      </c>
      <c r="E90" s="79">
        <f t="shared" si="182"/>
        <v>0</v>
      </c>
      <c r="F90" s="32">
        <f>+VLOOKUP($A90,'Presupuesto (Captura de Datos)'!$A$11:$M$363,F$9,0)</f>
        <v>0</v>
      </c>
      <c r="G90" s="2"/>
      <c r="H90" s="57">
        <f t="shared" si="183"/>
        <v>0</v>
      </c>
      <c r="I90" s="79">
        <f t="shared" si="184"/>
        <v>0</v>
      </c>
      <c r="J90" s="32">
        <f>+VLOOKUP($A90,'Presupuesto (Captura de Datos)'!$A$11:$M$363,J$9,0)</f>
        <v>0</v>
      </c>
      <c r="K90" s="2"/>
      <c r="L90" s="57">
        <f t="shared" si="185"/>
        <v>0</v>
      </c>
      <c r="M90" s="79">
        <f t="shared" si="186"/>
        <v>0</v>
      </c>
      <c r="N90" s="32">
        <f>+VLOOKUP($A90,'Presupuesto (Captura de Datos)'!$A$11:$M$363,N$9,0)</f>
        <v>0</v>
      </c>
      <c r="O90" s="2"/>
      <c r="P90" s="57">
        <f t="shared" si="187"/>
        <v>0</v>
      </c>
      <c r="Q90" s="79">
        <f t="shared" si="188"/>
        <v>0</v>
      </c>
      <c r="R90" s="32">
        <f>+VLOOKUP($A90,'Presupuesto (Captura de Datos)'!$A$11:$M$363,R$9,0)</f>
        <v>0</v>
      </c>
      <c r="S90" s="2"/>
      <c r="T90" s="57">
        <f t="shared" si="189"/>
        <v>0</v>
      </c>
      <c r="U90" s="79">
        <f t="shared" si="190"/>
        <v>0</v>
      </c>
      <c r="V90" s="32">
        <f>+VLOOKUP($A90,'Presupuesto (Captura de Datos)'!$A$11:$M$363,V$9,0)</f>
        <v>0</v>
      </c>
      <c r="W90" s="2"/>
      <c r="X90" s="57">
        <f t="shared" si="191"/>
        <v>0</v>
      </c>
      <c r="Y90" s="79">
        <f t="shared" si="192"/>
        <v>0</v>
      </c>
      <c r="Z90" s="32">
        <f>+VLOOKUP($A90,'Presupuesto (Captura de Datos)'!$A$11:$M$363,Z$9,0)</f>
        <v>0</v>
      </c>
      <c r="AA90" s="2"/>
      <c r="AB90" s="57">
        <f t="shared" si="193"/>
        <v>0</v>
      </c>
      <c r="AC90" s="79">
        <f t="shared" si="194"/>
        <v>0</v>
      </c>
      <c r="AD90" s="32">
        <f>+VLOOKUP($A90,'Presupuesto (Captura de Datos)'!$A$11:$M$363,AD$9,0)</f>
        <v>0</v>
      </c>
      <c r="AE90" s="2"/>
      <c r="AF90" s="57">
        <f t="shared" si="195"/>
        <v>0</v>
      </c>
      <c r="AG90" s="79">
        <f t="shared" si="196"/>
        <v>0</v>
      </c>
      <c r="AH90" s="32">
        <f>+VLOOKUP($A90,'Presupuesto (Captura de Datos)'!$A$11:$M$363,AH$9,0)</f>
        <v>0</v>
      </c>
      <c r="AI90" s="2"/>
      <c r="AJ90" s="57">
        <f t="shared" si="197"/>
        <v>0</v>
      </c>
      <c r="AK90" s="79">
        <f t="shared" si="198"/>
        <v>0</v>
      </c>
      <c r="AL90" s="32">
        <f>+VLOOKUP($A90,'Presupuesto (Captura de Datos)'!$A$11:$M$363,AL$9,0)</f>
        <v>0</v>
      </c>
      <c r="AM90" s="2"/>
      <c r="AN90" s="57">
        <f t="shared" si="199"/>
        <v>0</v>
      </c>
      <c r="AO90" s="79">
        <f t="shared" si="200"/>
        <v>0</v>
      </c>
      <c r="AP90" s="32">
        <f>+VLOOKUP($A90,'Presupuesto (Captura de Datos)'!$A$11:$M$363,AP$9,0)</f>
        <v>0</v>
      </c>
      <c r="AQ90" s="2"/>
      <c r="AR90" s="57">
        <f t="shared" si="201"/>
        <v>0</v>
      </c>
      <c r="AS90" s="79">
        <f t="shared" si="202"/>
        <v>0</v>
      </c>
      <c r="AT90" s="32">
        <f>+VLOOKUP($A90,'Presupuesto (Captura de Datos)'!$A$11:$M$363,AT$9,0)</f>
        <v>0</v>
      </c>
      <c r="AU90" s="2"/>
      <c r="AV90" s="57">
        <f t="shared" si="203"/>
        <v>0</v>
      </c>
      <c r="AW90" s="79">
        <f t="shared" si="204"/>
        <v>0</v>
      </c>
      <c r="AX90" s="26">
        <f t="shared" si="205"/>
        <v>0</v>
      </c>
      <c r="AY90" s="26">
        <f t="shared" si="205"/>
        <v>0</v>
      </c>
      <c r="AZ90" s="74">
        <f t="shared" si="206"/>
        <v>0</v>
      </c>
      <c r="BA90" s="82">
        <f t="shared" si="207"/>
        <v>0</v>
      </c>
    </row>
    <row r="91" spans="1:53" s="33" customFormat="1" ht="13.5" outlineLevel="1" x14ac:dyDescent="0.3">
      <c r="A91" s="33" t="str">
        <f>+'Presupuesto (Captura de Datos)'!A91</f>
        <v>Comida Familia / Propia 7</v>
      </c>
      <c r="B91" s="32">
        <f>+VLOOKUP($A91,'Presupuesto (Captura de Datos)'!$A$11:$M$363,B$9,0)</f>
        <v>0</v>
      </c>
      <c r="C91" s="2"/>
      <c r="D91" s="57">
        <f t="shared" si="181"/>
        <v>0</v>
      </c>
      <c r="E91" s="79">
        <f t="shared" si="182"/>
        <v>0</v>
      </c>
      <c r="F91" s="32">
        <f>+VLOOKUP($A91,'Presupuesto (Captura de Datos)'!$A$11:$M$363,F$9,0)</f>
        <v>0</v>
      </c>
      <c r="G91" s="2"/>
      <c r="H91" s="57">
        <f t="shared" si="183"/>
        <v>0</v>
      </c>
      <c r="I91" s="79">
        <f t="shared" si="184"/>
        <v>0</v>
      </c>
      <c r="J91" s="32">
        <f>+VLOOKUP($A91,'Presupuesto (Captura de Datos)'!$A$11:$M$363,J$9,0)</f>
        <v>0</v>
      </c>
      <c r="K91" s="2"/>
      <c r="L91" s="57">
        <f t="shared" si="185"/>
        <v>0</v>
      </c>
      <c r="M91" s="79">
        <f t="shared" si="186"/>
        <v>0</v>
      </c>
      <c r="N91" s="32">
        <f>+VLOOKUP($A91,'Presupuesto (Captura de Datos)'!$A$11:$M$363,N$9,0)</f>
        <v>0</v>
      </c>
      <c r="O91" s="2"/>
      <c r="P91" s="57">
        <f t="shared" si="187"/>
        <v>0</v>
      </c>
      <c r="Q91" s="79">
        <f t="shared" si="188"/>
        <v>0</v>
      </c>
      <c r="R91" s="32">
        <f>+VLOOKUP($A91,'Presupuesto (Captura de Datos)'!$A$11:$M$363,R$9,0)</f>
        <v>0</v>
      </c>
      <c r="S91" s="2"/>
      <c r="T91" s="57">
        <f t="shared" si="189"/>
        <v>0</v>
      </c>
      <c r="U91" s="79">
        <f t="shared" si="190"/>
        <v>0</v>
      </c>
      <c r="V91" s="32">
        <f>+VLOOKUP($A91,'Presupuesto (Captura de Datos)'!$A$11:$M$363,V$9,0)</f>
        <v>0</v>
      </c>
      <c r="W91" s="2"/>
      <c r="X91" s="57">
        <f t="shared" si="191"/>
        <v>0</v>
      </c>
      <c r="Y91" s="79">
        <f t="shared" si="192"/>
        <v>0</v>
      </c>
      <c r="Z91" s="32">
        <f>+VLOOKUP($A91,'Presupuesto (Captura de Datos)'!$A$11:$M$363,Z$9,0)</f>
        <v>0</v>
      </c>
      <c r="AA91" s="2"/>
      <c r="AB91" s="57">
        <f t="shared" si="193"/>
        <v>0</v>
      </c>
      <c r="AC91" s="79">
        <f t="shared" si="194"/>
        <v>0</v>
      </c>
      <c r="AD91" s="32">
        <f>+VLOOKUP($A91,'Presupuesto (Captura de Datos)'!$A$11:$M$363,AD$9,0)</f>
        <v>0</v>
      </c>
      <c r="AE91" s="2"/>
      <c r="AF91" s="57">
        <f t="shared" si="195"/>
        <v>0</v>
      </c>
      <c r="AG91" s="79">
        <f t="shared" si="196"/>
        <v>0</v>
      </c>
      <c r="AH91" s="32">
        <f>+VLOOKUP($A91,'Presupuesto (Captura de Datos)'!$A$11:$M$363,AH$9,0)</f>
        <v>0</v>
      </c>
      <c r="AI91" s="2"/>
      <c r="AJ91" s="57">
        <f t="shared" si="197"/>
        <v>0</v>
      </c>
      <c r="AK91" s="79">
        <f t="shared" si="198"/>
        <v>0</v>
      </c>
      <c r="AL91" s="32">
        <f>+VLOOKUP($A91,'Presupuesto (Captura de Datos)'!$A$11:$M$363,AL$9,0)</f>
        <v>0</v>
      </c>
      <c r="AM91" s="2"/>
      <c r="AN91" s="57">
        <f t="shared" si="199"/>
        <v>0</v>
      </c>
      <c r="AO91" s="79">
        <f t="shared" si="200"/>
        <v>0</v>
      </c>
      <c r="AP91" s="32">
        <f>+VLOOKUP($A91,'Presupuesto (Captura de Datos)'!$A$11:$M$363,AP$9,0)</f>
        <v>0</v>
      </c>
      <c r="AQ91" s="2"/>
      <c r="AR91" s="57">
        <f t="shared" si="201"/>
        <v>0</v>
      </c>
      <c r="AS91" s="79">
        <f t="shared" si="202"/>
        <v>0</v>
      </c>
      <c r="AT91" s="32">
        <f>+VLOOKUP($A91,'Presupuesto (Captura de Datos)'!$A$11:$M$363,AT$9,0)</f>
        <v>0</v>
      </c>
      <c r="AU91" s="2"/>
      <c r="AV91" s="57">
        <f t="shared" si="203"/>
        <v>0</v>
      </c>
      <c r="AW91" s="79">
        <f t="shared" si="204"/>
        <v>0</v>
      </c>
      <c r="AX91" s="26">
        <f t="shared" si="205"/>
        <v>0</v>
      </c>
      <c r="AY91" s="26">
        <f t="shared" si="205"/>
        <v>0</v>
      </c>
      <c r="AZ91" s="74">
        <f t="shared" si="206"/>
        <v>0</v>
      </c>
      <c r="BA91" s="82">
        <f t="shared" si="207"/>
        <v>0</v>
      </c>
    </row>
    <row r="92" spans="1:53" s="33" customFormat="1" ht="13.5" outlineLevel="1" x14ac:dyDescent="0.3">
      <c r="A92" s="33" t="str">
        <f>+'Presupuesto (Captura de Datos)'!A92</f>
        <v>Comida Familia / Propia 8</v>
      </c>
      <c r="B92" s="32">
        <f>+VLOOKUP($A92,'Presupuesto (Captura de Datos)'!$A$11:$M$363,B$9,0)</f>
        <v>0</v>
      </c>
      <c r="C92" s="2"/>
      <c r="D92" s="57">
        <f t="shared" si="181"/>
        <v>0</v>
      </c>
      <c r="E92" s="79">
        <f t="shared" si="182"/>
        <v>0</v>
      </c>
      <c r="F92" s="32">
        <f>+VLOOKUP($A92,'Presupuesto (Captura de Datos)'!$A$11:$M$363,F$9,0)</f>
        <v>0</v>
      </c>
      <c r="G92" s="2"/>
      <c r="H92" s="57">
        <f t="shared" si="183"/>
        <v>0</v>
      </c>
      <c r="I92" s="79">
        <f t="shared" si="184"/>
        <v>0</v>
      </c>
      <c r="J92" s="32">
        <f>+VLOOKUP($A92,'Presupuesto (Captura de Datos)'!$A$11:$M$363,J$9,0)</f>
        <v>0</v>
      </c>
      <c r="K92" s="2"/>
      <c r="L92" s="57">
        <f t="shared" si="185"/>
        <v>0</v>
      </c>
      <c r="M92" s="79">
        <f t="shared" si="186"/>
        <v>0</v>
      </c>
      <c r="N92" s="32">
        <f>+VLOOKUP($A92,'Presupuesto (Captura de Datos)'!$A$11:$M$363,N$9,0)</f>
        <v>0</v>
      </c>
      <c r="O92" s="2"/>
      <c r="P92" s="57">
        <f t="shared" si="187"/>
        <v>0</v>
      </c>
      <c r="Q92" s="79">
        <f t="shared" si="188"/>
        <v>0</v>
      </c>
      <c r="R92" s="32">
        <f>+VLOOKUP($A92,'Presupuesto (Captura de Datos)'!$A$11:$M$363,R$9,0)</f>
        <v>0</v>
      </c>
      <c r="S92" s="2"/>
      <c r="T92" s="57">
        <f t="shared" si="189"/>
        <v>0</v>
      </c>
      <c r="U92" s="79">
        <f t="shared" si="190"/>
        <v>0</v>
      </c>
      <c r="V92" s="32">
        <f>+VLOOKUP($A92,'Presupuesto (Captura de Datos)'!$A$11:$M$363,V$9,0)</f>
        <v>0</v>
      </c>
      <c r="W92" s="2"/>
      <c r="X92" s="57">
        <f t="shared" si="191"/>
        <v>0</v>
      </c>
      <c r="Y92" s="79">
        <f t="shared" si="192"/>
        <v>0</v>
      </c>
      <c r="Z92" s="32">
        <f>+VLOOKUP($A92,'Presupuesto (Captura de Datos)'!$A$11:$M$363,Z$9,0)</f>
        <v>0</v>
      </c>
      <c r="AA92" s="2"/>
      <c r="AB92" s="57">
        <f t="shared" si="193"/>
        <v>0</v>
      </c>
      <c r="AC92" s="79">
        <f t="shared" si="194"/>
        <v>0</v>
      </c>
      <c r="AD92" s="32">
        <f>+VLOOKUP($A92,'Presupuesto (Captura de Datos)'!$A$11:$M$363,AD$9,0)</f>
        <v>0</v>
      </c>
      <c r="AE92" s="2"/>
      <c r="AF92" s="57">
        <f t="shared" si="195"/>
        <v>0</v>
      </c>
      <c r="AG92" s="79">
        <f t="shared" si="196"/>
        <v>0</v>
      </c>
      <c r="AH92" s="32">
        <f>+VLOOKUP($A92,'Presupuesto (Captura de Datos)'!$A$11:$M$363,AH$9,0)</f>
        <v>0</v>
      </c>
      <c r="AI92" s="2"/>
      <c r="AJ92" s="57">
        <f t="shared" si="197"/>
        <v>0</v>
      </c>
      <c r="AK92" s="79">
        <f t="shared" si="198"/>
        <v>0</v>
      </c>
      <c r="AL92" s="32">
        <f>+VLOOKUP($A92,'Presupuesto (Captura de Datos)'!$A$11:$M$363,AL$9,0)</f>
        <v>0</v>
      </c>
      <c r="AM92" s="2"/>
      <c r="AN92" s="57">
        <f t="shared" si="199"/>
        <v>0</v>
      </c>
      <c r="AO92" s="79">
        <f t="shared" si="200"/>
        <v>0</v>
      </c>
      <c r="AP92" s="32">
        <f>+VLOOKUP($A92,'Presupuesto (Captura de Datos)'!$A$11:$M$363,AP$9,0)</f>
        <v>0</v>
      </c>
      <c r="AQ92" s="2"/>
      <c r="AR92" s="57">
        <f t="shared" si="201"/>
        <v>0</v>
      </c>
      <c r="AS92" s="79">
        <f t="shared" si="202"/>
        <v>0</v>
      </c>
      <c r="AT92" s="32">
        <f>+VLOOKUP($A92,'Presupuesto (Captura de Datos)'!$A$11:$M$363,AT$9,0)</f>
        <v>0</v>
      </c>
      <c r="AU92" s="2"/>
      <c r="AV92" s="57">
        <f t="shared" si="203"/>
        <v>0</v>
      </c>
      <c r="AW92" s="79">
        <f t="shared" si="204"/>
        <v>0</v>
      </c>
      <c r="AX92" s="26">
        <f t="shared" si="205"/>
        <v>0</v>
      </c>
      <c r="AY92" s="26">
        <f t="shared" si="205"/>
        <v>0</v>
      </c>
      <c r="AZ92" s="74">
        <f>+AX92-AY92</f>
        <v>0</v>
      </c>
      <c r="BA92" s="82">
        <f>IF(ISERROR(AY92/AX92),0,(AY92/AX92))</f>
        <v>0</v>
      </c>
    </row>
    <row r="93" spans="1:53" s="33" customFormat="1" ht="13.5" x14ac:dyDescent="0.3">
      <c r="A93" s="62" t="str">
        <f>"Total "&amp;A84</f>
        <v>Total Comida Familia y Propia</v>
      </c>
      <c r="B93" s="63">
        <f>SUM(B84:B92)</f>
        <v>0</v>
      </c>
      <c r="C93" s="63">
        <f>SUM(C84:C92)</f>
        <v>0</v>
      </c>
      <c r="D93" s="63">
        <f t="shared" si="181"/>
        <v>0</v>
      </c>
      <c r="E93" s="81">
        <f t="shared" si="182"/>
        <v>0</v>
      </c>
      <c r="F93" s="63">
        <f>SUM(F84:F92)</f>
        <v>0</v>
      </c>
      <c r="G93" s="63">
        <f>SUM(G84:G92)</f>
        <v>0</v>
      </c>
      <c r="H93" s="63">
        <f t="shared" si="183"/>
        <v>0</v>
      </c>
      <c r="I93" s="81">
        <f t="shared" si="184"/>
        <v>0</v>
      </c>
      <c r="J93" s="63">
        <f>SUM(J84:J92)</f>
        <v>0</v>
      </c>
      <c r="K93" s="63">
        <f>SUM(K84:K92)</f>
        <v>0</v>
      </c>
      <c r="L93" s="63">
        <f t="shared" si="185"/>
        <v>0</v>
      </c>
      <c r="M93" s="81">
        <f t="shared" si="186"/>
        <v>0</v>
      </c>
      <c r="N93" s="63">
        <f>SUM(N84:N92)</f>
        <v>0</v>
      </c>
      <c r="O93" s="63">
        <f>SUM(O84:O92)</f>
        <v>0</v>
      </c>
      <c r="P93" s="63">
        <f t="shared" si="187"/>
        <v>0</v>
      </c>
      <c r="Q93" s="81">
        <f t="shared" si="188"/>
        <v>0</v>
      </c>
      <c r="R93" s="63">
        <f>SUM(R84:R92)</f>
        <v>0</v>
      </c>
      <c r="S93" s="63">
        <f>SUM(S84:S92)</f>
        <v>0</v>
      </c>
      <c r="T93" s="63">
        <f t="shared" si="189"/>
        <v>0</v>
      </c>
      <c r="U93" s="81">
        <f t="shared" si="190"/>
        <v>0</v>
      </c>
      <c r="V93" s="63">
        <f>SUM(V84:V92)</f>
        <v>0</v>
      </c>
      <c r="W93" s="63">
        <f>SUM(W84:W92)</f>
        <v>0</v>
      </c>
      <c r="X93" s="63">
        <f t="shared" si="191"/>
        <v>0</v>
      </c>
      <c r="Y93" s="81">
        <f t="shared" si="192"/>
        <v>0</v>
      </c>
      <c r="Z93" s="63">
        <f>SUM(Z84:Z92)</f>
        <v>0</v>
      </c>
      <c r="AA93" s="63">
        <f>SUM(AA84:AA92)</f>
        <v>0</v>
      </c>
      <c r="AB93" s="63">
        <f t="shared" si="193"/>
        <v>0</v>
      </c>
      <c r="AC93" s="81">
        <f t="shared" si="194"/>
        <v>0</v>
      </c>
      <c r="AD93" s="63">
        <f>SUM(AD84:AD92)</f>
        <v>0</v>
      </c>
      <c r="AE93" s="63">
        <f>SUM(AE84:AE92)</f>
        <v>0</v>
      </c>
      <c r="AF93" s="63">
        <f t="shared" si="195"/>
        <v>0</v>
      </c>
      <c r="AG93" s="81">
        <f t="shared" si="196"/>
        <v>0</v>
      </c>
      <c r="AH93" s="63">
        <f>SUM(AH84:AH92)</f>
        <v>0</v>
      </c>
      <c r="AI93" s="63">
        <f>SUM(AI84:AI92)</f>
        <v>0</v>
      </c>
      <c r="AJ93" s="63">
        <f t="shared" si="197"/>
        <v>0</v>
      </c>
      <c r="AK93" s="81">
        <f t="shared" si="198"/>
        <v>0</v>
      </c>
      <c r="AL93" s="63">
        <f>SUM(AL84:AL92)</f>
        <v>0</v>
      </c>
      <c r="AM93" s="63">
        <f>SUM(AM84:AM92)</f>
        <v>0</v>
      </c>
      <c r="AN93" s="63">
        <f t="shared" si="199"/>
        <v>0</v>
      </c>
      <c r="AO93" s="81">
        <f t="shared" si="200"/>
        <v>0</v>
      </c>
      <c r="AP93" s="63">
        <f>SUM(AP84:AP92)</f>
        <v>0</v>
      </c>
      <c r="AQ93" s="63">
        <f>SUM(AQ84:AQ92)</f>
        <v>0</v>
      </c>
      <c r="AR93" s="63">
        <f t="shared" si="201"/>
        <v>0</v>
      </c>
      <c r="AS93" s="81">
        <f t="shared" si="202"/>
        <v>0</v>
      </c>
      <c r="AT93" s="63">
        <f>SUM(AT84:AT92)</f>
        <v>0</v>
      </c>
      <c r="AU93" s="63">
        <f>SUM(AU84:AU92)</f>
        <v>0</v>
      </c>
      <c r="AV93" s="63">
        <f t="shared" si="203"/>
        <v>0</v>
      </c>
      <c r="AW93" s="81">
        <f t="shared" si="204"/>
        <v>0</v>
      </c>
      <c r="AX93" s="63">
        <f>SUM(AX85:AX92)</f>
        <v>0</v>
      </c>
      <c r="AY93" s="63">
        <f>SUM(AY84:AY92)</f>
        <v>0</v>
      </c>
      <c r="AZ93" s="63">
        <f>+AX93-AY93</f>
        <v>0</v>
      </c>
      <c r="BA93" s="81">
        <f>IF(ISERROR(AY93/AX93),0,(AY93/AX93))</f>
        <v>0</v>
      </c>
    </row>
    <row r="94" spans="1:53" s="33" customFormat="1" ht="13.5" x14ac:dyDescent="0.3">
      <c r="A94" s="64" t="s">
        <v>6</v>
      </c>
      <c r="B94" s="73">
        <f>IF(B$5&gt;0,B93/B$5," - ")</f>
        <v>0</v>
      </c>
      <c r="C94" s="65">
        <f>IF(C$5&gt;0,C93/C$5," - ")</f>
        <v>0</v>
      </c>
      <c r="D94" s="65"/>
      <c r="E94" s="65"/>
      <c r="F94" s="73">
        <f>IF(F$5&gt;0,F93/F$5," - ")</f>
        <v>0</v>
      </c>
      <c r="G94" s="65">
        <f>IF(G$5&gt;0,G93/G$5," - ")</f>
        <v>0</v>
      </c>
      <c r="H94" s="65"/>
      <c r="I94" s="65"/>
      <c r="J94" s="73">
        <f>IF(J$5&gt;0,J93/J$5," - ")</f>
        <v>0</v>
      </c>
      <c r="K94" s="65">
        <f>IF(K$5&gt;0,K93/K$5," - ")</f>
        <v>0</v>
      </c>
      <c r="L94" s="65"/>
      <c r="M94" s="65"/>
      <c r="N94" s="73">
        <f>IF(N$5&gt;0,N93/N$5," - ")</f>
        <v>0</v>
      </c>
      <c r="O94" s="65">
        <f>IF(O$5&gt;0,O93/O$5," - ")</f>
        <v>0</v>
      </c>
      <c r="P94" s="65"/>
      <c r="Q94" s="65"/>
      <c r="R94" s="73">
        <f>IF(R$5&gt;0,R93/R$5," - ")</f>
        <v>0</v>
      </c>
      <c r="S94" s="65">
        <f>IF(S$5&gt;0,S93/S$5," - ")</f>
        <v>0</v>
      </c>
      <c r="T94" s="65"/>
      <c r="U94" s="65"/>
      <c r="V94" s="73">
        <f>IF(V$5&gt;0,V93/V$5," - ")</f>
        <v>0</v>
      </c>
      <c r="W94" s="65" t="str">
        <f>IF(W$5&gt;0,W93/W$5," - ")</f>
        <v xml:space="preserve"> - </v>
      </c>
      <c r="X94" s="65"/>
      <c r="Y94" s="65"/>
      <c r="Z94" s="73">
        <f>IF(Z$5&gt;0,Z93/Z$5," - ")</f>
        <v>0</v>
      </c>
      <c r="AA94" s="65" t="str">
        <f>IF(AA$5&gt;0,AA93/AA$5," - ")</f>
        <v xml:space="preserve"> - </v>
      </c>
      <c r="AB94" s="65"/>
      <c r="AC94" s="65"/>
      <c r="AD94" s="73">
        <f>IF(AD$5&gt;0,AD93/AD$5," - ")</f>
        <v>0</v>
      </c>
      <c r="AE94" s="65" t="str">
        <f>IF(AE$5&gt;0,AE93/AE$5," - ")</f>
        <v xml:space="preserve"> - </v>
      </c>
      <c r="AF94" s="65"/>
      <c r="AG94" s="65"/>
      <c r="AH94" s="73">
        <f>IF(AH$5&gt;0,AH93/AH$5," - ")</f>
        <v>0</v>
      </c>
      <c r="AI94" s="65" t="str">
        <f>IF(AI$5&gt;0,AI93/AI$5," - ")</f>
        <v xml:space="preserve"> - </v>
      </c>
      <c r="AJ94" s="65"/>
      <c r="AK94" s="65"/>
      <c r="AL94" s="73">
        <f>IF(AL$5&gt;0,AL93/AL$5," - ")</f>
        <v>0</v>
      </c>
      <c r="AM94" s="65" t="str">
        <f>IF(AM$5&gt;0,AM93/AM$5," - ")</f>
        <v xml:space="preserve"> - </v>
      </c>
      <c r="AN94" s="65"/>
      <c r="AO94" s="65"/>
      <c r="AP94" s="73">
        <f>IF(AP$5&gt;0,AP93/AP$5," - ")</f>
        <v>0</v>
      </c>
      <c r="AQ94" s="65">
        <f>IF(AQ$5&gt;0,AQ93/AQ$5," - ")</f>
        <v>0</v>
      </c>
      <c r="AR94" s="65"/>
      <c r="AS94" s="65"/>
      <c r="AT94" s="73">
        <f>IF(AT$5&gt;0,AT93/AT$5," - ")</f>
        <v>0</v>
      </c>
      <c r="AU94" s="65">
        <f>IF(AU$5&gt;0,AU93/AU$5," - ")</f>
        <v>0</v>
      </c>
      <c r="AV94" s="65"/>
      <c r="AW94" s="65"/>
      <c r="AX94" s="73">
        <f>IF(AX$5&gt;0,AX93/AX$5," - ")</f>
        <v>0</v>
      </c>
      <c r="AY94" s="65">
        <f>IF(AY$5&gt;0,AY93/AY$5," - ")</f>
        <v>0</v>
      </c>
    </row>
    <row r="95" spans="1:53" s="33" customFormat="1" ht="15.75" thickBot="1" x14ac:dyDescent="0.35">
      <c r="A95" s="60" t="str">
        <f>+'Presupuesto (Captura de Datos)'!A95</f>
        <v>Transporte / Vehículo Familia y Propia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</row>
    <row r="96" spans="1:53" s="33" customFormat="1" ht="13.5" outlineLevel="1" x14ac:dyDescent="0.3">
      <c r="A96" s="33" t="str">
        <f>+'Presupuesto (Captura de Datos)'!A96</f>
        <v>Trasporte / Vehículo 1</v>
      </c>
      <c r="B96" s="32">
        <f>+VLOOKUP($A96,'Presupuesto (Captura de Datos)'!$A$11:$M$363,B$9,0)</f>
        <v>0</v>
      </c>
      <c r="C96" s="1"/>
      <c r="D96" s="57">
        <f t="shared" ref="D96:D109" si="208">+B96-C96</f>
        <v>0</v>
      </c>
      <c r="E96" s="79">
        <f t="shared" ref="E96:E109" si="209">IF(ISERROR(C96/B96),0,(C96/B96))</f>
        <v>0</v>
      </c>
      <c r="F96" s="32">
        <f>+VLOOKUP($A96,'Presupuesto (Captura de Datos)'!$A$11:$M$363,F$9,0)</f>
        <v>0</v>
      </c>
      <c r="G96" s="1"/>
      <c r="H96" s="57">
        <f t="shared" ref="H96:H111" si="210">+F96-G96</f>
        <v>0</v>
      </c>
      <c r="I96" s="79">
        <f t="shared" ref="I96:I111" si="211">IF(ISERROR(G96/F96),0,(G96/F96))</f>
        <v>0</v>
      </c>
      <c r="J96" s="32">
        <f>+VLOOKUP($A96,'Presupuesto (Captura de Datos)'!$A$11:$M$363,J$9,0)</f>
        <v>0</v>
      </c>
      <c r="K96" s="1"/>
      <c r="L96" s="57">
        <f t="shared" ref="L96:L111" si="212">+J96-K96</f>
        <v>0</v>
      </c>
      <c r="M96" s="79">
        <f t="shared" ref="M96:M111" si="213">IF(ISERROR(K96/J96),0,(K96/J96))</f>
        <v>0</v>
      </c>
      <c r="N96" s="32">
        <f>+VLOOKUP($A96,'Presupuesto (Captura de Datos)'!$A$11:$M$363,N$9,0)</f>
        <v>0</v>
      </c>
      <c r="O96" s="1"/>
      <c r="P96" s="57">
        <f t="shared" ref="P96:P111" si="214">+N96-O96</f>
        <v>0</v>
      </c>
      <c r="Q96" s="79">
        <f t="shared" ref="Q96:Q111" si="215">IF(ISERROR(O96/N96),0,(O96/N96))</f>
        <v>0</v>
      </c>
      <c r="R96" s="32">
        <f>+VLOOKUP($A96,'Presupuesto (Captura de Datos)'!$A$11:$M$363,R$9,0)</f>
        <v>0</v>
      </c>
      <c r="S96" s="1"/>
      <c r="T96" s="57">
        <f t="shared" ref="T96:T111" si="216">+R96-S96</f>
        <v>0</v>
      </c>
      <c r="U96" s="79">
        <f t="shared" ref="U96:U111" si="217">IF(ISERROR(S96/R96),0,(S96/R96))</f>
        <v>0</v>
      </c>
      <c r="V96" s="32">
        <f>+VLOOKUP($A96,'Presupuesto (Captura de Datos)'!$A$11:$M$363,V$9,0)</f>
        <v>0</v>
      </c>
      <c r="W96" s="1"/>
      <c r="X96" s="57">
        <f t="shared" ref="X96:X111" si="218">+V96-W96</f>
        <v>0</v>
      </c>
      <c r="Y96" s="79">
        <f t="shared" ref="Y96:Y111" si="219">IF(ISERROR(W96/V96),0,(W96/V96))</f>
        <v>0</v>
      </c>
      <c r="Z96" s="32">
        <f>+VLOOKUP($A96,'Presupuesto (Captura de Datos)'!$A$11:$M$363,Z$9,0)</f>
        <v>0</v>
      </c>
      <c r="AA96" s="1"/>
      <c r="AB96" s="57">
        <f t="shared" ref="AB96:AB111" si="220">+Z96-AA96</f>
        <v>0</v>
      </c>
      <c r="AC96" s="79">
        <f t="shared" ref="AC96:AC111" si="221">IF(ISERROR(AA96/Z96),0,(AA96/Z96))</f>
        <v>0</v>
      </c>
      <c r="AD96" s="32">
        <f>+VLOOKUP($A96,'Presupuesto (Captura de Datos)'!$A$11:$M$363,AD$9,0)</f>
        <v>0</v>
      </c>
      <c r="AE96" s="1"/>
      <c r="AF96" s="57">
        <f t="shared" ref="AF96:AF111" si="222">+AD96-AE96</f>
        <v>0</v>
      </c>
      <c r="AG96" s="79">
        <f t="shared" ref="AG96:AG111" si="223">IF(ISERROR(AE96/AD96),0,(AE96/AD96))</f>
        <v>0</v>
      </c>
      <c r="AH96" s="32">
        <f>+VLOOKUP($A96,'Presupuesto (Captura de Datos)'!$A$11:$M$363,AH$9,0)</f>
        <v>0</v>
      </c>
      <c r="AI96" s="1"/>
      <c r="AJ96" s="57">
        <f t="shared" ref="AJ96:AJ111" si="224">+AH96-AI96</f>
        <v>0</v>
      </c>
      <c r="AK96" s="79">
        <f t="shared" ref="AK96:AK111" si="225">IF(ISERROR(AI96/AH96),0,(AI96/AH96))</f>
        <v>0</v>
      </c>
      <c r="AL96" s="32">
        <f>+VLOOKUP($A96,'Presupuesto (Captura de Datos)'!$A$11:$M$363,AL$9,0)</f>
        <v>0</v>
      </c>
      <c r="AM96" s="1"/>
      <c r="AN96" s="57">
        <f t="shared" ref="AN96:AN111" si="226">+AL96-AM96</f>
        <v>0</v>
      </c>
      <c r="AO96" s="79">
        <f t="shared" ref="AO96:AO111" si="227">IF(ISERROR(AM96/AL96),0,(AM96/AL96))</f>
        <v>0</v>
      </c>
      <c r="AP96" s="32">
        <f>+VLOOKUP($A96,'Presupuesto (Captura de Datos)'!$A$11:$M$363,AP$9,0)</f>
        <v>0</v>
      </c>
      <c r="AQ96" s="1"/>
      <c r="AR96" s="57">
        <f t="shared" ref="AR96:AR111" si="228">+AP96-AQ96</f>
        <v>0</v>
      </c>
      <c r="AS96" s="79">
        <f t="shared" ref="AS96:AS111" si="229">IF(ISERROR(AQ96/AP96),0,(AQ96/AP96))</f>
        <v>0</v>
      </c>
      <c r="AT96" s="32">
        <f>+VLOOKUP($A96,'Presupuesto (Captura de Datos)'!$A$11:$M$363,AT$9,0)</f>
        <v>0</v>
      </c>
      <c r="AU96" s="1"/>
      <c r="AV96" s="57">
        <f t="shared" ref="AV96:AV111" si="230">+AT96-AU96</f>
        <v>0</v>
      </c>
      <c r="AW96" s="79">
        <f t="shared" ref="AW96:AW111" si="231">IF(ISERROR(AU96/AT96),0,(AU96/AT96))</f>
        <v>0</v>
      </c>
      <c r="AX96" s="26">
        <f t="shared" ref="AX96:AX110" si="232">B96+F96+J96+N96+R96+V96+Z96+AD96+AH96+AL96+AP96+AT96</f>
        <v>0</v>
      </c>
      <c r="AY96" s="26">
        <f t="shared" ref="AY96:AY110" si="233">C96+G96+K96+O96+S96+W96+AA96+AE96+AI96+AM96+AQ96+AU96</f>
        <v>0</v>
      </c>
      <c r="AZ96" s="74">
        <f t="shared" ref="AZ96:AZ111" si="234">+AX96-AY96</f>
        <v>0</v>
      </c>
      <c r="BA96" s="82">
        <f t="shared" ref="BA96:BA111" si="235">IF(ISERROR(AY96/AX96),0,(AY96/AX96))</f>
        <v>0</v>
      </c>
    </row>
    <row r="97" spans="1:53" s="33" customFormat="1" ht="13.5" outlineLevel="1" x14ac:dyDescent="0.3">
      <c r="A97" s="33" t="str">
        <f>+'Presupuesto (Captura de Datos)'!A97</f>
        <v>Trasporte / Vehículo 2</v>
      </c>
      <c r="B97" s="32">
        <f>+VLOOKUP($A97,'Presupuesto (Captura de Datos)'!$A$11:$M$363,B$9,0)</f>
        <v>0</v>
      </c>
      <c r="C97" s="1"/>
      <c r="D97" s="57">
        <f t="shared" si="208"/>
        <v>0</v>
      </c>
      <c r="E97" s="79">
        <f t="shared" si="209"/>
        <v>0</v>
      </c>
      <c r="F97" s="32">
        <f>+VLOOKUP($A97,'Presupuesto (Captura de Datos)'!$A$11:$M$363,F$9,0)</f>
        <v>0</v>
      </c>
      <c r="G97" s="1"/>
      <c r="H97" s="57">
        <f t="shared" si="210"/>
        <v>0</v>
      </c>
      <c r="I97" s="79">
        <f t="shared" si="211"/>
        <v>0</v>
      </c>
      <c r="J97" s="32">
        <f>+VLOOKUP($A97,'Presupuesto (Captura de Datos)'!$A$11:$M$363,J$9,0)</f>
        <v>0</v>
      </c>
      <c r="K97" s="1"/>
      <c r="L97" s="57">
        <f t="shared" si="212"/>
        <v>0</v>
      </c>
      <c r="M97" s="79">
        <f t="shared" si="213"/>
        <v>0</v>
      </c>
      <c r="N97" s="32">
        <f>+VLOOKUP($A97,'Presupuesto (Captura de Datos)'!$A$11:$M$363,N$9,0)</f>
        <v>0</v>
      </c>
      <c r="O97" s="1"/>
      <c r="P97" s="57">
        <f t="shared" si="214"/>
        <v>0</v>
      </c>
      <c r="Q97" s="79">
        <f t="shared" si="215"/>
        <v>0</v>
      </c>
      <c r="R97" s="32">
        <f>+VLOOKUP($A97,'Presupuesto (Captura de Datos)'!$A$11:$M$363,R$9,0)</f>
        <v>0</v>
      </c>
      <c r="S97" s="1"/>
      <c r="T97" s="57">
        <f t="shared" si="216"/>
        <v>0</v>
      </c>
      <c r="U97" s="79">
        <f t="shared" si="217"/>
        <v>0</v>
      </c>
      <c r="V97" s="32">
        <f>+VLOOKUP($A97,'Presupuesto (Captura de Datos)'!$A$11:$M$363,V$9,0)</f>
        <v>0</v>
      </c>
      <c r="W97" s="1"/>
      <c r="X97" s="57">
        <f t="shared" si="218"/>
        <v>0</v>
      </c>
      <c r="Y97" s="79">
        <f t="shared" si="219"/>
        <v>0</v>
      </c>
      <c r="Z97" s="32">
        <f>+VLOOKUP($A97,'Presupuesto (Captura de Datos)'!$A$11:$M$363,Z$9,0)</f>
        <v>0</v>
      </c>
      <c r="AA97" s="1"/>
      <c r="AB97" s="57">
        <f t="shared" si="220"/>
        <v>0</v>
      </c>
      <c r="AC97" s="79">
        <f t="shared" si="221"/>
        <v>0</v>
      </c>
      <c r="AD97" s="32">
        <f>+VLOOKUP($A97,'Presupuesto (Captura de Datos)'!$A$11:$M$363,AD$9,0)</f>
        <v>0</v>
      </c>
      <c r="AE97" s="1"/>
      <c r="AF97" s="57">
        <f t="shared" si="222"/>
        <v>0</v>
      </c>
      <c r="AG97" s="79">
        <f t="shared" si="223"/>
        <v>0</v>
      </c>
      <c r="AH97" s="32">
        <f>+VLOOKUP($A97,'Presupuesto (Captura de Datos)'!$A$11:$M$363,AH$9,0)</f>
        <v>0</v>
      </c>
      <c r="AI97" s="1"/>
      <c r="AJ97" s="57">
        <f t="shared" si="224"/>
        <v>0</v>
      </c>
      <c r="AK97" s="79">
        <f t="shared" si="225"/>
        <v>0</v>
      </c>
      <c r="AL97" s="32">
        <f>+VLOOKUP($A97,'Presupuesto (Captura de Datos)'!$A$11:$M$363,AL$9,0)</f>
        <v>0</v>
      </c>
      <c r="AM97" s="1"/>
      <c r="AN97" s="57">
        <f t="shared" si="226"/>
        <v>0</v>
      </c>
      <c r="AO97" s="79">
        <f t="shared" si="227"/>
        <v>0</v>
      </c>
      <c r="AP97" s="32">
        <f>+VLOOKUP($A97,'Presupuesto (Captura de Datos)'!$A$11:$M$363,AP$9,0)</f>
        <v>0</v>
      </c>
      <c r="AQ97" s="1"/>
      <c r="AR97" s="57">
        <f t="shared" si="228"/>
        <v>0</v>
      </c>
      <c r="AS97" s="79">
        <f t="shared" si="229"/>
        <v>0</v>
      </c>
      <c r="AT97" s="32">
        <f>+VLOOKUP($A97,'Presupuesto (Captura de Datos)'!$A$11:$M$363,AT$9,0)</f>
        <v>0</v>
      </c>
      <c r="AU97" s="1"/>
      <c r="AV97" s="57">
        <f t="shared" si="230"/>
        <v>0</v>
      </c>
      <c r="AW97" s="79">
        <f t="shared" si="231"/>
        <v>0</v>
      </c>
      <c r="AX97" s="26">
        <f t="shared" si="232"/>
        <v>0</v>
      </c>
      <c r="AY97" s="26">
        <f t="shared" si="233"/>
        <v>0</v>
      </c>
      <c r="AZ97" s="74">
        <f t="shared" si="234"/>
        <v>0</v>
      </c>
      <c r="BA97" s="82">
        <f t="shared" si="235"/>
        <v>0</v>
      </c>
    </row>
    <row r="98" spans="1:53" s="33" customFormat="1" ht="13.5" outlineLevel="1" x14ac:dyDescent="0.3">
      <c r="A98" s="33" t="str">
        <f>+'Presupuesto (Captura de Datos)'!A98</f>
        <v>Trasporte / Vehículo 3</v>
      </c>
      <c r="B98" s="32">
        <f>+VLOOKUP($A98,'Presupuesto (Captura de Datos)'!$A$11:$M$363,B$9,0)</f>
        <v>0</v>
      </c>
      <c r="C98" s="1"/>
      <c r="D98" s="57">
        <f t="shared" si="208"/>
        <v>0</v>
      </c>
      <c r="E98" s="79">
        <f t="shared" si="209"/>
        <v>0</v>
      </c>
      <c r="F98" s="32">
        <f>+VLOOKUP($A98,'Presupuesto (Captura de Datos)'!$A$11:$M$363,F$9,0)</f>
        <v>0</v>
      </c>
      <c r="G98" s="1"/>
      <c r="H98" s="57">
        <f t="shared" si="210"/>
        <v>0</v>
      </c>
      <c r="I98" s="79">
        <f t="shared" si="211"/>
        <v>0</v>
      </c>
      <c r="J98" s="32">
        <f>+VLOOKUP($A98,'Presupuesto (Captura de Datos)'!$A$11:$M$363,J$9,0)</f>
        <v>0</v>
      </c>
      <c r="K98" s="1"/>
      <c r="L98" s="57">
        <f t="shared" si="212"/>
        <v>0</v>
      </c>
      <c r="M98" s="79">
        <f t="shared" si="213"/>
        <v>0</v>
      </c>
      <c r="N98" s="32">
        <f>+VLOOKUP($A98,'Presupuesto (Captura de Datos)'!$A$11:$M$363,N$9,0)</f>
        <v>0</v>
      </c>
      <c r="O98" s="1"/>
      <c r="P98" s="57">
        <f t="shared" si="214"/>
        <v>0</v>
      </c>
      <c r="Q98" s="79">
        <f t="shared" si="215"/>
        <v>0</v>
      </c>
      <c r="R98" s="32">
        <f>+VLOOKUP($A98,'Presupuesto (Captura de Datos)'!$A$11:$M$363,R$9,0)</f>
        <v>0</v>
      </c>
      <c r="S98" s="1"/>
      <c r="T98" s="57">
        <f t="shared" si="216"/>
        <v>0</v>
      </c>
      <c r="U98" s="79">
        <f t="shared" si="217"/>
        <v>0</v>
      </c>
      <c r="V98" s="32">
        <f>+VLOOKUP($A98,'Presupuesto (Captura de Datos)'!$A$11:$M$363,V$9,0)</f>
        <v>0</v>
      </c>
      <c r="W98" s="1"/>
      <c r="X98" s="57">
        <f t="shared" si="218"/>
        <v>0</v>
      </c>
      <c r="Y98" s="79">
        <f t="shared" si="219"/>
        <v>0</v>
      </c>
      <c r="Z98" s="32">
        <f>+VLOOKUP($A98,'Presupuesto (Captura de Datos)'!$A$11:$M$363,Z$9,0)</f>
        <v>0</v>
      </c>
      <c r="AA98" s="1"/>
      <c r="AB98" s="57">
        <f t="shared" si="220"/>
        <v>0</v>
      </c>
      <c r="AC98" s="79">
        <f t="shared" si="221"/>
        <v>0</v>
      </c>
      <c r="AD98" s="32">
        <f>+VLOOKUP($A98,'Presupuesto (Captura de Datos)'!$A$11:$M$363,AD$9,0)</f>
        <v>0</v>
      </c>
      <c r="AE98" s="1"/>
      <c r="AF98" s="57">
        <f t="shared" si="222"/>
        <v>0</v>
      </c>
      <c r="AG98" s="79">
        <f t="shared" si="223"/>
        <v>0</v>
      </c>
      <c r="AH98" s="32">
        <f>+VLOOKUP($A98,'Presupuesto (Captura de Datos)'!$A$11:$M$363,AH$9,0)</f>
        <v>0</v>
      </c>
      <c r="AI98" s="1"/>
      <c r="AJ98" s="57">
        <f t="shared" si="224"/>
        <v>0</v>
      </c>
      <c r="AK98" s="79">
        <f t="shared" si="225"/>
        <v>0</v>
      </c>
      <c r="AL98" s="32">
        <f>+VLOOKUP($A98,'Presupuesto (Captura de Datos)'!$A$11:$M$363,AL$9,0)</f>
        <v>0</v>
      </c>
      <c r="AM98" s="1"/>
      <c r="AN98" s="57">
        <f t="shared" si="226"/>
        <v>0</v>
      </c>
      <c r="AO98" s="79">
        <f t="shared" si="227"/>
        <v>0</v>
      </c>
      <c r="AP98" s="32">
        <f>+VLOOKUP($A98,'Presupuesto (Captura de Datos)'!$A$11:$M$363,AP$9,0)</f>
        <v>0</v>
      </c>
      <c r="AQ98" s="1"/>
      <c r="AR98" s="57">
        <f t="shared" si="228"/>
        <v>0</v>
      </c>
      <c r="AS98" s="79">
        <f t="shared" si="229"/>
        <v>0</v>
      </c>
      <c r="AT98" s="32">
        <f>+VLOOKUP($A98,'Presupuesto (Captura de Datos)'!$A$11:$M$363,AT$9,0)</f>
        <v>0</v>
      </c>
      <c r="AU98" s="1"/>
      <c r="AV98" s="57">
        <f t="shared" si="230"/>
        <v>0</v>
      </c>
      <c r="AW98" s="79">
        <f t="shared" si="231"/>
        <v>0</v>
      </c>
      <c r="AX98" s="26">
        <f t="shared" si="232"/>
        <v>0</v>
      </c>
      <c r="AY98" s="26">
        <f t="shared" si="233"/>
        <v>0</v>
      </c>
      <c r="AZ98" s="74">
        <f t="shared" si="234"/>
        <v>0</v>
      </c>
      <c r="BA98" s="82">
        <f t="shared" si="235"/>
        <v>0</v>
      </c>
    </row>
    <row r="99" spans="1:53" s="33" customFormat="1" ht="13.5" outlineLevel="1" x14ac:dyDescent="0.3">
      <c r="A99" s="33" t="str">
        <f>+'Presupuesto (Captura de Datos)'!A99</f>
        <v>Trasporte / Vehículo 4</v>
      </c>
      <c r="B99" s="32">
        <f>+VLOOKUP($A99,'Presupuesto (Captura de Datos)'!$A$11:$M$363,B$9,0)</f>
        <v>0</v>
      </c>
      <c r="C99" s="1"/>
      <c r="D99" s="57">
        <f t="shared" si="208"/>
        <v>0</v>
      </c>
      <c r="E99" s="79">
        <f t="shared" si="209"/>
        <v>0</v>
      </c>
      <c r="F99" s="32">
        <f>+VLOOKUP($A99,'Presupuesto (Captura de Datos)'!$A$11:$M$363,F$9,0)</f>
        <v>0</v>
      </c>
      <c r="G99" s="1"/>
      <c r="H99" s="57">
        <f t="shared" si="210"/>
        <v>0</v>
      </c>
      <c r="I99" s="79">
        <f t="shared" si="211"/>
        <v>0</v>
      </c>
      <c r="J99" s="32">
        <f>+VLOOKUP($A99,'Presupuesto (Captura de Datos)'!$A$11:$M$363,J$9,0)</f>
        <v>0</v>
      </c>
      <c r="K99" s="1"/>
      <c r="L99" s="57">
        <f t="shared" si="212"/>
        <v>0</v>
      </c>
      <c r="M99" s="79">
        <f t="shared" si="213"/>
        <v>0</v>
      </c>
      <c r="N99" s="32">
        <f>+VLOOKUP($A99,'Presupuesto (Captura de Datos)'!$A$11:$M$363,N$9,0)</f>
        <v>0</v>
      </c>
      <c r="O99" s="1"/>
      <c r="P99" s="57">
        <f t="shared" si="214"/>
        <v>0</v>
      </c>
      <c r="Q99" s="79">
        <f t="shared" si="215"/>
        <v>0</v>
      </c>
      <c r="R99" s="32">
        <f>+VLOOKUP($A99,'Presupuesto (Captura de Datos)'!$A$11:$M$363,R$9,0)</f>
        <v>0</v>
      </c>
      <c r="S99" s="1"/>
      <c r="T99" s="57">
        <f t="shared" si="216"/>
        <v>0</v>
      </c>
      <c r="U99" s="79">
        <f t="shared" si="217"/>
        <v>0</v>
      </c>
      <c r="V99" s="32">
        <f>+VLOOKUP($A99,'Presupuesto (Captura de Datos)'!$A$11:$M$363,V$9,0)</f>
        <v>0</v>
      </c>
      <c r="W99" s="1"/>
      <c r="X99" s="57">
        <f t="shared" si="218"/>
        <v>0</v>
      </c>
      <c r="Y99" s="79">
        <f t="shared" si="219"/>
        <v>0</v>
      </c>
      <c r="Z99" s="32">
        <f>+VLOOKUP($A99,'Presupuesto (Captura de Datos)'!$A$11:$M$363,Z$9,0)</f>
        <v>0</v>
      </c>
      <c r="AA99" s="1"/>
      <c r="AB99" s="57">
        <f t="shared" si="220"/>
        <v>0</v>
      </c>
      <c r="AC99" s="79">
        <f t="shared" si="221"/>
        <v>0</v>
      </c>
      <c r="AD99" s="32">
        <f>+VLOOKUP($A99,'Presupuesto (Captura de Datos)'!$A$11:$M$363,AD$9,0)</f>
        <v>0</v>
      </c>
      <c r="AE99" s="1"/>
      <c r="AF99" s="57">
        <f t="shared" si="222"/>
        <v>0</v>
      </c>
      <c r="AG99" s="79">
        <f t="shared" si="223"/>
        <v>0</v>
      </c>
      <c r="AH99" s="32">
        <f>+VLOOKUP($A99,'Presupuesto (Captura de Datos)'!$A$11:$M$363,AH$9,0)</f>
        <v>0</v>
      </c>
      <c r="AI99" s="1"/>
      <c r="AJ99" s="57">
        <f t="shared" si="224"/>
        <v>0</v>
      </c>
      <c r="AK99" s="79">
        <f t="shared" si="225"/>
        <v>0</v>
      </c>
      <c r="AL99" s="32">
        <f>+VLOOKUP($A99,'Presupuesto (Captura de Datos)'!$A$11:$M$363,AL$9,0)</f>
        <v>0</v>
      </c>
      <c r="AM99" s="1"/>
      <c r="AN99" s="57">
        <f t="shared" si="226"/>
        <v>0</v>
      </c>
      <c r="AO99" s="79">
        <f t="shared" si="227"/>
        <v>0</v>
      </c>
      <c r="AP99" s="32">
        <f>+VLOOKUP($A99,'Presupuesto (Captura de Datos)'!$A$11:$M$363,AP$9,0)</f>
        <v>0</v>
      </c>
      <c r="AQ99" s="1"/>
      <c r="AR99" s="57">
        <f t="shared" si="228"/>
        <v>0</v>
      </c>
      <c r="AS99" s="79">
        <f t="shared" si="229"/>
        <v>0</v>
      </c>
      <c r="AT99" s="32">
        <f>+VLOOKUP($A99,'Presupuesto (Captura de Datos)'!$A$11:$M$363,AT$9,0)</f>
        <v>0</v>
      </c>
      <c r="AU99" s="1"/>
      <c r="AV99" s="57">
        <f t="shared" si="230"/>
        <v>0</v>
      </c>
      <c r="AW99" s="79">
        <f t="shared" si="231"/>
        <v>0</v>
      </c>
      <c r="AX99" s="26">
        <f t="shared" si="232"/>
        <v>0</v>
      </c>
      <c r="AY99" s="26">
        <f t="shared" si="233"/>
        <v>0</v>
      </c>
      <c r="AZ99" s="74">
        <f t="shared" si="234"/>
        <v>0</v>
      </c>
      <c r="BA99" s="82">
        <f t="shared" si="235"/>
        <v>0</v>
      </c>
    </row>
    <row r="100" spans="1:53" s="33" customFormat="1" ht="13.5" outlineLevel="1" x14ac:dyDescent="0.3">
      <c r="A100" s="33" t="str">
        <f>+'Presupuesto (Captura de Datos)'!A100</f>
        <v>Trasporte / Vehículo 5</v>
      </c>
      <c r="B100" s="32">
        <f>+VLOOKUP($A100,'Presupuesto (Captura de Datos)'!$A$11:$M$363,B$9,0)</f>
        <v>0</v>
      </c>
      <c r="C100" s="1"/>
      <c r="D100" s="57">
        <f t="shared" si="208"/>
        <v>0</v>
      </c>
      <c r="E100" s="79">
        <f t="shared" si="209"/>
        <v>0</v>
      </c>
      <c r="F100" s="32">
        <f>+VLOOKUP($A100,'Presupuesto (Captura de Datos)'!$A$11:$M$363,F$9,0)</f>
        <v>0</v>
      </c>
      <c r="G100" s="1"/>
      <c r="H100" s="57">
        <f t="shared" si="210"/>
        <v>0</v>
      </c>
      <c r="I100" s="79">
        <f t="shared" si="211"/>
        <v>0</v>
      </c>
      <c r="J100" s="32">
        <f>+VLOOKUP($A100,'Presupuesto (Captura de Datos)'!$A$11:$M$363,J$9,0)</f>
        <v>0</v>
      </c>
      <c r="K100" s="1"/>
      <c r="L100" s="57">
        <f t="shared" si="212"/>
        <v>0</v>
      </c>
      <c r="M100" s="79">
        <f t="shared" si="213"/>
        <v>0</v>
      </c>
      <c r="N100" s="32">
        <f>+VLOOKUP($A100,'Presupuesto (Captura de Datos)'!$A$11:$M$363,N$9,0)</f>
        <v>0</v>
      </c>
      <c r="O100" s="1"/>
      <c r="P100" s="57">
        <f t="shared" si="214"/>
        <v>0</v>
      </c>
      <c r="Q100" s="79">
        <f t="shared" si="215"/>
        <v>0</v>
      </c>
      <c r="R100" s="32">
        <f>+VLOOKUP($A100,'Presupuesto (Captura de Datos)'!$A$11:$M$363,R$9,0)</f>
        <v>0</v>
      </c>
      <c r="S100" s="1"/>
      <c r="T100" s="57">
        <f t="shared" si="216"/>
        <v>0</v>
      </c>
      <c r="U100" s="79">
        <f t="shared" si="217"/>
        <v>0</v>
      </c>
      <c r="V100" s="32">
        <f>+VLOOKUP($A100,'Presupuesto (Captura de Datos)'!$A$11:$M$363,V$9,0)</f>
        <v>0</v>
      </c>
      <c r="W100" s="1"/>
      <c r="X100" s="57">
        <f t="shared" si="218"/>
        <v>0</v>
      </c>
      <c r="Y100" s="79">
        <f t="shared" si="219"/>
        <v>0</v>
      </c>
      <c r="Z100" s="32">
        <f>+VLOOKUP($A100,'Presupuesto (Captura de Datos)'!$A$11:$M$363,Z$9,0)</f>
        <v>0</v>
      </c>
      <c r="AA100" s="1"/>
      <c r="AB100" s="57">
        <f t="shared" si="220"/>
        <v>0</v>
      </c>
      <c r="AC100" s="79">
        <f t="shared" si="221"/>
        <v>0</v>
      </c>
      <c r="AD100" s="32">
        <f>+VLOOKUP($A100,'Presupuesto (Captura de Datos)'!$A$11:$M$363,AD$9,0)</f>
        <v>0</v>
      </c>
      <c r="AE100" s="1"/>
      <c r="AF100" s="57">
        <f t="shared" si="222"/>
        <v>0</v>
      </c>
      <c r="AG100" s="79">
        <f t="shared" si="223"/>
        <v>0</v>
      </c>
      <c r="AH100" s="32">
        <f>+VLOOKUP($A100,'Presupuesto (Captura de Datos)'!$A$11:$M$363,AH$9,0)</f>
        <v>0</v>
      </c>
      <c r="AI100" s="1"/>
      <c r="AJ100" s="57">
        <f t="shared" si="224"/>
        <v>0</v>
      </c>
      <c r="AK100" s="79">
        <f t="shared" si="225"/>
        <v>0</v>
      </c>
      <c r="AL100" s="32">
        <f>+VLOOKUP($A100,'Presupuesto (Captura de Datos)'!$A$11:$M$363,AL$9,0)</f>
        <v>0</v>
      </c>
      <c r="AM100" s="1"/>
      <c r="AN100" s="57">
        <f t="shared" si="226"/>
        <v>0</v>
      </c>
      <c r="AO100" s="79">
        <f t="shared" si="227"/>
        <v>0</v>
      </c>
      <c r="AP100" s="32">
        <f>+VLOOKUP($A100,'Presupuesto (Captura de Datos)'!$A$11:$M$363,AP$9,0)</f>
        <v>0</v>
      </c>
      <c r="AQ100" s="1"/>
      <c r="AR100" s="57">
        <f t="shared" si="228"/>
        <v>0</v>
      </c>
      <c r="AS100" s="79">
        <f t="shared" si="229"/>
        <v>0</v>
      </c>
      <c r="AT100" s="32">
        <f>+VLOOKUP($A100,'Presupuesto (Captura de Datos)'!$A$11:$M$363,AT$9,0)</f>
        <v>0</v>
      </c>
      <c r="AU100" s="1"/>
      <c r="AV100" s="57">
        <f t="shared" si="230"/>
        <v>0</v>
      </c>
      <c r="AW100" s="79">
        <f t="shared" si="231"/>
        <v>0</v>
      </c>
      <c r="AX100" s="26">
        <f t="shared" si="232"/>
        <v>0</v>
      </c>
      <c r="AY100" s="26">
        <f t="shared" si="233"/>
        <v>0</v>
      </c>
      <c r="AZ100" s="74">
        <f t="shared" si="234"/>
        <v>0</v>
      </c>
      <c r="BA100" s="82">
        <f t="shared" si="235"/>
        <v>0</v>
      </c>
    </row>
    <row r="101" spans="1:53" s="33" customFormat="1" ht="13.5" outlineLevel="1" x14ac:dyDescent="0.3">
      <c r="A101" s="33" t="str">
        <f>+'Presupuesto (Captura de Datos)'!A101</f>
        <v>Trasporte / Vehículo 6</v>
      </c>
      <c r="B101" s="32">
        <f>+VLOOKUP($A101,'Presupuesto (Captura de Datos)'!$A$11:$M$363,B$9,0)</f>
        <v>0</v>
      </c>
      <c r="C101" s="1"/>
      <c r="D101" s="57">
        <f t="shared" si="208"/>
        <v>0</v>
      </c>
      <c r="E101" s="79">
        <f t="shared" si="209"/>
        <v>0</v>
      </c>
      <c r="F101" s="32">
        <f>+VLOOKUP($A101,'Presupuesto (Captura de Datos)'!$A$11:$M$363,F$9,0)</f>
        <v>0</v>
      </c>
      <c r="G101" s="1"/>
      <c r="H101" s="57">
        <f t="shared" si="210"/>
        <v>0</v>
      </c>
      <c r="I101" s="79">
        <f t="shared" si="211"/>
        <v>0</v>
      </c>
      <c r="J101" s="32">
        <f>+VLOOKUP($A101,'Presupuesto (Captura de Datos)'!$A$11:$M$363,J$9,0)</f>
        <v>0</v>
      </c>
      <c r="K101" s="1"/>
      <c r="L101" s="57">
        <f t="shared" si="212"/>
        <v>0</v>
      </c>
      <c r="M101" s="79">
        <f t="shared" si="213"/>
        <v>0</v>
      </c>
      <c r="N101" s="32">
        <f>+VLOOKUP($A101,'Presupuesto (Captura de Datos)'!$A$11:$M$363,N$9,0)</f>
        <v>0</v>
      </c>
      <c r="O101" s="1"/>
      <c r="P101" s="57">
        <f t="shared" si="214"/>
        <v>0</v>
      </c>
      <c r="Q101" s="79">
        <f t="shared" si="215"/>
        <v>0</v>
      </c>
      <c r="R101" s="32">
        <f>+VLOOKUP($A101,'Presupuesto (Captura de Datos)'!$A$11:$M$363,R$9,0)</f>
        <v>0</v>
      </c>
      <c r="S101" s="1"/>
      <c r="T101" s="57">
        <f t="shared" si="216"/>
        <v>0</v>
      </c>
      <c r="U101" s="79">
        <f t="shared" si="217"/>
        <v>0</v>
      </c>
      <c r="V101" s="32">
        <f>+VLOOKUP($A101,'Presupuesto (Captura de Datos)'!$A$11:$M$363,V$9,0)</f>
        <v>0</v>
      </c>
      <c r="W101" s="1"/>
      <c r="X101" s="57">
        <f t="shared" si="218"/>
        <v>0</v>
      </c>
      <c r="Y101" s="79">
        <f t="shared" si="219"/>
        <v>0</v>
      </c>
      <c r="Z101" s="32">
        <f>+VLOOKUP($A101,'Presupuesto (Captura de Datos)'!$A$11:$M$363,Z$9,0)</f>
        <v>0</v>
      </c>
      <c r="AA101" s="1"/>
      <c r="AB101" s="57">
        <f t="shared" si="220"/>
        <v>0</v>
      </c>
      <c r="AC101" s="79">
        <f t="shared" si="221"/>
        <v>0</v>
      </c>
      <c r="AD101" s="32">
        <f>+VLOOKUP($A101,'Presupuesto (Captura de Datos)'!$A$11:$M$363,AD$9,0)</f>
        <v>0</v>
      </c>
      <c r="AE101" s="1"/>
      <c r="AF101" s="57">
        <f t="shared" si="222"/>
        <v>0</v>
      </c>
      <c r="AG101" s="79">
        <f t="shared" si="223"/>
        <v>0</v>
      </c>
      <c r="AH101" s="32">
        <f>+VLOOKUP($A101,'Presupuesto (Captura de Datos)'!$A$11:$M$363,AH$9,0)</f>
        <v>0</v>
      </c>
      <c r="AI101" s="1"/>
      <c r="AJ101" s="57">
        <f t="shared" si="224"/>
        <v>0</v>
      </c>
      <c r="AK101" s="79">
        <f t="shared" si="225"/>
        <v>0</v>
      </c>
      <c r="AL101" s="32">
        <f>+VLOOKUP($A101,'Presupuesto (Captura de Datos)'!$A$11:$M$363,AL$9,0)</f>
        <v>0</v>
      </c>
      <c r="AM101" s="1"/>
      <c r="AN101" s="57">
        <f t="shared" si="226"/>
        <v>0</v>
      </c>
      <c r="AO101" s="79">
        <f t="shared" si="227"/>
        <v>0</v>
      </c>
      <c r="AP101" s="32">
        <f>+VLOOKUP($A101,'Presupuesto (Captura de Datos)'!$A$11:$M$363,AP$9,0)</f>
        <v>0</v>
      </c>
      <c r="AQ101" s="1"/>
      <c r="AR101" s="57">
        <f t="shared" si="228"/>
        <v>0</v>
      </c>
      <c r="AS101" s="79">
        <f t="shared" si="229"/>
        <v>0</v>
      </c>
      <c r="AT101" s="32">
        <f>+VLOOKUP($A101,'Presupuesto (Captura de Datos)'!$A$11:$M$363,AT$9,0)</f>
        <v>0</v>
      </c>
      <c r="AU101" s="1"/>
      <c r="AV101" s="57">
        <f t="shared" si="230"/>
        <v>0</v>
      </c>
      <c r="AW101" s="79">
        <f t="shared" si="231"/>
        <v>0</v>
      </c>
      <c r="AX101" s="26">
        <f t="shared" si="232"/>
        <v>0</v>
      </c>
      <c r="AY101" s="26">
        <f t="shared" si="233"/>
        <v>0</v>
      </c>
      <c r="AZ101" s="74">
        <f t="shared" si="234"/>
        <v>0</v>
      </c>
      <c r="BA101" s="82">
        <f t="shared" si="235"/>
        <v>0</v>
      </c>
    </row>
    <row r="102" spans="1:53" s="33" customFormat="1" ht="13.5" outlineLevel="1" x14ac:dyDescent="0.3">
      <c r="A102" s="33" t="str">
        <f>+'Presupuesto (Captura de Datos)'!A102</f>
        <v>Trasporte / Vehículo 7</v>
      </c>
      <c r="B102" s="32">
        <f>+VLOOKUP($A102,'Presupuesto (Captura de Datos)'!$A$11:$M$363,B$9,0)</f>
        <v>0</v>
      </c>
      <c r="C102" s="1"/>
      <c r="D102" s="57">
        <f t="shared" si="208"/>
        <v>0</v>
      </c>
      <c r="E102" s="79">
        <f t="shared" si="209"/>
        <v>0</v>
      </c>
      <c r="F102" s="32">
        <f>+VLOOKUP($A102,'Presupuesto (Captura de Datos)'!$A$11:$M$363,F$9,0)</f>
        <v>0</v>
      </c>
      <c r="G102" s="1"/>
      <c r="H102" s="57">
        <f t="shared" si="210"/>
        <v>0</v>
      </c>
      <c r="I102" s="79">
        <f t="shared" si="211"/>
        <v>0</v>
      </c>
      <c r="J102" s="32">
        <f>+VLOOKUP($A102,'Presupuesto (Captura de Datos)'!$A$11:$M$363,J$9,0)</f>
        <v>0</v>
      </c>
      <c r="K102" s="1"/>
      <c r="L102" s="57">
        <f t="shared" si="212"/>
        <v>0</v>
      </c>
      <c r="M102" s="79">
        <f t="shared" si="213"/>
        <v>0</v>
      </c>
      <c r="N102" s="32">
        <f>+VLOOKUP($A102,'Presupuesto (Captura de Datos)'!$A$11:$M$363,N$9,0)</f>
        <v>0</v>
      </c>
      <c r="O102" s="1"/>
      <c r="P102" s="57">
        <f t="shared" si="214"/>
        <v>0</v>
      </c>
      <c r="Q102" s="79">
        <f t="shared" si="215"/>
        <v>0</v>
      </c>
      <c r="R102" s="32">
        <f>+VLOOKUP($A102,'Presupuesto (Captura de Datos)'!$A$11:$M$363,R$9,0)</f>
        <v>0</v>
      </c>
      <c r="S102" s="1"/>
      <c r="T102" s="57">
        <f t="shared" si="216"/>
        <v>0</v>
      </c>
      <c r="U102" s="79">
        <f t="shared" si="217"/>
        <v>0</v>
      </c>
      <c r="V102" s="32">
        <f>+VLOOKUP($A102,'Presupuesto (Captura de Datos)'!$A$11:$M$363,V$9,0)</f>
        <v>0</v>
      </c>
      <c r="W102" s="1"/>
      <c r="X102" s="57">
        <f t="shared" si="218"/>
        <v>0</v>
      </c>
      <c r="Y102" s="79">
        <f t="shared" si="219"/>
        <v>0</v>
      </c>
      <c r="Z102" s="32">
        <f>+VLOOKUP($A102,'Presupuesto (Captura de Datos)'!$A$11:$M$363,Z$9,0)</f>
        <v>0</v>
      </c>
      <c r="AA102" s="1"/>
      <c r="AB102" s="57">
        <f t="shared" si="220"/>
        <v>0</v>
      </c>
      <c r="AC102" s="79">
        <f t="shared" si="221"/>
        <v>0</v>
      </c>
      <c r="AD102" s="32">
        <f>+VLOOKUP($A102,'Presupuesto (Captura de Datos)'!$A$11:$M$363,AD$9,0)</f>
        <v>0</v>
      </c>
      <c r="AE102" s="1"/>
      <c r="AF102" s="57">
        <f t="shared" si="222"/>
        <v>0</v>
      </c>
      <c r="AG102" s="79">
        <f t="shared" si="223"/>
        <v>0</v>
      </c>
      <c r="AH102" s="32">
        <f>+VLOOKUP($A102,'Presupuesto (Captura de Datos)'!$A$11:$M$363,AH$9,0)</f>
        <v>0</v>
      </c>
      <c r="AI102" s="1"/>
      <c r="AJ102" s="57">
        <f t="shared" si="224"/>
        <v>0</v>
      </c>
      <c r="AK102" s="79">
        <f t="shared" si="225"/>
        <v>0</v>
      </c>
      <c r="AL102" s="32">
        <f>+VLOOKUP($A102,'Presupuesto (Captura de Datos)'!$A$11:$M$363,AL$9,0)</f>
        <v>0</v>
      </c>
      <c r="AM102" s="1"/>
      <c r="AN102" s="57">
        <f t="shared" si="226"/>
        <v>0</v>
      </c>
      <c r="AO102" s="79">
        <f t="shared" si="227"/>
        <v>0</v>
      </c>
      <c r="AP102" s="32">
        <f>+VLOOKUP($A102,'Presupuesto (Captura de Datos)'!$A$11:$M$363,AP$9,0)</f>
        <v>0</v>
      </c>
      <c r="AQ102" s="1"/>
      <c r="AR102" s="57">
        <f t="shared" si="228"/>
        <v>0</v>
      </c>
      <c r="AS102" s="79">
        <f t="shared" si="229"/>
        <v>0</v>
      </c>
      <c r="AT102" s="32">
        <f>+VLOOKUP($A102,'Presupuesto (Captura de Datos)'!$A$11:$M$363,AT$9,0)</f>
        <v>0</v>
      </c>
      <c r="AU102" s="1"/>
      <c r="AV102" s="57">
        <f t="shared" si="230"/>
        <v>0</v>
      </c>
      <c r="AW102" s="79">
        <f t="shared" si="231"/>
        <v>0</v>
      </c>
      <c r="AX102" s="26">
        <f t="shared" si="232"/>
        <v>0</v>
      </c>
      <c r="AY102" s="26">
        <f t="shared" si="233"/>
        <v>0</v>
      </c>
      <c r="AZ102" s="74">
        <f t="shared" si="234"/>
        <v>0</v>
      </c>
      <c r="BA102" s="82">
        <f t="shared" si="235"/>
        <v>0</v>
      </c>
    </row>
    <row r="103" spans="1:53" s="33" customFormat="1" ht="13.5" outlineLevel="1" x14ac:dyDescent="0.3">
      <c r="A103" s="33" t="str">
        <f>+'Presupuesto (Captura de Datos)'!A103</f>
        <v>Trasporte / Vehículo 8</v>
      </c>
      <c r="B103" s="32">
        <f>+VLOOKUP($A103,'Presupuesto (Captura de Datos)'!$A$11:$M$363,B$9,0)</f>
        <v>0</v>
      </c>
      <c r="C103" s="1"/>
      <c r="D103" s="57">
        <f t="shared" si="208"/>
        <v>0</v>
      </c>
      <c r="E103" s="79">
        <f t="shared" si="209"/>
        <v>0</v>
      </c>
      <c r="F103" s="32">
        <f>+VLOOKUP($A103,'Presupuesto (Captura de Datos)'!$A$11:$M$363,F$9,0)</f>
        <v>0</v>
      </c>
      <c r="G103" s="1"/>
      <c r="H103" s="57">
        <f t="shared" si="210"/>
        <v>0</v>
      </c>
      <c r="I103" s="79">
        <f t="shared" si="211"/>
        <v>0</v>
      </c>
      <c r="J103" s="32">
        <f>+VLOOKUP($A103,'Presupuesto (Captura de Datos)'!$A$11:$M$363,J$9,0)</f>
        <v>0</v>
      </c>
      <c r="K103" s="1"/>
      <c r="L103" s="57">
        <f t="shared" si="212"/>
        <v>0</v>
      </c>
      <c r="M103" s="79">
        <f t="shared" si="213"/>
        <v>0</v>
      </c>
      <c r="N103" s="32">
        <f>+VLOOKUP($A103,'Presupuesto (Captura de Datos)'!$A$11:$M$363,N$9,0)</f>
        <v>0</v>
      </c>
      <c r="O103" s="1"/>
      <c r="P103" s="57">
        <f t="shared" si="214"/>
        <v>0</v>
      </c>
      <c r="Q103" s="79">
        <f t="shared" si="215"/>
        <v>0</v>
      </c>
      <c r="R103" s="32">
        <f>+VLOOKUP($A103,'Presupuesto (Captura de Datos)'!$A$11:$M$363,R$9,0)</f>
        <v>0</v>
      </c>
      <c r="S103" s="1"/>
      <c r="T103" s="57">
        <f t="shared" si="216"/>
        <v>0</v>
      </c>
      <c r="U103" s="79">
        <f t="shared" si="217"/>
        <v>0</v>
      </c>
      <c r="V103" s="32">
        <f>+VLOOKUP($A103,'Presupuesto (Captura de Datos)'!$A$11:$M$363,V$9,0)</f>
        <v>0</v>
      </c>
      <c r="W103" s="1"/>
      <c r="X103" s="57">
        <f t="shared" si="218"/>
        <v>0</v>
      </c>
      <c r="Y103" s="79">
        <f t="shared" si="219"/>
        <v>0</v>
      </c>
      <c r="Z103" s="32">
        <f>+VLOOKUP($A103,'Presupuesto (Captura de Datos)'!$A$11:$M$363,Z$9,0)</f>
        <v>0</v>
      </c>
      <c r="AA103" s="1"/>
      <c r="AB103" s="57">
        <f t="shared" si="220"/>
        <v>0</v>
      </c>
      <c r="AC103" s="79">
        <f t="shared" si="221"/>
        <v>0</v>
      </c>
      <c r="AD103" s="32">
        <f>+VLOOKUP($A103,'Presupuesto (Captura de Datos)'!$A$11:$M$363,AD$9,0)</f>
        <v>0</v>
      </c>
      <c r="AE103" s="1"/>
      <c r="AF103" s="57">
        <f t="shared" si="222"/>
        <v>0</v>
      </c>
      <c r="AG103" s="79">
        <f t="shared" si="223"/>
        <v>0</v>
      </c>
      <c r="AH103" s="32">
        <f>+VLOOKUP($A103,'Presupuesto (Captura de Datos)'!$A$11:$M$363,AH$9,0)</f>
        <v>0</v>
      </c>
      <c r="AI103" s="1"/>
      <c r="AJ103" s="57">
        <f t="shared" si="224"/>
        <v>0</v>
      </c>
      <c r="AK103" s="79">
        <f t="shared" si="225"/>
        <v>0</v>
      </c>
      <c r="AL103" s="32">
        <f>+VLOOKUP($A103,'Presupuesto (Captura de Datos)'!$A$11:$M$363,AL$9,0)</f>
        <v>0</v>
      </c>
      <c r="AM103" s="1"/>
      <c r="AN103" s="57">
        <f t="shared" si="226"/>
        <v>0</v>
      </c>
      <c r="AO103" s="79">
        <f t="shared" si="227"/>
        <v>0</v>
      </c>
      <c r="AP103" s="32">
        <f>+VLOOKUP($A103,'Presupuesto (Captura de Datos)'!$A$11:$M$363,AP$9,0)</f>
        <v>0</v>
      </c>
      <c r="AQ103" s="1"/>
      <c r="AR103" s="57">
        <f t="shared" si="228"/>
        <v>0</v>
      </c>
      <c r="AS103" s="79">
        <f t="shared" si="229"/>
        <v>0</v>
      </c>
      <c r="AT103" s="32">
        <f>+VLOOKUP($A103,'Presupuesto (Captura de Datos)'!$A$11:$M$363,AT$9,0)</f>
        <v>0</v>
      </c>
      <c r="AU103" s="1"/>
      <c r="AV103" s="57">
        <f t="shared" si="230"/>
        <v>0</v>
      </c>
      <c r="AW103" s="79">
        <f t="shared" si="231"/>
        <v>0</v>
      </c>
      <c r="AX103" s="26">
        <f t="shared" si="232"/>
        <v>0</v>
      </c>
      <c r="AY103" s="26">
        <f t="shared" si="233"/>
        <v>0</v>
      </c>
      <c r="AZ103" s="74">
        <f t="shared" si="234"/>
        <v>0</v>
      </c>
      <c r="BA103" s="82">
        <f t="shared" si="235"/>
        <v>0</v>
      </c>
    </row>
    <row r="104" spans="1:53" s="33" customFormat="1" ht="13.5" outlineLevel="1" x14ac:dyDescent="0.3">
      <c r="A104" s="33" t="str">
        <f>+'Presupuesto (Captura de Datos)'!A104</f>
        <v>Trasporte / Vehículo 9</v>
      </c>
      <c r="B104" s="32">
        <f>+VLOOKUP($A104,'Presupuesto (Captura de Datos)'!$A$11:$M$363,B$9,0)</f>
        <v>0</v>
      </c>
      <c r="C104" s="1"/>
      <c r="D104" s="57">
        <f t="shared" si="208"/>
        <v>0</v>
      </c>
      <c r="E104" s="79">
        <f t="shared" si="209"/>
        <v>0</v>
      </c>
      <c r="F104" s="32">
        <f>+VLOOKUP($A104,'Presupuesto (Captura de Datos)'!$A$11:$M$363,F$9,0)</f>
        <v>0</v>
      </c>
      <c r="G104" s="1"/>
      <c r="H104" s="57">
        <f t="shared" si="210"/>
        <v>0</v>
      </c>
      <c r="I104" s="79">
        <f t="shared" si="211"/>
        <v>0</v>
      </c>
      <c r="J104" s="32">
        <f>+VLOOKUP($A104,'Presupuesto (Captura de Datos)'!$A$11:$M$363,J$9,0)</f>
        <v>0</v>
      </c>
      <c r="K104" s="1"/>
      <c r="L104" s="57">
        <f t="shared" si="212"/>
        <v>0</v>
      </c>
      <c r="M104" s="79">
        <f t="shared" si="213"/>
        <v>0</v>
      </c>
      <c r="N104" s="32">
        <f>+VLOOKUP($A104,'Presupuesto (Captura de Datos)'!$A$11:$M$363,N$9,0)</f>
        <v>0</v>
      </c>
      <c r="O104" s="1"/>
      <c r="P104" s="57">
        <f t="shared" si="214"/>
        <v>0</v>
      </c>
      <c r="Q104" s="79">
        <f t="shared" si="215"/>
        <v>0</v>
      </c>
      <c r="R104" s="32">
        <f>+VLOOKUP($A104,'Presupuesto (Captura de Datos)'!$A$11:$M$363,R$9,0)</f>
        <v>0</v>
      </c>
      <c r="S104" s="1"/>
      <c r="T104" s="57">
        <f t="shared" si="216"/>
        <v>0</v>
      </c>
      <c r="U104" s="79">
        <f t="shared" si="217"/>
        <v>0</v>
      </c>
      <c r="V104" s="32">
        <f>+VLOOKUP($A104,'Presupuesto (Captura de Datos)'!$A$11:$M$363,V$9,0)</f>
        <v>0</v>
      </c>
      <c r="W104" s="1"/>
      <c r="X104" s="57">
        <f t="shared" si="218"/>
        <v>0</v>
      </c>
      <c r="Y104" s="79">
        <f t="shared" si="219"/>
        <v>0</v>
      </c>
      <c r="Z104" s="32">
        <f>+VLOOKUP($A104,'Presupuesto (Captura de Datos)'!$A$11:$M$363,Z$9,0)</f>
        <v>0</v>
      </c>
      <c r="AA104" s="1"/>
      <c r="AB104" s="57">
        <f t="shared" si="220"/>
        <v>0</v>
      </c>
      <c r="AC104" s="79">
        <f t="shared" si="221"/>
        <v>0</v>
      </c>
      <c r="AD104" s="32">
        <f>+VLOOKUP($A104,'Presupuesto (Captura de Datos)'!$A$11:$M$363,AD$9,0)</f>
        <v>0</v>
      </c>
      <c r="AE104" s="1"/>
      <c r="AF104" s="57">
        <f t="shared" si="222"/>
        <v>0</v>
      </c>
      <c r="AG104" s="79">
        <f t="shared" si="223"/>
        <v>0</v>
      </c>
      <c r="AH104" s="32">
        <f>+VLOOKUP($A104,'Presupuesto (Captura de Datos)'!$A$11:$M$363,AH$9,0)</f>
        <v>0</v>
      </c>
      <c r="AI104" s="1"/>
      <c r="AJ104" s="57">
        <f t="shared" si="224"/>
        <v>0</v>
      </c>
      <c r="AK104" s="79">
        <f t="shared" si="225"/>
        <v>0</v>
      </c>
      <c r="AL104" s="32">
        <f>+VLOOKUP($A104,'Presupuesto (Captura de Datos)'!$A$11:$M$363,AL$9,0)</f>
        <v>0</v>
      </c>
      <c r="AM104" s="1"/>
      <c r="AN104" s="57">
        <f t="shared" si="226"/>
        <v>0</v>
      </c>
      <c r="AO104" s="79">
        <f t="shared" si="227"/>
        <v>0</v>
      </c>
      <c r="AP104" s="32">
        <f>+VLOOKUP($A104,'Presupuesto (Captura de Datos)'!$A$11:$M$363,AP$9,0)</f>
        <v>0</v>
      </c>
      <c r="AQ104" s="1"/>
      <c r="AR104" s="57">
        <f t="shared" si="228"/>
        <v>0</v>
      </c>
      <c r="AS104" s="79">
        <f t="shared" si="229"/>
        <v>0</v>
      </c>
      <c r="AT104" s="32">
        <f>+VLOOKUP($A104,'Presupuesto (Captura de Datos)'!$A$11:$M$363,AT$9,0)</f>
        <v>0</v>
      </c>
      <c r="AU104" s="1"/>
      <c r="AV104" s="57">
        <f t="shared" si="230"/>
        <v>0</v>
      </c>
      <c r="AW104" s="79">
        <f t="shared" si="231"/>
        <v>0</v>
      </c>
      <c r="AX104" s="26">
        <f t="shared" si="232"/>
        <v>0</v>
      </c>
      <c r="AY104" s="26">
        <f t="shared" si="233"/>
        <v>0</v>
      </c>
      <c r="AZ104" s="74">
        <f t="shared" si="234"/>
        <v>0</v>
      </c>
      <c r="BA104" s="82">
        <f t="shared" si="235"/>
        <v>0</v>
      </c>
    </row>
    <row r="105" spans="1:53" s="33" customFormat="1" ht="13.5" outlineLevel="1" x14ac:dyDescent="0.3">
      <c r="A105" s="33" t="str">
        <f>+'Presupuesto (Captura de Datos)'!A105</f>
        <v>Trasporte / Vehículo 10</v>
      </c>
      <c r="B105" s="32">
        <f>+VLOOKUP($A105,'Presupuesto (Captura de Datos)'!$A$11:$M$363,B$9,0)</f>
        <v>0</v>
      </c>
      <c r="C105" s="1"/>
      <c r="D105" s="57">
        <f t="shared" si="208"/>
        <v>0</v>
      </c>
      <c r="E105" s="79">
        <f t="shared" si="209"/>
        <v>0</v>
      </c>
      <c r="F105" s="32">
        <f>+VLOOKUP($A105,'Presupuesto (Captura de Datos)'!$A$11:$M$363,F$9,0)</f>
        <v>0</v>
      </c>
      <c r="G105" s="1"/>
      <c r="H105" s="57">
        <f t="shared" si="210"/>
        <v>0</v>
      </c>
      <c r="I105" s="79">
        <f t="shared" si="211"/>
        <v>0</v>
      </c>
      <c r="J105" s="32">
        <f>+VLOOKUP($A105,'Presupuesto (Captura de Datos)'!$A$11:$M$363,J$9,0)</f>
        <v>0</v>
      </c>
      <c r="K105" s="1"/>
      <c r="L105" s="57">
        <f t="shared" si="212"/>
        <v>0</v>
      </c>
      <c r="M105" s="79">
        <f t="shared" si="213"/>
        <v>0</v>
      </c>
      <c r="N105" s="32">
        <f>+VLOOKUP($A105,'Presupuesto (Captura de Datos)'!$A$11:$M$363,N$9,0)</f>
        <v>0</v>
      </c>
      <c r="O105" s="1"/>
      <c r="P105" s="57">
        <f t="shared" si="214"/>
        <v>0</v>
      </c>
      <c r="Q105" s="79">
        <f t="shared" si="215"/>
        <v>0</v>
      </c>
      <c r="R105" s="32">
        <f>+VLOOKUP($A105,'Presupuesto (Captura de Datos)'!$A$11:$M$363,R$9,0)</f>
        <v>0</v>
      </c>
      <c r="S105" s="1"/>
      <c r="T105" s="57">
        <f t="shared" si="216"/>
        <v>0</v>
      </c>
      <c r="U105" s="79">
        <f t="shared" si="217"/>
        <v>0</v>
      </c>
      <c r="V105" s="32">
        <f>+VLOOKUP($A105,'Presupuesto (Captura de Datos)'!$A$11:$M$363,V$9,0)</f>
        <v>0</v>
      </c>
      <c r="W105" s="1"/>
      <c r="X105" s="57">
        <f t="shared" si="218"/>
        <v>0</v>
      </c>
      <c r="Y105" s="79">
        <f t="shared" si="219"/>
        <v>0</v>
      </c>
      <c r="Z105" s="32">
        <f>+VLOOKUP($A105,'Presupuesto (Captura de Datos)'!$A$11:$M$363,Z$9,0)</f>
        <v>0</v>
      </c>
      <c r="AA105" s="1"/>
      <c r="AB105" s="57">
        <f t="shared" si="220"/>
        <v>0</v>
      </c>
      <c r="AC105" s="79">
        <f t="shared" si="221"/>
        <v>0</v>
      </c>
      <c r="AD105" s="32">
        <f>+VLOOKUP($A105,'Presupuesto (Captura de Datos)'!$A$11:$M$363,AD$9,0)</f>
        <v>0</v>
      </c>
      <c r="AE105" s="1"/>
      <c r="AF105" s="57">
        <f t="shared" si="222"/>
        <v>0</v>
      </c>
      <c r="AG105" s="79">
        <f t="shared" si="223"/>
        <v>0</v>
      </c>
      <c r="AH105" s="32">
        <f>+VLOOKUP($A105,'Presupuesto (Captura de Datos)'!$A$11:$M$363,AH$9,0)</f>
        <v>0</v>
      </c>
      <c r="AI105" s="1"/>
      <c r="AJ105" s="57">
        <f t="shared" si="224"/>
        <v>0</v>
      </c>
      <c r="AK105" s="79">
        <f t="shared" si="225"/>
        <v>0</v>
      </c>
      <c r="AL105" s="32">
        <f>+VLOOKUP($A105,'Presupuesto (Captura de Datos)'!$A$11:$M$363,AL$9,0)</f>
        <v>0</v>
      </c>
      <c r="AM105" s="1"/>
      <c r="AN105" s="57">
        <f t="shared" si="226"/>
        <v>0</v>
      </c>
      <c r="AO105" s="79">
        <f t="shared" si="227"/>
        <v>0</v>
      </c>
      <c r="AP105" s="32">
        <f>+VLOOKUP($A105,'Presupuesto (Captura de Datos)'!$A$11:$M$363,AP$9,0)</f>
        <v>0</v>
      </c>
      <c r="AQ105" s="1"/>
      <c r="AR105" s="57">
        <f t="shared" si="228"/>
        <v>0</v>
      </c>
      <c r="AS105" s="79">
        <f t="shared" si="229"/>
        <v>0</v>
      </c>
      <c r="AT105" s="32">
        <f>+VLOOKUP($A105,'Presupuesto (Captura de Datos)'!$A$11:$M$363,AT$9,0)</f>
        <v>0</v>
      </c>
      <c r="AU105" s="1"/>
      <c r="AV105" s="57">
        <f t="shared" si="230"/>
        <v>0</v>
      </c>
      <c r="AW105" s="79">
        <f t="shared" si="231"/>
        <v>0</v>
      </c>
      <c r="AX105" s="26">
        <f t="shared" si="232"/>
        <v>0</v>
      </c>
      <c r="AY105" s="26">
        <f t="shared" si="233"/>
        <v>0</v>
      </c>
      <c r="AZ105" s="74">
        <f t="shared" si="234"/>
        <v>0</v>
      </c>
      <c r="BA105" s="82">
        <f t="shared" si="235"/>
        <v>0</v>
      </c>
    </row>
    <row r="106" spans="1:53" s="33" customFormat="1" ht="13.5" outlineLevel="1" x14ac:dyDescent="0.3">
      <c r="A106" s="33" t="str">
        <f>+'Presupuesto (Captura de Datos)'!A106</f>
        <v>Trasporte / Vehículo 11</v>
      </c>
      <c r="B106" s="32">
        <f>+VLOOKUP($A106,'Presupuesto (Captura de Datos)'!$A$11:$M$363,B$9,0)</f>
        <v>0</v>
      </c>
      <c r="C106" s="1"/>
      <c r="D106" s="57">
        <f t="shared" si="208"/>
        <v>0</v>
      </c>
      <c r="E106" s="79">
        <f t="shared" si="209"/>
        <v>0</v>
      </c>
      <c r="F106" s="32">
        <f>+VLOOKUP($A106,'Presupuesto (Captura de Datos)'!$A$11:$M$363,F$9,0)</f>
        <v>0</v>
      </c>
      <c r="G106" s="1"/>
      <c r="H106" s="57">
        <f t="shared" si="210"/>
        <v>0</v>
      </c>
      <c r="I106" s="79">
        <f t="shared" si="211"/>
        <v>0</v>
      </c>
      <c r="J106" s="32">
        <f>+VLOOKUP($A106,'Presupuesto (Captura de Datos)'!$A$11:$M$363,J$9,0)</f>
        <v>0</v>
      </c>
      <c r="K106" s="1"/>
      <c r="L106" s="57">
        <f t="shared" si="212"/>
        <v>0</v>
      </c>
      <c r="M106" s="79">
        <f t="shared" si="213"/>
        <v>0</v>
      </c>
      <c r="N106" s="32">
        <f>+VLOOKUP($A106,'Presupuesto (Captura de Datos)'!$A$11:$M$363,N$9,0)</f>
        <v>0</v>
      </c>
      <c r="O106" s="1"/>
      <c r="P106" s="57">
        <f t="shared" si="214"/>
        <v>0</v>
      </c>
      <c r="Q106" s="79">
        <f t="shared" si="215"/>
        <v>0</v>
      </c>
      <c r="R106" s="32">
        <f>+VLOOKUP($A106,'Presupuesto (Captura de Datos)'!$A$11:$M$363,R$9,0)</f>
        <v>0</v>
      </c>
      <c r="S106" s="1"/>
      <c r="T106" s="57">
        <f t="shared" si="216"/>
        <v>0</v>
      </c>
      <c r="U106" s="79">
        <f t="shared" si="217"/>
        <v>0</v>
      </c>
      <c r="V106" s="32">
        <f>+VLOOKUP($A106,'Presupuesto (Captura de Datos)'!$A$11:$M$363,V$9,0)</f>
        <v>0</v>
      </c>
      <c r="W106" s="1"/>
      <c r="X106" s="57">
        <f t="shared" si="218"/>
        <v>0</v>
      </c>
      <c r="Y106" s="79">
        <f t="shared" si="219"/>
        <v>0</v>
      </c>
      <c r="Z106" s="32">
        <f>+VLOOKUP($A106,'Presupuesto (Captura de Datos)'!$A$11:$M$363,Z$9,0)</f>
        <v>0</v>
      </c>
      <c r="AA106" s="1"/>
      <c r="AB106" s="57">
        <f t="shared" si="220"/>
        <v>0</v>
      </c>
      <c r="AC106" s="79">
        <f t="shared" si="221"/>
        <v>0</v>
      </c>
      <c r="AD106" s="32">
        <f>+VLOOKUP($A106,'Presupuesto (Captura de Datos)'!$A$11:$M$363,AD$9,0)</f>
        <v>0</v>
      </c>
      <c r="AE106" s="1"/>
      <c r="AF106" s="57">
        <f t="shared" si="222"/>
        <v>0</v>
      </c>
      <c r="AG106" s="79">
        <f t="shared" si="223"/>
        <v>0</v>
      </c>
      <c r="AH106" s="32">
        <f>+VLOOKUP($A106,'Presupuesto (Captura de Datos)'!$A$11:$M$363,AH$9,0)</f>
        <v>0</v>
      </c>
      <c r="AI106" s="1"/>
      <c r="AJ106" s="57">
        <f t="shared" si="224"/>
        <v>0</v>
      </c>
      <c r="AK106" s="79">
        <f t="shared" si="225"/>
        <v>0</v>
      </c>
      <c r="AL106" s="32">
        <f>+VLOOKUP($A106,'Presupuesto (Captura de Datos)'!$A$11:$M$363,AL$9,0)</f>
        <v>0</v>
      </c>
      <c r="AM106" s="1"/>
      <c r="AN106" s="57">
        <f t="shared" si="226"/>
        <v>0</v>
      </c>
      <c r="AO106" s="79">
        <f t="shared" si="227"/>
        <v>0</v>
      </c>
      <c r="AP106" s="32">
        <f>+VLOOKUP($A106,'Presupuesto (Captura de Datos)'!$A$11:$M$363,AP$9,0)</f>
        <v>0</v>
      </c>
      <c r="AQ106" s="1"/>
      <c r="AR106" s="57">
        <f t="shared" si="228"/>
        <v>0</v>
      </c>
      <c r="AS106" s="79">
        <f t="shared" si="229"/>
        <v>0</v>
      </c>
      <c r="AT106" s="32">
        <f>+VLOOKUP($A106,'Presupuesto (Captura de Datos)'!$A$11:$M$363,AT$9,0)</f>
        <v>0</v>
      </c>
      <c r="AU106" s="1"/>
      <c r="AV106" s="57">
        <f t="shared" si="230"/>
        <v>0</v>
      </c>
      <c r="AW106" s="79">
        <f t="shared" si="231"/>
        <v>0</v>
      </c>
      <c r="AX106" s="26">
        <f t="shared" si="232"/>
        <v>0</v>
      </c>
      <c r="AY106" s="26">
        <f t="shared" si="233"/>
        <v>0</v>
      </c>
      <c r="AZ106" s="74">
        <f t="shared" si="234"/>
        <v>0</v>
      </c>
      <c r="BA106" s="82">
        <f t="shared" si="235"/>
        <v>0</v>
      </c>
    </row>
    <row r="107" spans="1:53" s="33" customFormat="1" ht="13.5" outlineLevel="1" x14ac:dyDescent="0.3">
      <c r="A107" s="33" t="str">
        <f>+'Presupuesto (Captura de Datos)'!A107</f>
        <v>Trasporte / Vehículo 12</v>
      </c>
      <c r="B107" s="32">
        <f>+VLOOKUP($A107,'Presupuesto (Captura de Datos)'!$A$11:$M$363,B$9,0)</f>
        <v>0</v>
      </c>
      <c r="C107" s="1"/>
      <c r="D107" s="57">
        <f t="shared" si="208"/>
        <v>0</v>
      </c>
      <c r="E107" s="79">
        <f t="shared" si="209"/>
        <v>0</v>
      </c>
      <c r="F107" s="32">
        <f>+VLOOKUP($A107,'Presupuesto (Captura de Datos)'!$A$11:$M$363,F$9,0)</f>
        <v>0</v>
      </c>
      <c r="G107" s="1"/>
      <c r="H107" s="57">
        <f t="shared" si="210"/>
        <v>0</v>
      </c>
      <c r="I107" s="79">
        <f t="shared" si="211"/>
        <v>0</v>
      </c>
      <c r="J107" s="32">
        <f>+VLOOKUP($A107,'Presupuesto (Captura de Datos)'!$A$11:$M$363,J$9,0)</f>
        <v>0</v>
      </c>
      <c r="K107" s="1"/>
      <c r="L107" s="57">
        <f t="shared" si="212"/>
        <v>0</v>
      </c>
      <c r="M107" s="79">
        <f t="shared" si="213"/>
        <v>0</v>
      </c>
      <c r="N107" s="32">
        <f>+VLOOKUP($A107,'Presupuesto (Captura de Datos)'!$A$11:$M$363,N$9,0)</f>
        <v>0</v>
      </c>
      <c r="O107" s="1"/>
      <c r="P107" s="57">
        <f t="shared" si="214"/>
        <v>0</v>
      </c>
      <c r="Q107" s="79">
        <f t="shared" si="215"/>
        <v>0</v>
      </c>
      <c r="R107" s="32">
        <f>+VLOOKUP($A107,'Presupuesto (Captura de Datos)'!$A$11:$M$363,R$9,0)</f>
        <v>0</v>
      </c>
      <c r="S107" s="1"/>
      <c r="T107" s="57">
        <f t="shared" si="216"/>
        <v>0</v>
      </c>
      <c r="U107" s="79">
        <f t="shared" si="217"/>
        <v>0</v>
      </c>
      <c r="V107" s="32">
        <f>+VLOOKUP($A107,'Presupuesto (Captura de Datos)'!$A$11:$M$363,V$9,0)</f>
        <v>0</v>
      </c>
      <c r="W107" s="1"/>
      <c r="X107" s="57">
        <f t="shared" si="218"/>
        <v>0</v>
      </c>
      <c r="Y107" s="79">
        <f t="shared" si="219"/>
        <v>0</v>
      </c>
      <c r="Z107" s="32">
        <f>+VLOOKUP($A107,'Presupuesto (Captura de Datos)'!$A$11:$M$363,Z$9,0)</f>
        <v>0</v>
      </c>
      <c r="AA107" s="1"/>
      <c r="AB107" s="57">
        <f t="shared" si="220"/>
        <v>0</v>
      </c>
      <c r="AC107" s="79">
        <f t="shared" si="221"/>
        <v>0</v>
      </c>
      <c r="AD107" s="32">
        <f>+VLOOKUP($A107,'Presupuesto (Captura de Datos)'!$A$11:$M$363,AD$9,0)</f>
        <v>0</v>
      </c>
      <c r="AE107" s="1"/>
      <c r="AF107" s="57">
        <f t="shared" si="222"/>
        <v>0</v>
      </c>
      <c r="AG107" s="79">
        <f t="shared" si="223"/>
        <v>0</v>
      </c>
      <c r="AH107" s="32">
        <f>+VLOOKUP($A107,'Presupuesto (Captura de Datos)'!$A$11:$M$363,AH$9,0)</f>
        <v>0</v>
      </c>
      <c r="AI107" s="1"/>
      <c r="AJ107" s="57">
        <f t="shared" si="224"/>
        <v>0</v>
      </c>
      <c r="AK107" s="79">
        <f t="shared" si="225"/>
        <v>0</v>
      </c>
      <c r="AL107" s="32">
        <f>+VLOOKUP($A107,'Presupuesto (Captura de Datos)'!$A$11:$M$363,AL$9,0)</f>
        <v>0</v>
      </c>
      <c r="AM107" s="1"/>
      <c r="AN107" s="57">
        <f t="shared" si="226"/>
        <v>0</v>
      </c>
      <c r="AO107" s="79">
        <f t="shared" si="227"/>
        <v>0</v>
      </c>
      <c r="AP107" s="32">
        <f>+VLOOKUP($A107,'Presupuesto (Captura de Datos)'!$A$11:$M$363,AP$9,0)</f>
        <v>0</v>
      </c>
      <c r="AQ107" s="1"/>
      <c r="AR107" s="57">
        <f t="shared" si="228"/>
        <v>0</v>
      </c>
      <c r="AS107" s="79">
        <f t="shared" si="229"/>
        <v>0</v>
      </c>
      <c r="AT107" s="32">
        <f>+VLOOKUP($A107,'Presupuesto (Captura de Datos)'!$A$11:$M$363,AT$9,0)</f>
        <v>0</v>
      </c>
      <c r="AU107" s="1"/>
      <c r="AV107" s="57">
        <f t="shared" si="230"/>
        <v>0</v>
      </c>
      <c r="AW107" s="79">
        <f t="shared" si="231"/>
        <v>0</v>
      </c>
      <c r="AX107" s="26">
        <f t="shared" si="232"/>
        <v>0</v>
      </c>
      <c r="AY107" s="26">
        <f t="shared" si="233"/>
        <v>0</v>
      </c>
      <c r="AZ107" s="74">
        <f t="shared" si="234"/>
        <v>0</v>
      </c>
      <c r="BA107" s="82">
        <f t="shared" si="235"/>
        <v>0</v>
      </c>
    </row>
    <row r="108" spans="1:53" s="33" customFormat="1" ht="13.5" outlineLevel="1" x14ac:dyDescent="0.3">
      <c r="A108" s="33" t="str">
        <f>+'Presupuesto (Captura de Datos)'!A108</f>
        <v>Trasporte / Vehículo 13</v>
      </c>
      <c r="B108" s="32">
        <f>+VLOOKUP($A108,'Presupuesto (Captura de Datos)'!$A$11:$M$363,B$9,0)</f>
        <v>0</v>
      </c>
      <c r="C108" s="2"/>
      <c r="D108" s="57">
        <f t="shared" si="208"/>
        <v>0</v>
      </c>
      <c r="E108" s="79">
        <f t="shared" si="209"/>
        <v>0</v>
      </c>
      <c r="F108" s="32">
        <f>+VLOOKUP($A108,'Presupuesto (Captura de Datos)'!$A$11:$M$363,F$9,0)</f>
        <v>0</v>
      </c>
      <c r="G108" s="2"/>
      <c r="H108" s="57">
        <f t="shared" si="210"/>
        <v>0</v>
      </c>
      <c r="I108" s="79">
        <f t="shared" si="211"/>
        <v>0</v>
      </c>
      <c r="J108" s="32">
        <f>+VLOOKUP($A108,'Presupuesto (Captura de Datos)'!$A$11:$M$363,J$9,0)</f>
        <v>0</v>
      </c>
      <c r="K108" s="2"/>
      <c r="L108" s="57">
        <f t="shared" si="212"/>
        <v>0</v>
      </c>
      <c r="M108" s="79">
        <f t="shared" si="213"/>
        <v>0</v>
      </c>
      <c r="N108" s="32">
        <f>+VLOOKUP($A108,'Presupuesto (Captura de Datos)'!$A$11:$M$363,N$9,0)</f>
        <v>0</v>
      </c>
      <c r="O108" s="2"/>
      <c r="P108" s="57">
        <f t="shared" si="214"/>
        <v>0</v>
      </c>
      <c r="Q108" s="79">
        <f t="shared" si="215"/>
        <v>0</v>
      </c>
      <c r="R108" s="32">
        <f>+VLOOKUP($A108,'Presupuesto (Captura de Datos)'!$A$11:$M$363,R$9,0)</f>
        <v>0</v>
      </c>
      <c r="S108" s="2"/>
      <c r="T108" s="57">
        <f t="shared" si="216"/>
        <v>0</v>
      </c>
      <c r="U108" s="79">
        <f t="shared" si="217"/>
        <v>0</v>
      </c>
      <c r="V108" s="32">
        <f>+VLOOKUP($A108,'Presupuesto (Captura de Datos)'!$A$11:$M$363,V$9,0)</f>
        <v>0</v>
      </c>
      <c r="W108" s="2"/>
      <c r="X108" s="57">
        <f t="shared" si="218"/>
        <v>0</v>
      </c>
      <c r="Y108" s="79">
        <f t="shared" si="219"/>
        <v>0</v>
      </c>
      <c r="Z108" s="32">
        <f>+VLOOKUP($A108,'Presupuesto (Captura de Datos)'!$A$11:$M$363,Z$9,0)</f>
        <v>0</v>
      </c>
      <c r="AA108" s="2"/>
      <c r="AB108" s="57">
        <f t="shared" si="220"/>
        <v>0</v>
      </c>
      <c r="AC108" s="79">
        <f t="shared" si="221"/>
        <v>0</v>
      </c>
      <c r="AD108" s="32">
        <f>+VLOOKUP($A108,'Presupuesto (Captura de Datos)'!$A$11:$M$363,AD$9,0)</f>
        <v>0</v>
      </c>
      <c r="AE108" s="2"/>
      <c r="AF108" s="57">
        <f t="shared" si="222"/>
        <v>0</v>
      </c>
      <c r="AG108" s="79">
        <f t="shared" si="223"/>
        <v>0</v>
      </c>
      <c r="AH108" s="32">
        <f>+VLOOKUP($A108,'Presupuesto (Captura de Datos)'!$A$11:$M$363,AH$9,0)</f>
        <v>0</v>
      </c>
      <c r="AI108" s="2"/>
      <c r="AJ108" s="57">
        <f t="shared" si="224"/>
        <v>0</v>
      </c>
      <c r="AK108" s="79">
        <f t="shared" si="225"/>
        <v>0</v>
      </c>
      <c r="AL108" s="32">
        <f>+VLOOKUP($A108,'Presupuesto (Captura de Datos)'!$A$11:$M$363,AL$9,0)</f>
        <v>0</v>
      </c>
      <c r="AM108" s="2"/>
      <c r="AN108" s="57">
        <f t="shared" si="226"/>
        <v>0</v>
      </c>
      <c r="AO108" s="79">
        <f t="shared" si="227"/>
        <v>0</v>
      </c>
      <c r="AP108" s="32">
        <f>+VLOOKUP($A108,'Presupuesto (Captura de Datos)'!$A$11:$M$363,AP$9,0)</f>
        <v>0</v>
      </c>
      <c r="AQ108" s="2"/>
      <c r="AR108" s="57">
        <f t="shared" si="228"/>
        <v>0</v>
      </c>
      <c r="AS108" s="79">
        <f t="shared" si="229"/>
        <v>0</v>
      </c>
      <c r="AT108" s="32">
        <f>+VLOOKUP($A108,'Presupuesto (Captura de Datos)'!$A$11:$M$363,AT$9,0)</f>
        <v>0</v>
      </c>
      <c r="AU108" s="2"/>
      <c r="AV108" s="57">
        <f t="shared" si="230"/>
        <v>0</v>
      </c>
      <c r="AW108" s="79">
        <f t="shared" si="231"/>
        <v>0</v>
      </c>
      <c r="AX108" s="26">
        <f t="shared" si="232"/>
        <v>0</v>
      </c>
      <c r="AY108" s="26">
        <f t="shared" si="233"/>
        <v>0</v>
      </c>
      <c r="AZ108" s="74">
        <f t="shared" si="234"/>
        <v>0</v>
      </c>
      <c r="BA108" s="82">
        <f t="shared" si="235"/>
        <v>0</v>
      </c>
    </row>
    <row r="109" spans="1:53" s="33" customFormat="1" ht="13.5" outlineLevel="1" x14ac:dyDescent="0.3">
      <c r="A109" s="33" t="str">
        <f>+'Presupuesto (Captura de Datos)'!A109</f>
        <v>Trasporte / Vehículo 14</v>
      </c>
      <c r="B109" s="32">
        <f>+VLOOKUP($A109,'Presupuesto (Captura de Datos)'!$A$11:$M$363,B$9,0)</f>
        <v>0</v>
      </c>
      <c r="C109" s="2"/>
      <c r="D109" s="57">
        <f t="shared" si="208"/>
        <v>0</v>
      </c>
      <c r="E109" s="79">
        <f t="shared" si="209"/>
        <v>0</v>
      </c>
      <c r="F109" s="32">
        <f>+VLOOKUP($A109,'Presupuesto (Captura de Datos)'!$A$11:$M$363,F$9,0)</f>
        <v>0</v>
      </c>
      <c r="G109" s="2"/>
      <c r="H109" s="57">
        <f t="shared" si="210"/>
        <v>0</v>
      </c>
      <c r="I109" s="79">
        <f t="shared" si="211"/>
        <v>0</v>
      </c>
      <c r="J109" s="32">
        <f>+VLOOKUP($A109,'Presupuesto (Captura de Datos)'!$A$11:$M$363,J$9,0)</f>
        <v>0</v>
      </c>
      <c r="K109" s="2"/>
      <c r="L109" s="57">
        <f t="shared" si="212"/>
        <v>0</v>
      </c>
      <c r="M109" s="79">
        <f t="shared" si="213"/>
        <v>0</v>
      </c>
      <c r="N109" s="32">
        <f>+VLOOKUP($A109,'Presupuesto (Captura de Datos)'!$A$11:$M$363,N$9,0)</f>
        <v>0</v>
      </c>
      <c r="O109" s="2"/>
      <c r="P109" s="57">
        <f t="shared" si="214"/>
        <v>0</v>
      </c>
      <c r="Q109" s="79">
        <f t="shared" si="215"/>
        <v>0</v>
      </c>
      <c r="R109" s="32">
        <f>+VLOOKUP($A109,'Presupuesto (Captura de Datos)'!$A$11:$M$363,R$9,0)</f>
        <v>0</v>
      </c>
      <c r="S109" s="2"/>
      <c r="T109" s="57">
        <f t="shared" si="216"/>
        <v>0</v>
      </c>
      <c r="U109" s="79">
        <f t="shared" si="217"/>
        <v>0</v>
      </c>
      <c r="V109" s="32">
        <f>+VLOOKUP($A109,'Presupuesto (Captura de Datos)'!$A$11:$M$363,V$9,0)</f>
        <v>0</v>
      </c>
      <c r="W109" s="2"/>
      <c r="X109" s="57">
        <f t="shared" si="218"/>
        <v>0</v>
      </c>
      <c r="Y109" s="79">
        <f t="shared" si="219"/>
        <v>0</v>
      </c>
      <c r="Z109" s="32">
        <f>+VLOOKUP($A109,'Presupuesto (Captura de Datos)'!$A$11:$M$363,Z$9,0)</f>
        <v>0</v>
      </c>
      <c r="AA109" s="2"/>
      <c r="AB109" s="57">
        <f t="shared" si="220"/>
        <v>0</v>
      </c>
      <c r="AC109" s="79">
        <f t="shared" si="221"/>
        <v>0</v>
      </c>
      <c r="AD109" s="32">
        <f>+VLOOKUP($A109,'Presupuesto (Captura de Datos)'!$A$11:$M$363,AD$9,0)</f>
        <v>0</v>
      </c>
      <c r="AE109" s="2"/>
      <c r="AF109" s="57">
        <f t="shared" si="222"/>
        <v>0</v>
      </c>
      <c r="AG109" s="79">
        <f t="shared" si="223"/>
        <v>0</v>
      </c>
      <c r="AH109" s="32">
        <f>+VLOOKUP($A109,'Presupuesto (Captura de Datos)'!$A$11:$M$363,AH$9,0)</f>
        <v>0</v>
      </c>
      <c r="AI109" s="2"/>
      <c r="AJ109" s="57">
        <f t="shared" si="224"/>
        <v>0</v>
      </c>
      <c r="AK109" s="79">
        <f t="shared" si="225"/>
        <v>0</v>
      </c>
      <c r="AL109" s="32">
        <f>+VLOOKUP($A109,'Presupuesto (Captura de Datos)'!$A$11:$M$363,AL$9,0)</f>
        <v>0</v>
      </c>
      <c r="AM109" s="2"/>
      <c r="AN109" s="57">
        <f t="shared" si="226"/>
        <v>0</v>
      </c>
      <c r="AO109" s="79">
        <f t="shared" si="227"/>
        <v>0</v>
      </c>
      <c r="AP109" s="32">
        <f>+VLOOKUP($A109,'Presupuesto (Captura de Datos)'!$A$11:$M$363,AP$9,0)</f>
        <v>0</v>
      </c>
      <c r="AQ109" s="2"/>
      <c r="AR109" s="57">
        <f t="shared" si="228"/>
        <v>0</v>
      </c>
      <c r="AS109" s="79">
        <f t="shared" si="229"/>
        <v>0</v>
      </c>
      <c r="AT109" s="32">
        <f>+VLOOKUP($A109,'Presupuesto (Captura de Datos)'!$A$11:$M$363,AT$9,0)</f>
        <v>0</v>
      </c>
      <c r="AU109" s="2"/>
      <c r="AV109" s="57">
        <f t="shared" si="230"/>
        <v>0</v>
      </c>
      <c r="AW109" s="79">
        <f t="shared" si="231"/>
        <v>0</v>
      </c>
      <c r="AX109" s="26">
        <f t="shared" si="232"/>
        <v>0</v>
      </c>
      <c r="AY109" s="26">
        <f t="shared" si="233"/>
        <v>0</v>
      </c>
      <c r="AZ109" s="74">
        <f t="shared" si="234"/>
        <v>0</v>
      </c>
      <c r="BA109" s="82">
        <f t="shared" si="235"/>
        <v>0</v>
      </c>
    </row>
    <row r="110" spans="1:53" s="33" customFormat="1" ht="13.5" outlineLevel="1" x14ac:dyDescent="0.3">
      <c r="A110" s="33" t="str">
        <f>+'Presupuesto (Captura de Datos)'!A110</f>
        <v>Trasporte / Vehículo 15</v>
      </c>
      <c r="B110" s="32">
        <f>+VLOOKUP($A110,'Presupuesto (Captura de Datos)'!$A$11:$M$363,B$9,0)</f>
        <v>0</v>
      </c>
      <c r="C110" s="2"/>
      <c r="D110" s="57">
        <f>+B110-C110</f>
        <v>0</v>
      </c>
      <c r="E110" s="79">
        <f>IF(ISERROR(C110/B110),0,(C110/B110))</f>
        <v>0</v>
      </c>
      <c r="F110" s="32">
        <f>+VLOOKUP($A110,'Presupuesto (Captura de Datos)'!$A$11:$M$363,F$9,0)</f>
        <v>0</v>
      </c>
      <c r="G110" s="2"/>
      <c r="H110" s="57">
        <f t="shared" si="210"/>
        <v>0</v>
      </c>
      <c r="I110" s="79">
        <f t="shared" si="211"/>
        <v>0</v>
      </c>
      <c r="J110" s="32">
        <f>+VLOOKUP($A110,'Presupuesto (Captura de Datos)'!$A$11:$M$363,J$9,0)</f>
        <v>0</v>
      </c>
      <c r="K110" s="2"/>
      <c r="L110" s="57">
        <f t="shared" si="212"/>
        <v>0</v>
      </c>
      <c r="M110" s="79">
        <f t="shared" si="213"/>
        <v>0</v>
      </c>
      <c r="N110" s="32">
        <f>+VLOOKUP($A110,'Presupuesto (Captura de Datos)'!$A$11:$M$363,N$9,0)</f>
        <v>0</v>
      </c>
      <c r="O110" s="2"/>
      <c r="P110" s="57">
        <f t="shared" si="214"/>
        <v>0</v>
      </c>
      <c r="Q110" s="79">
        <f t="shared" si="215"/>
        <v>0</v>
      </c>
      <c r="R110" s="32">
        <f>+VLOOKUP($A110,'Presupuesto (Captura de Datos)'!$A$11:$M$363,R$9,0)</f>
        <v>0</v>
      </c>
      <c r="S110" s="2"/>
      <c r="T110" s="57">
        <f t="shared" si="216"/>
        <v>0</v>
      </c>
      <c r="U110" s="79">
        <f t="shared" si="217"/>
        <v>0</v>
      </c>
      <c r="V110" s="32">
        <f>+VLOOKUP($A110,'Presupuesto (Captura de Datos)'!$A$11:$M$363,V$9,0)</f>
        <v>0</v>
      </c>
      <c r="W110" s="2"/>
      <c r="X110" s="57">
        <f t="shared" si="218"/>
        <v>0</v>
      </c>
      <c r="Y110" s="79">
        <f t="shared" si="219"/>
        <v>0</v>
      </c>
      <c r="Z110" s="32">
        <f>+VLOOKUP($A110,'Presupuesto (Captura de Datos)'!$A$11:$M$363,Z$9,0)</f>
        <v>0</v>
      </c>
      <c r="AA110" s="2"/>
      <c r="AB110" s="57">
        <f t="shared" si="220"/>
        <v>0</v>
      </c>
      <c r="AC110" s="79">
        <f t="shared" si="221"/>
        <v>0</v>
      </c>
      <c r="AD110" s="32">
        <f>+VLOOKUP($A110,'Presupuesto (Captura de Datos)'!$A$11:$M$363,AD$9,0)</f>
        <v>0</v>
      </c>
      <c r="AE110" s="2"/>
      <c r="AF110" s="57">
        <f t="shared" si="222"/>
        <v>0</v>
      </c>
      <c r="AG110" s="79">
        <f t="shared" si="223"/>
        <v>0</v>
      </c>
      <c r="AH110" s="32">
        <f>+VLOOKUP($A110,'Presupuesto (Captura de Datos)'!$A$11:$M$363,AH$9,0)</f>
        <v>0</v>
      </c>
      <c r="AI110" s="2"/>
      <c r="AJ110" s="57">
        <f t="shared" si="224"/>
        <v>0</v>
      </c>
      <c r="AK110" s="79">
        <f t="shared" si="225"/>
        <v>0</v>
      </c>
      <c r="AL110" s="32">
        <f>+VLOOKUP($A110,'Presupuesto (Captura de Datos)'!$A$11:$M$363,AL$9,0)</f>
        <v>0</v>
      </c>
      <c r="AM110" s="2"/>
      <c r="AN110" s="57">
        <f t="shared" si="226"/>
        <v>0</v>
      </c>
      <c r="AO110" s="79">
        <f t="shared" si="227"/>
        <v>0</v>
      </c>
      <c r="AP110" s="32">
        <f>+VLOOKUP($A110,'Presupuesto (Captura de Datos)'!$A$11:$M$363,AP$9,0)</f>
        <v>0</v>
      </c>
      <c r="AQ110" s="2"/>
      <c r="AR110" s="57">
        <f t="shared" si="228"/>
        <v>0</v>
      </c>
      <c r="AS110" s="79">
        <f t="shared" si="229"/>
        <v>0</v>
      </c>
      <c r="AT110" s="32">
        <f>+VLOOKUP($A110,'Presupuesto (Captura de Datos)'!$A$11:$M$363,AT$9,0)</f>
        <v>0</v>
      </c>
      <c r="AU110" s="2"/>
      <c r="AV110" s="57">
        <f t="shared" si="230"/>
        <v>0</v>
      </c>
      <c r="AW110" s="79">
        <f t="shared" si="231"/>
        <v>0</v>
      </c>
      <c r="AX110" s="26">
        <f t="shared" si="232"/>
        <v>0</v>
      </c>
      <c r="AY110" s="26">
        <f t="shared" si="233"/>
        <v>0</v>
      </c>
      <c r="AZ110" s="74">
        <f t="shared" si="234"/>
        <v>0</v>
      </c>
      <c r="BA110" s="82">
        <f t="shared" si="235"/>
        <v>0</v>
      </c>
    </row>
    <row r="111" spans="1:53" s="33" customFormat="1" ht="13.5" x14ac:dyDescent="0.3">
      <c r="A111" s="62" t="str">
        <f>"Total "&amp;A95</f>
        <v>Total Transporte / Vehículo Familia y Propia</v>
      </c>
      <c r="B111" s="63">
        <f>SUM(B96:B110)</f>
        <v>0</v>
      </c>
      <c r="C111" s="63">
        <f>SUM(C96:C110)</f>
        <v>0</v>
      </c>
      <c r="D111" s="63">
        <f>+B111-C111</f>
        <v>0</v>
      </c>
      <c r="E111" s="81">
        <f>IF(ISERROR(C111/B111),0,(C111/B111))</f>
        <v>0</v>
      </c>
      <c r="F111" s="63">
        <f>SUM(F96:F110)</f>
        <v>0</v>
      </c>
      <c r="G111" s="63">
        <f>SUM(G96:G110)</f>
        <v>0</v>
      </c>
      <c r="H111" s="63">
        <f t="shared" si="210"/>
        <v>0</v>
      </c>
      <c r="I111" s="81">
        <f t="shared" si="211"/>
        <v>0</v>
      </c>
      <c r="J111" s="63">
        <f>SUM(J96:J110)</f>
        <v>0</v>
      </c>
      <c r="K111" s="63">
        <f>SUM(K96:K110)</f>
        <v>0</v>
      </c>
      <c r="L111" s="63">
        <f t="shared" si="212"/>
        <v>0</v>
      </c>
      <c r="M111" s="81">
        <f t="shared" si="213"/>
        <v>0</v>
      </c>
      <c r="N111" s="63">
        <f>SUM(N96:N110)</f>
        <v>0</v>
      </c>
      <c r="O111" s="63">
        <f>SUM(O96:O110)</f>
        <v>0</v>
      </c>
      <c r="P111" s="63">
        <f t="shared" si="214"/>
        <v>0</v>
      </c>
      <c r="Q111" s="81">
        <f t="shared" si="215"/>
        <v>0</v>
      </c>
      <c r="R111" s="63">
        <f>SUM(R96:R110)</f>
        <v>0</v>
      </c>
      <c r="S111" s="63">
        <f>SUM(S96:S110)</f>
        <v>0</v>
      </c>
      <c r="T111" s="63">
        <f t="shared" si="216"/>
        <v>0</v>
      </c>
      <c r="U111" s="81">
        <f t="shared" si="217"/>
        <v>0</v>
      </c>
      <c r="V111" s="63">
        <f>SUM(V96:V110)</f>
        <v>0</v>
      </c>
      <c r="W111" s="63">
        <f>SUM(W96:W110)</f>
        <v>0</v>
      </c>
      <c r="X111" s="63">
        <f t="shared" si="218"/>
        <v>0</v>
      </c>
      <c r="Y111" s="81">
        <f t="shared" si="219"/>
        <v>0</v>
      </c>
      <c r="Z111" s="63">
        <f>SUM(Z96:Z110)</f>
        <v>0</v>
      </c>
      <c r="AA111" s="63">
        <f>SUM(AA96:AA110)</f>
        <v>0</v>
      </c>
      <c r="AB111" s="63">
        <f t="shared" si="220"/>
        <v>0</v>
      </c>
      <c r="AC111" s="81">
        <f t="shared" si="221"/>
        <v>0</v>
      </c>
      <c r="AD111" s="63">
        <f>SUM(AD96:AD110)</f>
        <v>0</v>
      </c>
      <c r="AE111" s="63">
        <f>SUM(AE96:AE110)</f>
        <v>0</v>
      </c>
      <c r="AF111" s="63">
        <f t="shared" si="222"/>
        <v>0</v>
      </c>
      <c r="AG111" s="81">
        <f t="shared" si="223"/>
        <v>0</v>
      </c>
      <c r="AH111" s="63">
        <f>SUM(AH96:AH110)</f>
        <v>0</v>
      </c>
      <c r="AI111" s="63">
        <f>SUM(AI96:AI110)</f>
        <v>0</v>
      </c>
      <c r="AJ111" s="63">
        <f t="shared" si="224"/>
        <v>0</v>
      </c>
      <c r="AK111" s="81">
        <f t="shared" si="225"/>
        <v>0</v>
      </c>
      <c r="AL111" s="63">
        <f>SUM(AL96:AL110)</f>
        <v>0</v>
      </c>
      <c r="AM111" s="63">
        <f>SUM(AM96:AM110)</f>
        <v>0</v>
      </c>
      <c r="AN111" s="63">
        <f t="shared" si="226"/>
        <v>0</v>
      </c>
      <c r="AO111" s="81">
        <f t="shared" si="227"/>
        <v>0</v>
      </c>
      <c r="AP111" s="63">
        <f>SUM(AP96:AP110)</f>
        <v>0</v>
      </c>
      <c r="AQ111" s="63">
        <f>SUM(AQ96:AQ110)</f>
        <v>0</v>
      </c>
      <c r="AR111" s="63">
        <f t="shared" si="228"/>
        <v>0</v>
      </c>
      <c r="AS111" s="81">
        <f t="shared" si="229"/>
        <v>0</v>
      </c>
      <c r="AT111" s="63">
        <f>SUM(AT96:AT110)</f>
        <v>0</v>
      </c>
      <c r="AU111" s="63">
        <f>SUM(AU96:AU110)</f>
        <v>0</v>
      </c>
      <c r="AV111" s="63">
        <f t="shared" si="230"/>
        <v>0</v>
      </c>
      <c r="AW111" s="81">
        <f t="shared" si="231"/>
        <v>0</v>
      </c>
      <c r="AX111" s="63">
        <f>SUM(AX96:AX110)</f>
        <v>0</v>
      </c>
      <c r="AY111" s="63">
        <f>SUM(AY96:AY110)</f>
        <v>0</v>
      </c>
      <c r="AZ111" s="63">
        <f t="shared" si="234"/>
        <v>0</v>
      </c>
      <c r="BA111" s="81">
        <f t="shared" si="235"/>
        <v>0</v>
      </c>
    </row>
    <row r="112" spans="1:53" s="33" customFormat="1" ht="13.5" x14ac:dyDescent="0.3">
      <c r="A112" s="64" t="s">
        <v>6</v>
      </c>
      <c r="B112" s="73">
        <f>IF(B$5&gt;0,B111/B$5," - ")</f>
        <v>0</v>
      </c>
      <c r="C112" s="65">
        <f>IF(C$5&gt;0,C111/C$5," - ")</f>
        <v>0</v>
      </c>
      <c r="D112" s="65"/>
      <c r="E112" s="65"/>
      <c r="F112" s="73">
        <f>IF(F$5&gt;0,F111/F$5," - ")</f>
        <v>0</v>
      </c>
      <c r="G112" s="65">
        <f>IF(G$5&gt;0,G111/G$5," - ")</f>
        <v>0</v>
      </c>
      <c r="H112" s="65"/>
      <c r="I112" s="65"/>
      <c r="J112" s="73">
        <f>IF(J$5&gt;0,J111/J$5," - ")</f>
        <v>0</v>
      </c>
      <c r="K112" s="65">
        <f>IF(K$5&gt;0,K111/K$5," - ")</f>
        <v>0</v>
      </c>
      <c r="L112" s="65"/>
      <c r="M112" s="65"/>
      <c r="N112" s="73">
        <f>IF(N$5&gt;0,N111/N$5," - ")</f>
        <v>0</v>
      </c>
      <c r="O112" s="65">
        <f>IF(O$5&gt;0,O111/O$5," - ")</f>
        <v>0</v>
      </c>
      <c r="P112" s="65"/>
      <c r="Q112" s="65"/>
      <c r="R112" s="73">
        <f>IF(R$5&gt;0,R111/R$5," - ")</f>
        <v>0</v>
      </c>
      <c r="S112" s="65">
        <f>IF(S$5&gt;0,S111/S$5," - ")</f>
        <v>0</v>
      </c>
      <c r="T112" s="65"/>
      <c r="U112" s="65"/>
      <c r="V112" s="73">
        <f>IF(V$5&gt;0,V111/V$5," - ")</f>
        <v>0</v>
      </c>
      <c r="W112" s="65" t="str">
        <f>IF(W$5&gt;0,W111/W$5," - ")</f>
        <v xml:space="preserve"> - </v>
      </c>
      <c r="X112" s="65"/>
      <c r="Y112" s="65"/>
      <c r="Z112" s="73">
        <f>IF(Z$5&gt;0,Z111/Z$5," - ")</f>
        <v>0</v>
      </c>
      <c r="AA112" s="65" t="str">
        <f>IF(AA$5&gt;0,AA111/AA$5," - ")</f>
        <v xml:space="preserve"> - </v>
      </c>
      <c r="AB112" s="65"/>
      <c r="AC112" s="65"/>
      <c r="AD112" s="73">
        <f>IF(AD$5&gt;0,AD111/AD$5," - ")</f>
        <v>0</v>
      </c>
      <c r="AE112" s="65" t="str">
        <f>IF(AE$5&gt;0,AE111/AE$5," - ")</f>
        <v xml:space="preserve"> - </v>
      </c>
      <c r="AF112" s="65"/>
      <c r="AG112" s="65"/>
      <c r="AH112" s="73">
        <f>IF(AH$5&gt;0,AH111/AH$5," - ")</f>
        <v>0</v>
      </c>
      <c r="AI112" s="65" t="str">
        <f>IF(AI$5&gt;0,AI111/AI$5," - ")</f>
        <v xml:space="preserve"> - </v>
      </c>
      <c r="AJ112" s="65"/>
      <c r="AK112" s="65"/>
      <c r="AL112" s="73">
        <f>IF(AL$5&gt;0,AL111/AL$5," - ")</f>
        <v>0</v>
      </c>
      <c r="AM112" s="65" t="str">
        <f>IF(AM$5&gt;0,AM111/AM$5," - ")</f>
        <v xml:space="preserve"> - </v>
      </c>
      <c r="AN112" s="65"/>
      <c r="AO112" s="65"/>
      <c r="AP112" s="73">
        <f>IF(AP$5&gt;0,AP111/AP$5," - ")</f>
        <v>0</v>
      </c>
      <c r="AQ112" s="65">
        <f>IF(AQ$5&gt;0,AQ111/AQ$5," - ")</f>
        <v>0</v>
      </c>
      <c r="AR112" s="65"/>
      <c r="AS112" s="65"/>
      <c r="AT112" s="73">
        <f>IF(AT$5&gt;0,AT111/AT$5," - ")</f>
        <v>0</v>
      </c>
      <c r="AU112" s="65">
        <f>IF(AU$5&gt;0,AU111/AU$5," - ")</f>
        <v>0</v>
      </c>
      <c r="AV112" s="65"/>
      <c r="AW112" s="65"/>
      <c r="AX112" s="73">
        <f>IF(AX$5&gt;0,AX111/AX$5," - ")</f>
        <v>0</v>
      </c>
      <c r="AY112" s="65">
        <f>IF(AY$5&gt;0,AY111/AY$5," - ")</f>
        <v>0</v>
      </c>
    </row>
    <row r="113" spans="1:53" s="33" customFormat="1" ht="15.75" thickBot="1" x14ac:dyDescent="0.35">
      <c r="A113" s="60" t="str">
        <f>+'Presupuesto (Captura de Datos)'!A113</f>
        <v>Salud / Familia y Propia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</row>
    <row r="114" spans="1:53" s="33" customFormat="1" ht="13.5" outlineLevel="1" x14ac:dyDescent="0.3">
      <c r="A114" s="33" t="str">
        <f>+'Presupuesto (Captura de Datos)'!A114</f>
        <v>Salud Familia / Propia 1</v>
      </c>
      <c r="B114" s="32">
        <f>+VLOOKUP($A114,'Presupuesto (Captura de Datos)'!$A$11:$M$363,B$9,0)</f>
        <v>0</v>
      </c>
      <c r="C114" s="1"/>
      <c r="D114" s="57">
        <f t="shared" ref="D114:D127" si="236">+B114-C114</f>
        <v>0</v>
      </c>
      <c r="E114" s="79">
        <f t="shared" ref="E114:E127" si="237">IF(ISERROR(C114/B114),0,(C114/B114))</f>
        <v>0</v>
      </c>
      <c r="F114" s="32">
        <f>+VLOOKUP($A114,'Presupuesto (Captura de Datos)'!$A$11:$M$363,F$9,0)</f>
        <v>0</v>
      </c>
      <c r="G114" s="1"/>
      <c r="H114" s="57">
        <f t="shared" ref="H114:H127" si="238">+F114-G114</f>
        <v>0</v>
      </c>
      <c r="I114" s="79">
        <f t="shared" ref="I114:I127" si="239">IF(ISERROR(G114/F114),0,(G114/F114))</f>
        <v>0</v>
      </c>
      <c r="J114" s="32">
        <f>+VLOOKUP($A114,'Presupuesto (Captura de Datos)'!$A$11:$M$363,J$9,0)</f>
        <v>0</v>
      </c>
      <c r="K114" s="1"/>
      <c r="L114" s="57">
        <f t="shared" ref="L114:L127" si="240">+J114-K114</f>
        <v>0</v>
      </c>
      <c r="M114" s="79">
        <f t="shared" ref="M114:M127" si="241">IF(ISERROR(K114/J114),0,(K114/J114))</f>
        <v>0</v>
      </c>
      <c r="N114" s="32">
        <f>+VLOOKUP($A114,'Presupuesto (Captura de Datos)'!$A$11:$M$363,N$9,0)</f>
        <v>0</v>
      </c>
      <c r="O114" s="1"/>
      <c r="P114" s="57">
        <f t="shared" ref="P114:P127" si="242">+N114-O114</f>
        <v>0</v>
      </c>
      <c r="Q114" s="79">
        <f t="shared" ref="Q114:Q127" si="243">IF(ISERROR(O114/N114),0,(O114/N114))</f>
        <v>0</v>
      </c>
      <c r="R114" s="32">
        <f>+VLOOKUP($A114,'Presupuesto (Captura de Datos)'!$A$11:$M$363,R$9,0)</f>
        <v>0</v>
      </c>
      <c r="S114" s="1"/>
      <c r="T114" s="57">
        <f t="shared" ref="T114:T127" si="244">+R114-S114</f>
        <v>0</v>
      </c>
      <c r="U114" s="79">
        <f t="shared" ref="U114:U127" si="245">IF(ISERROR(S114/R114),0,(S114/R114))</f>
        <v>0</v>
      </c>
      <c r="V114" s="32">
        <f>+VLOOKUP($A114,'Presupuesto (Captura de Datos)'!$A$11:$M$363,V$9,0)</f>
        <v>0</v>
      </c>
      <c r="W114" s="1"/>
      <c r="X114" s="57">
        <f t="shared" ref="X114:X127" si="246">+V114-W114</f>
        <v>0</v>
      </c>
      <c r="Y114" s="79">
        <f t="shared" ref="Y114:Y127" si="247">IF(ISERROR(W114/V114),0,(W114/V114))</f>
        <v>0</v>
      </c>
      <c r="Z114" s="32">
        <f>+VLOOKUP($A114,'Presupuesto (Captura de Datos)'!$A$11:$M$363,Z$9,0)</f>
        <v>0</v>
      </c>
      <c r="AA114" s="1"/>
      <c r="AB114" s="57">
        <f t="shared" ref="AB114:AB127" si="248">+Z114-AA114</f>
        <v>0</v>
      </c>
      <c r="AC114" s="79">
        <f t="shared" ref="AC114:AC127" si="249">IF(ISERROR(AA114/Z114),0,(AA114/Z114))</f>
        <v>0</v>
      </c>
      <c r="AD114" s="32">
        <f>+VLOOKUP($A114,'Presupuesto (Captura de Datos)'!$A$11:$M$363,AD$9,0)</f>
        <v>0</v>
      </c>
      <c r="AE114" s="1"/>
      <c r="AF114" s="57">
        <f t="shared" ref="AF114:AF127" si="250">+AD114-AE114</f>
        <v>0</v>
      </c>
      <c r="AG114" s="79">
        <f t="shared" ref="AG114:AG127" si="251">IF(ISERROR(AE114/AD114),0,(AE114/AD114))</f>
        <v>0</v>
      </c>
      <c r="AH114" s="32">
        <f>+VLOOKUP($A114,'Presupuesto (Captura de Datos)'!$A$11:$M$363,AH$9,0)</f>
        <v>0</v>
      </c>
      <c r="AI114" s="1"/>
      <c r="AJ114" s="57">
        <f t="shared" ref="AJ114:AJ127" si="252">+AH114-AI114</f>
        <v>0</v>
      </c>
      <c r="AK114" s="79">
        <f t="shared" ref="AK114:AK127" si="253">IF(ISERROR(AI114/AH114),0,(AI114/AH114))</f>
        <v>0</v>
      </c>
      <c r="AL114" s="32">
        <f>+VLOOKUP($A114,'Presupuesto (Captura de Datos)'!$A$11:$M$363,AL$9,0)</f>
        <v>0</v>
      </c>
      <c r="AM114" s="1"/>
      <c r="AN114" s="57">
        <f t="shared" ref="AN114:AN127" si="254">+AL114-AM114</f>
        <v>0</v>
      </c>
      <c r="AO114" s="79">
        <f t="shared" ref="AO114:AO127" si="255">IF(ISERROR(AM114/AL114),0,(AM114/AL114))</f>
        <v>0</v>
      </c>
      <c r="AP114" s="32">
        <f>+VLOOKUP($A114,'Presupuesto (Captura de Datos)'!$A$11:$M$363,AP$9,0)</f>
        <v>0</v>
      </c>
      <c r="AQ114" s="1"/>
      <c r="AR114" s="57">
        <f t="shared" ref="AR114:AR127" si="256">+AP114-AQ114</f>
        <v>0</v>
      </c>
      <c r="AS114" s="79">
        <f t="shared" ref="AS114:AS127" si="257">IF(ISERROR(AQ114/AP114),0,(AQ114/AP114))</f>
        <v>0</v>
      </c>
      <c r="AT114" s="32">
        <f>+VLOOKUP($A114,'Presupuesto (Captura de Datos)'!$A$11:$M$363,AT$9,0)</f>
        <v>0</v>
      </c>
      <c r="AU114" s="1"/>
      <c r="AV114" s="57">
        <f t="shared" ref="AV114:AV127" si="258">+AT114-AU114</f>
        <v>0</v>
      </c>
      <c r="AW114" s="79">
        <f t="shared" ref="AW114:AW127" si="259">IF(ISERROR(AU114/AT114),0,(AU114/AT114))</f>
        <v>0</v>
      </c>
      <c r="AX114" s="26">
        <f t="shared" ref="AX114:AX126" si="260">B114+F114+J114+N114+R114+V114+Z114+AD114+AH114+AL114+AP114+AT114</f>
        <v>0</v>
      </c>
      <c r="AY114" s="26">
        <f t="shared" ref="AY114:AY126" si="261">C114+G114+K114+O114+S114+W114+AA114+AE114+AI114+AM114+AQ114+AU114</f>
        <v>0</v>
      </c>
      <c r="AZ114" s="74">
        <f t="shared" ref="AZ114:AZ126" si="262">+AX114-AY114</f>
        <v>0</v>
      </c>
      <c r="BA114" s="82">
        <f t="shared" ref="BA114:BA126" si="263">IF(ISERROR(AY114/AX114),0,(AY114/AX114))</f>
        <v>0</v>
      </c>
    </row>
    <row r="115" spans="1:53" s="33" customFormat="1" ht="13.5" outlineLevel="1" x14ac:dyDescent="0.3">
      <c r="A115" s="33" t="str">
        <f>+'Presupuesto (Captura de Datos)'!A115</f>
        <v>Salud Familia / Propia 2</v>
      </c>
      <c r="B115" s="32">
        <f>+VLOOKUP($A115,'Presupuesto (Captura de Datos)'!$A$11:$M$363,B$9,0)</f>
        <v>0</v>
      </c>
      <c r="C115" s="1"/>
      <c r="D115" s="57">
        <f t="shared" si="236"/>
        <v>0</v>
      </c>
      <c r="E115" s="79">
        <f t="shared" si="237"/>
        <v>0</v>
      </c>
      <c r="F115" s="32">
        <f>+VLOOKUP($A115,'Presupuesto (Captura de Datos)'!$A$11:$M$363,F$9,0)</f>
        <v>0</v>
      </c>
      <c r="G115" s="1"/>
      <c r="H115" s="57">
        <f t="shared" si="238"/>
        <v>0</v>
      </c>
      <c r="I115" s="79">
        <f t="shared" si="239"/>
        <v>0</v>
      </c>
      <c r="J115" s="32">
        <f>+VLOOKUP($A115,'Presupuesto (Captura de Datos)'!$A$11:$M$363,J$9,0)</f>
        <v>0</v>
      </c>
      <c r="K115" s="1"/>
      <c r="L115" s="57">
        <f t="shared" si="240"/>
        <v>0</v>
      </c>
      <c r="M115" s="79">
        <f t="shared" si="241"/>
        <v>0</v>
      </c>
      <c r="N115" s="32">
        <f>+VLOOKUP($A115,'Presupuesto (Captura de Datos)'!$A$11:$M$363,N$9,0)</f>
        <v>0</v>
      </c>
      <c r="O115" s="1"/>
      <c r="P115" s="57">
        <f t="shared" si="242"/>
        <v>0</v>
      </c>
      <c r="Q115" s="79">
        <f t="shared" si="243"/>
        <v>0</v>
      </c>
      <c r="R115" s="32">
        <f>+VLOOKUP($A115,'Presupuesto (Captura de Datos)'!$A$11:$M$363,R$9,0)</f>
        <v>0</v>
      </c>
      <c r="S115" s="1"/>
      <c r="T115" s="57">
        <f t="shared" si="244"/>
        <v>0</v>
      </c>
      <c r="U115" s="79">
        <f t="shared" si="245"/>
        <v>0</v>
      </c>
      <c r="V115" s="32">
        <f>+VLOOKUP($A115,'Presupuesto (Captura de Datos)'!$A$11:$M$363,V$9,0)</f>
        <v>0</v>
      </c>
      <c r="W115" s="1"/>
      <c r="X115" s="57">
        <f t="shared" si="246"/>
        <v>0</v>
      </c>
      <c r="Y115" s="79">
        <f t="shared" si="247"/>
        <v>0</v>
      </c>
      <c r="Z115" s="32">
        <f>+VLOOKUP($A115,'Presupuesto (Captura de Datos)'!$A$11:$M$363,Z$9,0)</f>
        <v>0</v>
      </c>
      <c r="AA115" s="1"/>
      <c r="AB115" s="57">
        <f t="shared" si="248"/>
        <v>0</v>
      </c>
      <c r="AC115" s="79">
        <f t="shared" si="249"/>
        <v>0</v>
      </c>
      <c r="AD115" s="32">
        <f>+VLOOKUP($A115,'Presupuesto (Captura de Datos)'!$A$11:$M$363,AD$9,0)</f>
        <v>0</v>
      </c>
      <c r="AE115" s="1"/>
      <c r="AF115" s="57">
        <f t="shared" si="250"/>
        <v>0</v>
      </c>
      <c r="AG115" s="79">
        <f t="shared" si="251"/>
        <v>0</v>
      </c>
      <c r="AH115" s="32">
        <f>+VLOOKUP($A115,'Presupuesto (Captura de Datos)'!$A$11:$M$363,AH$9,0)</f>
        <v>0</v>
      </c>
      <c r="AI115" s="1"/>
      <c r="AJ115" s="57">
        <f t="shared" si="252"/>
        <v>0</v>
      </c>
      <c r="AK115" s="79">
        <f t="shared" si="253"/>
        <v>0</v>
      </c>
      <c r="AL115" s="32">
        <f>+VLOOKUP($A115,'Presupuesto (Captura de Datos)'!$A$11:$M$363,AL$9,0)</f>
        <v>0</v>
      </c>
      <c r="AM115" s="1"/>
      <c r="AN115" s="57">
        <f t="shared" si="254"/>
        <v>0</v>
      </c>
      <c r="AO115" s="79">
        <f t="shared" si="255"/>
        <v>0</v>
      </c>
      <c r="AP115" s="32">
        <f>+VLOOKUP($A115,'Presupuesto (Captura de Datos)'!$A$11:$M$363,AP$9,0)</f>
        <v>0</v>
      </c>
      <c r="AQ115" s="1"/>
      <c r="AR115" s="57">
        <f t="shared" si="256"/>
        <v>0</v>
      </c>
      <c r="AS115" s="79">
        <f t="shared" si="257"/>
        <v>0</v>
      </c>
      <c r="AT115" s="32">
        <f>+VLOOKUP($A115,'Presupuesto (Captura de Datos)'!$A$11:$M$363,AT$9,0)</f>
        <v>0</v>
      </c>
      <c r="AU115" s="1"/>
      <c r="AV115" s="57">
        <f t="shared" si="258"/>
        <v>0</v>
      </c>
      <c r="AW115" s="79">
        <f t="shared" si="259"/>
        <v>0</v>
      </c>
      <c r="AX115" s="26">
        <f t="shared" si="260"/>
        <v>0</v>
      </c>
      <c r="AY115" s="26">
        <f t="shared" si="261"/>
        <v>0</v>
      </c>
      <c r="AZ115" s="74">
        <f t="shared" si="262"/>
        <v>0</v>
      </c>
      <c r="BA115" s="82">
        <f t="shared" si="263"/>
        <v>0</v>
      </c>
    </row>
    <row r="116" spans="1:53" s="33" customFormat="1" ht="13.5" outlineLevel="1" x14ac:dyDescent="0.3">
      <c r="A116" s="33" t="str">
        <f>+'Presupuesto (Captura de Datos)'!A116</f>
        <v>Salud Familia / Propia 3</v>
      </c>
      <c r="B116" s="32">
        <f>+VLOOKUP($A116,'Presupuesto (Captura de Datos)'!$A$11:$M$363,B$9,0)</f>
        <v>0</v>
      </c>
      <c r="C116" s="1"/>
      <c r="D116" s="57">
        <f t="shared" si="236"/>
        <v>0</v>
      </c>
      <c r="E116" s="79">
        <f t="shared" si="237"/>
        <v>0</v>
      </c>
      <c r="F116" s="32">
        <f>+VLOOKUP($A116,'Presupuesto (Captura de Datos)'!$A$11:$M$363,F$9,0)</f>
        <v>0</v>
      </c>
      <c r="G116" s="1"/>
      <c r="H116" s="57">
        <f t="shared" si="238"/>
        <v>0</v>
      </c>
      <c r="I116" s="79">
        <f t="shared" si="239"/>
        <v>0</v>
      </c>
      <c r="J116" s="32">
        <f>+VLOOKUP($A116,'Presupuesto (Captura de Datos)'!$A$11:$M$363,J$9,0)</f>
        <v>0</v>
      </c>
      <c r="K116" s="1"/>
      <c r="L116" s="57">
        <f t="shared" si="240"/>
        <v>0</v>
      </c>
      <c r="M116" s="79">
        <f t="shared" si="241"/>
        <v>0</v>
      </c>
      <c r="N116" s="32">
        <f>+VLOOKUP($A116,'Presupuesto (Captura de Datos)'!$A$11:$M$363,N$9,0)</f>
        <v>0</v>
      </c>
      <c r="O116" s="1"/>
      <c r="P116" s="57">
        <f t="shared" si="242"/>
        <v>0</v>
      </c>
      <c r="Q116" s="79">
        <f t="shared" si="243"/>
        <v>0</v>
      </c>
      <c r="R116" s="32">
        <f>+VLOOKUP($A116,'Presupuesto (Captura de Datos)'!$A$11:$M$363,R$9,0)</f>
        <v>0</v>
      </c>
      <c r="S116" s="1"/>
      <c r="T116" s="57">
        <f t="shared" si="244"/>
        <v>0</v>
      </c>
      <c r="U116" s="79">
        <f t="shared" si="245"/>
        <v>0</v>
      </c>
      <c r="V116" s="32">
        <f>+VLOOKUP($A116,'Presupuesto (Captura de Datos)'!$A$11:$M$363,V$9,0)</f>
        <v>0</v>
      </c>
      <c r="W116" s="1"/>
      <c r="X116" s="57">
        <f t="shared" si="246"/>
        <v>0</v>
      </c>
      <c r="Y116" s="79">
        <f t="shared" si="247"/>
        <v>0</v>
      </c>
      <c r="Z116" s="32">
        <f>+VLOOKUP($A116,'Presupuesto (Captura de Datos)'!$A$11:$M$363,Z$9,0)</f>
        <v>0</v>
      </c>
      <c r="AA116" s="1"/>
      <c r="AB116" s="57">
        <f t="shared" si="248"/>
        <v>0</v>
      </c>
      <c r="AC116" s="79">
        <f t="shared" si="249"/>
        <v>0</v>
      </c>
      <c r="AD116" s="32">
        <f>+VLOOKUP($A116,'Presupuesto (Captura de Datos)'!$A$11:$M$363,AD$9,0)</f>
        <v>0</v>
      </c>
      <c r="AE116" s="1"/>
      <c r="AF116" s="57">
        <f t="shared" si="250"/>
        <v>0</v>
      </c>
      <c r="AG116" s="79">
        <f t="shared" si="251"/>
        <v>0</v>
      </c>
      <c r="AH116" s="32">
        <f>+VLOOKUP($A116,'Presupuesto (Captura de Datos)'!$A$11:$M$363,AH$9,0)</f>
        <v>0</v>
      </c>
      <c r="AI116" s="1"/>
      <c r="AJ116" s="57">
        <f t="shared" si="252"/>
        <v>0</v>
      </c>
      <c r="AK116" s="79">
        <f t="shared" si="253"/>
        <v>0</v>
      </c>
      <c r="AL116" s="32">
        <f>+VLOOKUP($A116,'Presupuesto (Captura de Datos)'!$A$11:$M$363,AL$9,0)</f>
        <v>0</v>
      </c>
      <c r="AM116" s="1"/>
      <c r="AN116" s="57">
        <f t="shared" si="254"/>
        <v>0</v>
      </c>
      <c r="AO116" s="79">
        <f t="shared" si="255"/>
        <v>0</v>
      </c>
      <c r="AP116" s="32">
        <f>+VLOOKUP($A116,'Presupuesto (Captura de Datos)'!$A$11:$M$363,AP$9,0)</f>
        <v>0</v>
      </c>
      <c r="AQ116" s="1"/>
      <c r="AR116" s="57">
        <f t="shared" si="256"/>
        <v>0</v>
      </c>
      <c r="AS116" s="79">
        <f t="shared" si="257"/>
        <v>0</v>
      </c>
      <c r="AT116" s="32">
        <f>+VLOOKUP($A116,'Presupuesto (Captura de Datos)'!$A$11:$M$363,AT$9,0)</f>
        <v>0</v>
      </c>
      <c r="AU116" s="1"/>
      <c r="AV116" s="57">
        <f t="shared" si="258"/>
        <v>0</v>
      </c>
      <c r="AW116" s="79">
        <f t="shared" si="259"/>
        <v>0</v>
      </c>
      <c r="AX116" s="26">
        <f t="shared" si="260"/>
        <v>0</v>
      </c>
      <c r="AY116" s="26">
        <f t="shared" si="261"/>
        <v>0</v>
      </c>
      <c r="AZ116" s="74">
        <f t="shared" si="262"/>
        <v>0</v>
      </c>
      <c r="BA116" s="82">
        <f t="shared" si="263"/>
        <v>0</v>
      </c>
    </row>
    <row r="117" spans="1:53" s="33" customFormat="1" ht="13.5" outlineLevel="1" x14ac:dyDescent="0.3">
      <c r="A117" s="33" t="str">
        <f>+'Presupuesto (Captura de Datos)'!A117</f>
        <v>Salud Familia / Propia 4</v>
      </c>
      <c r="B117" s="32">
        <f>+VLOOKUP($A117,'Presupuesto (Captura de Datos)'!$A$11:$M$363,B$9,0)</f>
        <v>0</v>
      </c>
      <c r="C117" s="1"/>
      <c r="D117" s="57">
        <f t="shared" si="236"/>
        <v>0</v>
      </c>
      <c r="E117" s="79">
        <f t="shared" si="237"/>
        <v>0</v>
      </c>
      <c r="F117" s="32">
        <f>+VLOOKUP($A117,'Presupuesto (Captura de Datos)'!$A$11:$M$363,F$9,0)</f>
        <v>0</v>
      </c>
      <c r="G117" s="1"/>
      <c r="H117" s="57">
        <f t="shared" si="238"/>
        <v>0</v>
      </c>
      <c r="I117" s="79">
        <f t="shared" si="239"/>
        <v>0</v>
      </c>
      <c r="J117" s="32">
        <f>+VLOOKUP($A117,'Presupuesto (Captura de Datos)'!$A$11:$M$363,J$9,0)</f>
        <v>0</v>
      </c>
      <c r="K117" s="1"/>
      <c r="L117" s="57">
        <f t="shared" si="240"/>
        <v>0</v>
      </c>
      <c r="M117" s="79">
        <f t="shared" si="241"/>
        <v>0</v>
      </c>
      <c r="N117" s="32">
        <f>+VLOOKUP($A117,'Presupuesto (Captura de Datos)'!$A$11:$M$363,N$9,0)</f>
        <v>0</v>
      </c>
      <c r="O117" s="1"/>
      <c r="P117" s="57">
        <f t="shared" si="242"/>
        <v>0</v>
      </c>
      <c r="Q117" s="79">
        <f t="shared" si="243"/>
        <v>0</v>
      </c>
      <c r="R117" s="32">
        <f>+VLOOKUP($A117,'Presupuesto (Captura de Datos)'!$A$11:$M$363,R$9,0)</f>
        <v>0</v>
      </c>
      <c r="S117" s="1"/>
      <c r="T117" s="57">
        <f t="shared" si="244"/>
        <v>0</v>
      </c>
      <c r="U117" s="79">
        <f t="shared" si="245"/>
        <v>0</v>
      </c>
      <c r="V117" s="32">
        <f>+VLOOKUP($A117,'Presupuesto (Captura de Datos)'!$A$11:$M$363,V$9,0)</f>
        <v>0</v>
      </c>
      <c r="W117" s="1"/>
      <c r="X117" s="57">
        <f t="shared" si="246"/>
        <v>0</v>
      </c>
      <c r="Y117" s="79">
        <f t="shared" si="247"/>
        <v>0</v>
      </c>
      <c r="Z117" s="32">
        <f>+VLOOKUP($A117,'Presupuesto (Captura de Datos)'!$A$11:$M$363,Z$9,0)</f>
        <v>0</v>
      </c>
      <c r="AA117" s="1"/>
      <c r="AB117" s="57">
        <f t="shared" si="248"/>
        <v>0</v>
      </c>
      <c r="AC117" s="79">
        <f t="shared" si="249"/>
        <v>0</v>
      </c>
      <c r="AD117" s="32">
        <f>+VLOOKUP($A117,'Presupuesto (Captura de Datos)'!$A$11:$M$363,AD$9,0)</f>
        <v>0</v>
      </c>
      <c r="AE117" s="1"/>
      <c r="AF117" s="57">
        <f t="shared" si="250"/>
        <v>0</v>
      </c>
      <c r="AG117" s="79">
        <f t="shared" si="251"/>
        <v>0</v>
      </c>
      <c r="AH117" s="32">
        <f>+VLOOKUP($A117,'Presupuesto (Captura de Datos)'!$A$11:$M$363,AH$9,0)</f>
        <v>0</v>
      </c>
      <c r="AI117" s="1"/>
      <c r="AJ117" s="57">
        <f t="shared" si="252"/>
        <v>0</v>
      </c>
      <c r="AK117" s="79">
        <f t="shared" si="253"/>
        <v>0</v>
      </c>
      <c r="AL117" s="32">
        <f>+VLOOKUP($A117,'Presupuesto (Captura de Datos)'!$A$11:$M$363,AL$9,0)</f>
        <v>0</v>
      </c>
      <c r="AM117" s="1"/>
      <c r="AN117" s="57">
        <f t="shared" si="254"/>
        <v>0</v>
      </c>
      <c r="AO117" s="79">
        <f t="shared" si="255"/>
        <v>0</v>
      </c>
      <c r="AP117" s="32">
        <f>+VLOOKUP($A117,'Presupuesto (Captura de Datos)'!$A$11:$M$363,AP$9,0)</f>
        <v>0</v>
      </c>
      <c r="AQ117" s="1"/>
      <c r="AR117" s="57">
        <f t="shared" si="256"/>
        <v>0</v>
      </c>
      <c r="AS117" s="79">
        <f t="shared" si="257"/>
        <v>0</v>
      </c>
      <c r="AT117" s="32">
        <f>+VLOOKUP($A117,'Presupuesto (Captura de Datos)'!$A$11:$M$363,AT$9,0)</f>
        <v>0</v>
      </c>
      <c r="AU117" s="1"/>
      <c r="AV117" s="57">
        <f t="shared" si="258"/>
        <v>0</v>
      </c>
      <c r="AW117" s="79">
        <f t="shared" si="259"/>
        <v>0</v>
      </c>
      <c r="AX117" s="26">
        <f t="shared" si="260"/>
        <v>0</v>
      </c>
      <c r="AY117" s="26">
        <f t="shared" si="261"/>
        <v>0</v>
      </c>
      <c r="AZ117" s="74">
        <f t="shared" si="262"/>
        <v>0</v>
      </c>
      <c r="BA117" s="82">
        <f t="shared" si="263"/>
        <v>0</v>
      </c>
    </row>
    <row r="118" spans="1:53" s="33" customFormat="1" ht="13.5" outlineLevel="1" x14ac:dyDescent="0.3">
      <c r="A118" s="33" t="str">
        <f>+'Presupuesto (Captura de Datos)'!A118</f>
        <v>Salud Familia / Propia 5</v>
      </c>
      <c r="B118" s="32">
        <f>+VLOOKUP($A118,'Presupuesto (Captura de Datos)'!$A$11:$M$363,B$9,0)</f>
        <v>0</v>
      </c>
      <c r="C118" s="1"/>
      <c r="D118" s="57">
        <f t="shared" si="236"/>
        <v>0</v>
      </c>
      <c r="E118" s="79">
        <f t="shared" si="237"/>
        <v>0</v>
      </c>
      <c r="F118" s="32">
        <f>+VLOOKUP($A118,'Presupuesto (Captura de Datos)'!$A$11:$M$363,F$9,0)</f>
        <v>0</v>
      </c>
      <c r="G118" s="1"/>
      <c r="H118" s="57">
        <f t="shared" si="238"/>
        <v>0</v>
      </c>
      <c r="I118" s="79">
        <f t="shared" si="239"/>
        <v>0</v>
      </c>
      <c r="J118" s="32">
        <f>+VLOOKUP($A118,'Presupuesto (Captura de Datos)'!$A$11:$M$363,J$9,0)</f>
        <v>0</v>
      </c>
      <c r="K118" s="1"/>
      <c r="L118" s="57">
        <f t="shared" si="240"/>
        <v>0</v>
      </c>
      <c r="M118" s="79">
        <f t="shared" si="241"/>
        <v>0</v>
      </c>
      <c r="N118" s="32">
        <f>+VLOOKUP($A118,'Presupuesto (Captura de Datos)'!$A$11:$M$363,N$9,0)</f>
        <v>0</v>
      </c>
      <c r="O118" s="1"/>
      <c r="P118" s="57">
        <f t="shared" si="242"/>
        <v>0</v>
      </c>
      <c r="Q118" s="79">
        <f t="shared" si="243"/>
        <v>0</v>
      </c>
      <c r="R118" s="32">
        <f>+VLOOKUP($A118,'Presupuesto (Captura de Datos)'!$A$11:$M$363,R$9,0)</f>
        <v>0</v>
      </c>
      <c r="S118" s="1"/>
      <c r="T118" s="57">
        <f t="shared" si="244"/>
        <v>0</v>
      </c>
      <c r="U118" s="79">
        <f t="shared" si="245"/>
        <v>0</v>
      </c>
      <c r="V118" s="32">
        <f>+VLOOKUP($A118,'Presupuesto (Captura de Datos)'!$A$11:$M$363,V$9,0)</f>
        <v>0</v>
      </c>
      <c r="W118" s="1"/>
      <c r="X118" s="57">
        <f t="shared" si="246"/>
        <v>0</v>
      </c>
      <c r="Y118" s="79">
        <f t="shared" si="247"/>
        <v>0</v>
      </c>
      <c r="Z118" s="32">
        <f>+VLOOKUP($A118,'Presupuesto (Captura de Datos)'!$A$11:$M$363,Z$9,0)</f>
        <v>0</v>
      </c>
      <c r="AA118" s="1"/>
      <c r="AB118" s="57">
        <f t="shared" si="248"/>
        <v>0</v>
      </c>
      <c r="AC118" s="79">
        <f t="shared" si="249"/>
        <v>0</v>
      </c>
      <c r="AD118" s="32">
        <f>+VLOOKUP($A118,'Presupuesto (Captura de Datos)'!$A$11:$M$363,AD$9,0)</f>
        <v>0</v>
      </c>
      <c r="AE118" s="1"/>
      <c r="AF118" s="57">
        <f t="shared" si="250"/>
        <v>0</v>
      </c>
      <c r="AG118" s="79">
        <f t="shared" si="251"/>
        <v>0</v>
      </c>
      <c r="AH118" s="32">
        <f>+VLOOKUP($A118,'Presupuesto (Captura de Datos)'!$A$11:$M$363,AH$9,0)</f>
        <v>0</v>
      </c>
      <c r="AI118" s="1"/>
      <c r="AJ118" s="57">
        <f t="shared" si="252"/>
        <v>0</v>
      </c>
      <c r="AK118" s="79">
        <f t="shared" si="253"/>
        <v>0</v>
      </c>
      <c r="AL118" s="32">
        <f>+VLOOKUP($A118,'Presupuesto (Captura de Datos)'!$A$11:$M$363,AL$9,0)</f>
        <v>0</v>
      </c>
      <c r="AM118" s="1"/>
      <c r="AN118" s="57">
        <f t="shared" si="254"/>
        <v>0</v>
      </c>
      <c r="AO118" s="79">
        <f t="shared" si="255"/>
        <v>0</v>
      </c>
      <c r="AP118" s="32">
        <f>+VLOOKUP($A118,'Presupuesto (Captura de Datos)'!$A$11:$M$363,AP$9,0)</f>
        <v>0</v>
      </c>
      <c r="AQ118" s="1"/>
      <c r="AR118" s="57">
        <f t="shared" si="256"/>
        <v>0</v>
      </c>
      <c r="AS118" s="79">
        <f t="shared" si="257"/>
        <v>0</v>
      </c>
      <c r="AT118" s="32">
        <f>+VLOOKUP($A118,'Presupuesto (Captura de Datos)'!$A$11:$M$363,AT$9,0)</f>
        <v>0</v>
      </c>
      <c r="AU118" s="1"/>
      <c r="AV118" s="57">
        <f t="shared" si="258"/>
        <v>0</v>
      </c>
      <c r="AW118" s="79">
        <f t="shared" si="259"/>
        <v>0</v>
      </c>
      <c r="AX118" s="26">
        <f t="shared" si="260"/>
        <v>0</v>
      </c>
      <c r="AY118" s="26">
        <f t="shared" si="261"/>
        <v>0</v>
      </c>
      <c r="AZ118" s="74">
        <f t="shared" si="262"/>
        <v>0</v>
      </c>
      <c r="BA118" s="82">
        <f t="shared" si="263"/>
        <v>0</v>
      </c>
    </row>
    <row r="119" spans="1:53" s="33" customFormat="1" ht="13.5" outlineLevel="1" x14ac:dyDescent="0.3">
      <c r="A119" s="33" t="str">
        <f>+'Presupuesto (Captura de Datos)'!A119</f>
        <v>Salud Familia / Propia 6</v>
      </c>
      <c r="B119" s="32">
        <f>+VLOOKUP($A119,'Presupuesto (Captura de Datos)'!$A$11:$M$363,B$9,0)</f>
        <v>0</v>
      </c>
      <c r="C119" s="1"/>
      <c r="D119" s="57">
        <f t="shared" si="236"/>
        <v>0</v>
      </c>
      <c r="E119" s="79">
        <f t="shared" si="237"/>
        <v>0</v>
      </c>
      <c r="F119" s="32">
        <f>+VLOOKUP($A119,'Presupuesto (Captura de Datos)'!$A$11:$M$363,F$9,0)</f>
        <v>0</v>
      </c>
      <c r="G119" s="1"/>
      <c r="H119" s="57">
        <f t="shared" si="238"/>
        <v>0</v>
      </c>
      <c r="I119" s="79">
        <f t="shared" si="239"/>
        <v>0</v>
      </c>
      <c r="J119" s="32">
        <f>+VLOOKUP($A119,'Presupuesto (Captura de Datos)'!$A$11:$M$363,J$9,0)</f>
        <v>0</v>
      </c>
      <c r="K119" s="1"/>
      <c r="L119" s="57">
        <f t="shared" si="240"/>
        <v>0</v>
      </c>
      <c r="M119" s="79">
        <f t="shared" si="241"/>
        <v>0</v>
      </c>
      <c r="N119" s="32">
        <f>+VLOOKUP($A119,'Presupuesto (Captura de Datos)'!$A$11:$M$363,N$9,0)</f>
        <v>0</v>
      </c>
      <c r="O119" s="1"/>
      <c r="P119" s="57">
        <f t="shared" si="242"/>
        <v>0</v>
      </c>
      <c r="Q119" s="79">
        <f t="shared" si="243"/>
        <v>0</v>
      </c>
      <c r="R119" s="32">
        <f>+VLOOKUP($A119,'Presupuesto (Captura de Datos)'!$A$11:$M$363,R$9,0)</f>
        <v>0</v>
      </c>
      <c r="S119" s="1"/>
      <c r="T119" s="57">
        <f t="shared" si="244"/>
        <v>0</v>
      </c>
      <c r="U119" s="79">
        <f t="shared" si="245"/>
        <v>0</v>
      </c>
      <c r="V119" s="32">
        <f>+VLOOKUP($A119,'Presupuesto (Captura de Datos)'!$A$11:$M$363,V$9,0)</f>
        <v>0</v>
      </c>
      <c r="W119" s="1"/>
      <c r="X119" s="57">
        <f t="shared" si="246"/>
        <v>0</v>
      </c>
      <c r="Y119" s="79">
        <f t="shared" si="247"/>
        <v>0</v>
      </c>
      <c r="Z119" s="32">
        <f>+VLOOKUP($A119,'Presupuesto (Captura de Datos)'!$A$11:$M$363,Z$9,0)</f>
        <v>0</v>
      </c>
      <c r="AA119" s="1"/>
      <c r="AB119" s="57">
        <f t="shared" si="248"/>
        <v>0</v>
      </c>
      <c r="AC119" s="79">
        <f t="shared" si="249"/>
        <v>0</v>
      </c>
      <c r="AD119" s="32">
        <f>+VLOOKUP($A119,'Presupuesto (Captura de Datos)'!$A$11:$M$363,AD$9,0)</f>
        <v>0</v>
      </c>
      <c r="AE119" s="1"/>
      <c r="AF119" s="57">
        <f t="shared" si="250"/>
        <v>0</v>
      </c>
      <c r="AG119" s="79">
        <f t="shared" si="251"/>
        <v>0</v>
      </c>
      <c r="AH119" s="32">
        <f>+VLOOKUP($A119,'Presupuesto (Captura de Datos)'!$A$11:$M$363,AH$9,0)</f>
        <v>0</v>
      </c>
      <c r="AI119" s="1"/>
      <c r="AJ119" s="57">
        <f t="shared" si="252"/>
        <v>0</v>
      </c>
      <c r="AK119" s="79">
        <f t="shared" si="253"/>
        <v>0</v>
      </c>
      <c r="AL119" s="32">
        <f>+VLOOKUP($A119,'Presupuesto (Captura de Datos)'!$A$11:$M$363,AL$9,0)</f>
        <v>0</v>
      </c>
      <c r="AM119" s="1"/>
      <c r="AN119" s="57">
        <f t="shared" si="254"/>
        <v>0</v>
      </c>
      <c r="AO119" s="79">
        <f t="shared" si="255"/>
        <v>0</v>
      </c>
      <c r="AP119" s="32">
        <f>+VLOOKUP($A119,'Presupuesto (Captura de Datos)'!$A$11:$M$363,AP$9,0)</f>
        <v>0</v>
      </c>
      <c r="AQ119" s="1"/>
      <c r="AR119" s="57">
        <f t="shared" si="256"/>
        <v>0</v>
      </c>
      <c r="AS119" s="79">
        <f t="shared" si="257"/>
        <v>0</v>
      </c>
      <c r="AT119" s="32">
        <f>+VLOOKUP($A119,'Presupuesto (Captura de Datos)'!$A$11:$M$363,AT$9,0)</f>
        <v>0</v>
      </c>
      <c r="AU119" s="1"/>
      <c r="AV119" s="57">
        <f t="shared" si="258"/>
        <v>0</v>
      </c>
      <c r="AW119" s="79">
        <f t="shared" si="259"/>
        <v>0</v>
      </c>
      <c r="AX119" s="26">
        <f t="shared" si="260"/>
        <v>0</v>
      </c>
      <c r="AY119" s="26">
        <f t="shared" si="261"/>
        <v>0</v>
      </c>
      <c r="AZ119" s="74">
        <f t="shared" si="262"/>
        <v>0</v>
      </c>
      <c r="BA119" s="82">
        <f t="shared" si="263"/>
        <v>0</v>
      </c>
    </row>
    <row r="120" spans="1:53" s="33" customFormat="1" ht="13.5" outlineLevel="1" x14ac:dyDescent="0.3">
      <c r="A120" s="33" t="str">
        <f>+'Presupuesto (Captura de Datos)'!A120</f>
        <v>Salud Familia / Propia 7</v>
      </c>
      <c r="B120" s="32">
        <f>+VLOOKUP($A120,'Presupuesto (Captura de Datos)'!$A$11:$M$363,B$9,0)</f>
        <v>0</v>
      </c>
      <c r="C120" s="1"/>
      <c r="D120" s="57">
        <f t="shared" si="236"/>
        <v>0</v>
      </c>
      <c r="E120" s="79">
        <f t="shared" si="237"/>
        <v>0</v>
      </c>
      <c r="F120" s="32">
        <f>+VLOOKUP($A120,'Presupuesto (Captura de Datos)'!$A$11:$M$363,F$9,0)</f>
        <v>0</v>
      </c>
      <c r="G120" s="1"/>
      <c r="H120" s="57">
        <f t="shared" si="238"/>
        <v>0</v>
      </c>
      <c r="I120" s="79">
        <f t="shared" si="239"/>
        <v>0</v>
      </c>
      <c r="J120" s="32">
        <f>+VLOOKUP($A120,'Presupuesto (Captura de Datos)'!$A$11:$M$363,J$9,0)</f>
        <v>0</v>
      </c>
      <c r="K120" s="1"/>
      <c r="L120" s="57">
        <f t="shared" si="240"/>
        <v>0</v>
      </c>
      <c r="M120" s="79">
        <f t="shared" si="241"/>
        <v>0</v>
      </c>
      <c r="N120" s="32">
        <f>+VLOOKUP($A120,'Presupuesto (Captura de Datos)'!$A$11:$M$363,N$9,0)</f>
        <v>0</v>
      </c>
      <c r="O120" s="1"/>
      <c r="P120" s="57">
        <f t="shared" si="242"/>
        <v>0</v>
      </c>
      <c r="Q120" s="79">
        <f t="shared" si="243"/>
        <v>0</v>
      </c>
      <c r="R120" s="32">
        <f>+VLOOKUP($A120,'Presupuesto (Captura de Datos)'!$A$11:$M$363,R$9,0)</f>
        <v>0</v>
      </c>
      <c r="S120" s="1"/>
      <c r="T120" s="57">
        <f t="shared" si="244"/>
        <v>0</v>
      </c>
      <c r="U120" s="79">
        <f t="shared" si="245"/>
        <v>0</v>
      </c>
      <c r="V120" s="32">
        <f>+VLOOKUP($A120,'Presupuesto (Captura de Datos)'!$A$11:$M$363,V$9,0)</f>
        <v>0</v>
      </c>
      <c r="W120" s="1"/>
      <c r="X120" s="57">
        <f t="shared" si="246"/>
        <v>0</v>
      </c>
      <c r="Y120" s="79">
        <f t="shared" si="247"/>
        <v>0</v>
      </c>
      <c r="Z120" s="32">
        <f>+VLOOKUP($A120,'Presupuesto (Captura de Datos)'!$A$11:$M$363,Z$9,0)</f>
        <v>0</v>
      </c>
      <c r="AA120" s="1"/>
      <c r="AB120" s="57">
        <f t="shared" si="248"/>
        <v>0</v>
      </c>
      <c r="AC120" s="79">
        <f t="shared" si="249"/>
        <v>0</v>
      </c>
      <c r="AD120" s="32">
        <f>+VLOOKUP($A120,'Presupuesto (Captura de Datos)'!$A$11:$M$363,AD$9,0)</f>
        <v>0</v>
      </c>
      <c r="AE120" s="1"/>
      <c r="AF120" s="57">
        <f t="shared" si="250"/>
        <v>0</v>
      </c>
      <c r="AG120" s="79">
        <f t="shared" si="251"/>
        <v>0</v>
      </c>
      <c r="AH120" s="32">
        <f>+VLOOKUP($A120,'Presupuesto (Captura de Datos)'!$A$11:$M$363,AH$9,0)</f>
        <v>0</v>
      </c>
      <c r="AI120" s="1"/>
      <c r="AJ120" s="57">
        <f t="shared" si="252"/>
        <v>0</v>
      </c>
      <c r="AK120" s="79">
        <f t="shared" si="253"/>
        <v>0</v>
      </c>
      <c r="AL120" s="32">
        <f>+VLOOKUP($A120,'Presupuesto (Captura de Datos)'!$A$11:$M$363,AL$9,0)</f>
        <v>0</v>
      </c>
      <c r="AM120" s="1"/>
      <c r="AN120" s="57">
        <f t="shared" si="254"/>
        <v>0</v>
      </c>
      <c r="AO120" s="79">
        <f t="shared" si="255"/>
        <v>0</v>
      </c>
      <c r="AP120" s="32">
        <f>+VLOOKUP($A120,'Presupuesto (Captura de Datos)'!$A$11:$M$363,AP$9,0)</f>
        <v>0</v>
      </c>
      <c r="AQ120" s="1"/>
      <c r="AR120" s="57">
        <f t="shared" si="256"/>
        <v>0</v>
      </c>
      <c r="AS120" s="79">
        <f t="shared" si="257"/>
        <v>0</v>
      </c>
      <c r="AT120" s="32">
        <f>+VLOOKUP($A120,'Presupuesto (Captura de Datos)'!$A$11:$M$363,AT$9,0)</f>
        <v>0</v>
      </c>
      <c r="AU120" s="1"/>
      <c r="AV120" s="57">
        <f t="shared" si="258"/>
        <v>0</v>
      </c>
      <c r="AW120" s="79">
        <f t="shared" si="259"/>
        <v>0</v>
      </c>
      <c r="AX120" s="26">
        <f t="shared" si="260"/>
        <v>0</v>
      </c>
      <c r="AY120" s="26">
        <f t="shared" si="261"/>
        <v>0</v>
      </c>
      <c r="AZ120" s="74">
        <f t="shared" si="262"/>
        <v>0</v>
      </c>
      <c r="BA120" s="82">
        <f t="shared" si="263"/>
        <v>0</v>
      </c>
    </row>
    <row r="121" spans="1:53" s="33" customFormat="1" ht="13.5" outlineLevel="1" x14ac:dyDescent="0.3">
      <c r="A121" s="33" t="str">
        <f>+'Presupuesto (Captura de Datos)'!A121</f>
        <v>Salud Familia / Propia 8</v>
      </c>
      <c r="B121" s="32">
        <f>+VLOOKUP($A121,'Presupuesto (Captura de Datos)'!$A$11:$M$363,B$9,0)</f>
        <v>0</v>
      </c>
      <c r="C121" s="1"/>
      <c r="D121" s="57">
        <f t="shared" si="236"/>
        <v>0</v>
      </c>
      <c r="E121" s="79">
        <f t="shared" si="237"/>
        <v>0</v>
      </c>
      <c r="F121" s="32">
        <f>+VLOOKUP($A121,'Presupuesto (Captura de Datos)'!$A$11:$M$363,F$9,0)</f>
        <v>0</v>
      </c>
      <c r="G121" s="1"/>
      <c r="H121" s="57">
        <f t="shared" si="238"/>
        <v>0</v>
      </c>
      <c r="I121" s="79">
        <f t="shared" si="239"/>
        <v>0</v>
      </c>
      <c r="J121" s="32">
        <f>+VLOOKUP($A121,'Presupuesto (Captura de Datos)'!$A$11:$M$363,J$9,0)</f>
        <v>0</v>
      </c>
      <c r="K121" s="1"/>
      <c r="L121" s="57">
        <f t="shared" si="240"/>
        <v>0</v>
      </c>
      <c r="M121" s="79">
        <f t="shared" si="241"/>
        <v>0</v>
      </c>
      <c r="N121" s="32">
        <f>+VLOOKUP($A121,'Presupuesto (Captura de Datos)'!$A$11:$M$363,N$9,0)</f>
        <v>0</v>
      </c>
      <c r="O121" s="1"/>
      <c r="P121" s="57">
        <f t="shared" si="242"/>
        <v>0</v>
      </c>
      <c r="Q121" s="79">
        <f t="shared" si="243"/>
        <v>0</v>
      </c>
      <c r="R121" s="32">
        <f>+VLOOKUP($A121,'Presupuesto (Captura de Datos)'!$A$11:$M$363,R$9,0)</f>
        <v>0</v>
      </c>
      <c r="S121" s="1"/>
      <c r="T121" s="57">
        <f t="shared" si="244"/>
        <v>0</v>
      </c>
      <c r="U121" s="79">
        <f t="shared" si="245"/>
        <v>0</v>
      </c>
      <c r="V121" s="32">
        <f>+VLOOKUP($A121,'Presupuesto (Captura de Datos)'!$A$11:$M$363,V$9,0)</f>
        <v>0</v>
      </c>
      <c r="W121" s="1"/>
      <c r="X121" s="57">
        <f t="shared" si="246"/>
        <v>0</v>
      </c>
      <c r="Y121" s="79">
        <f t="shared" si="247"/>
        <v>0</v>
      </c>
      <c r="Z121" s="32">
        <f>+VLOOKUP($A121,'Presupuesto (Captura de Datos)'!$A$11:$M$363,Z$9,0)</f>
        <v>0</v>
      </c>
      <c r="AA121" s="1"/>
      <c r="AB121" s="57">
        <f t="shared" si="248"/>
        <v>0</v>
      </c>
      <c r="AC121" s="79">
        <f t="shared" si="249"/>
        <v>0</v>
      </c>
      <c r="AD121" s="32">
        <f>+VLOOKUP($A121,'Presupuesto (Captura de Datos)'!$A$11:$M$363,AD$9,0)</f>
        <v>0</v>
      </c>
      <c r="AE121" s="1"/>
      <c r="AF121" s="57">
        <f t="shared" si="250"/>
        <v>0</v>
      </c>
      <c r="AG121" s="79">
        <f t="shared" si="251"/>
        <v>0</v>
      </c>
      <c r="AH121" s="32">
        <f>+VLOOKUP($A121,'Presupuesto (Captura de Datos)'!$A$11:$M$363,AH$9,0)</f>
        <v>0</v>
      </c>
      <c r="AI121" s="1"/>
      <c r="AJ121" s="57">
        <f t="shared" si="252"/>
        <v>0</v>
      </c>
      <c r="AK121" s="79">
        <f t="shared" si="253"/>
        <v>0</v>
      </c>
      <c r="AL121" s="32">
        <f>+VLOOKUP($A121,'Presupuesto (Captura de Datos)'!$A$11:$M$363,AL$9,0)</f>
        <v>0</v>
      </c>
      <c r="AM121" s="1"/>
      <c r="AN121" s="57">
        <f t="shared" si="254"/>
        <v>0</v>
      </c>
      <c r="AO121" s="79">
        <f t="shared" si="255"/>
        <v>0</v>
      </c>
      <c r="AP121" s="32">
        <f>+VLOOKUP($A121,'Presupuesto (Captura de Datos)'!$A$11:$M$363,AP$9,0)</f>
        <v>0</v>
      </c>
      <c r="AQ121" s="1"/>
      <c r="AR121" s="57">
        <f t="shared" si="256"/>
        <v>0</v>
      </c>
      <c r="AS121" s="79">
        <f t="shared" si="257"/>
        <v>0</v>
      </c>
      <c r="AT121" s="32">
        <f>+VLOOKUP($A121,'Presupuesto (Captura de Datos)'!$A$11:$M$363,AT$9,0)</f>
        <v>0</v>
      </c>
      <c r="AU121" s="1"/>
      <c r="AV121" s="57">
        <f t="shared" si="258"/>
        <v>0</v>
      </c>
      <c r="AW121" s="79">
        <f t="shared" si="259"/>
        <v>0</v>
      </c>
      <c r="AX121" s="26">
        <f t="shared" si="260"/>
        <v>0</v>
      </c>
      <c r="AY121" s="26">
        <f t="shared" si="261"/>
        <v>0</v>
      </c>
      <c r="AZ121" s="74">
        <f t="shared" si="262"/>
        <v>0</v>
      </c>
      <c r="BA121" s="82">
        <f t="shared" si="263"/>
        <v>0</v>
      </c>
    </row>
    <row r="122" spans="1:53" s="33" customFormat="1" ht="13.5" outlineLevel="1" x14ac:dyDescent="0.3">
      <c r="A122" s="33" t="str">
        <f>+'Presupuesto (Captura de Datos)'!A122</f>
        <v>Salud Familia / Propia 9</v>
      </c>
      <c r="B122" s="32">
        <f>+VLOOKUP($A122,'Presupuesto (Captura de Datos)'!$A$11:$M$363,B$9,0)</f>
        <v>0</v>
      </c>
      <c r="C122" s="1"/>
      <c r="D122" s="57">
        <f t="shared" si="236"/>
        <v>0</v>
      </c>
      <c r="E122" s="79">
        <f t="shared" si="237"/>
        <v>0</v>
      </c>
      <c r="F122" s="32">
        <f>+VLOOKUP($A122,'Presupuesto (Captura de Datos)'!$A$11:$M$363,F$9,0)</f>
        <v>0</v>
      </c>
      <c r="G122" s="1"/>
      <c r="H122" s="57">
        <f t="shared" si="238"/>
        <v>0</v>
      </c>
      <c r="I122" s="79">
        <f t="shared" si="239"/>
        <v>0</v>
      </c>
      <c r="J122" s="32">
        <f>+VLOOKUP($A122,'Presupuesto (Captura de Datos)'!$A$11:$M$363,J$9,0)</f>
        <v>0</v>
      </c>
      <c r="K122" s="1"/>
      <c r="L122" s="57">
        <f t="shared" si="240"/>
        <v>0</v>
      </c>
      <c r="M122" s="79">
        <f t="shared" si="241"/>
        <v>0</v>
      </c>
      <c r="N122" s="32">
        <f>+VLOOKUP($A122,'Presupuesto (Captura de Datos)'!$A$11:$M$363,N$9,0)</f>
        <v>0</v>
      </c>
      <c r="O122" s="1"/>
      <c r="P122" s="57">
        <f t="shared" si="242"/>
        <v>0</v>
      </c>
      <c r="Q122" s="79">
        <f t="shared" si="243"/>
        <v>0</v>
      </c>
      <c r="R122" s="32">
        <f>+VLOOKUP($A122,'Presupuesto (Captura de Datos)'!$A$11:$M$363,R$9,0)</f>
        <v>0</v>
      </c>
      <c r="S122" s="1"/>
      <c r="T122" s="57">
        <f t="shared" si="244"/>
        <v>0</v>
      </c>
      <c r="U122" s="79">
        <f t="shared" si="245"/>
        <v>0</v>
      </c>
      <c r="V122" s="32">
        <f>+VLOOKUP($A122,'Presupuesto (Captura de Datos)'!$A$11:$M$363,V$9,0)</f>
        <v>0</v>
      </c>
      <c r="W122" s="1"/>
      <c r="X122" s="57">
        <f t="shared" si="246"/>
        <v>0</v>
      </c>
      <c r="Y122" s="79">
        <f t="shared" si="247"/>
        <v>0</v>
      </c>
      <c r="Z122" s="32">
        <f>+VLOOKUP($A122,'Presupuesto (Captura de Datos)'!$A$11:$M$363,Z$9,0)</f>
        <v>0</v>
      </c>
      <c r="AA122" s="1"/>
      <c r="AB122" s="57">
        <f t="shared" si="248"/>
        <v>0</v>
      </c>
      <c r="AC122" s="79">
        <f t="shared" si="249"/>
        <v>0</v>
      </c>
      <c r="AD122" s="32">
        <f>+VLOOKUP($A122,'Presupuesto (Captura de Datos)'!$A$11:$M$363,AD$9,0)</f>
        <v>0</v>
      </c>
      <c r="AE122" s="1"/>
      <c r="AF122" s="57">
        <f t="shared" si="250"/>
        <v>0</v>
      </c>
      <c r="AG122" s="79">
        <f t="shared" si="251"/>
        <v>0</v>
      </c>
      <c r="AH122" s="32">
        <f>+VLOOKUP($A122,'Presupuesto (Captura de Datos)'!$A$11:$M$363,AH$9,0)</f>
        <v>0</v>
      </c>
      <c r="AI122" s="1"/>
      <c r="AJ122" s="57">
        <f t="shared" si="252"/>
        <v>0</v>
      </c>
      <c r="AK122" s="79">
        <f t="shared" si="253"/>
        <v>0</v>
      </c>
      <c r="AL122" s="32">
        <f>+VLOOKUP($A122,'Presupuesto (Captura de Datos)'!$A$11:$M$363,AL$9,0)</f>
        <v>0</v>
      </c>
      <c r="AM122" s="1"/>
      <c r="AN122" s="57">
        <f t="shared" si="254"/>
        <v>0</v>
      </c>
      <c r="AO122" s="79">
        <f t="shared" si="255"/>
        <v>0</v>
      </c>
      <c r="AP122" s="32">
        <f>+VLOOKUP($A122,'Presupuesto (Captura de Datos)'!$A$11:$M$363,AP$9,0)</f>
        <v>0</v>
      </c>
      <c r="AQ122" s="1"/>
      <c r="AR122" s="57">
        <f t="shared" si="256"/>
        <v>0</v>
      </c>
      <c r="AS122" s="79">
        <f t="shared" si="257"/>
        <v>0</v>
      </c>
      <c r="AT122" s="32">
        <f>+VLOOKUP($A122,'Presupuesto (Captura de Datos)'!$A$11:$M$363,AT$9,0)</f>
        <v>0</v>
      </c>
      <c r="AU122" s="1"/>
      <c r="AV122" s="57">
        <f t="shared" si="258"/>
        <v>0</v>
      </c>
      <c r="AW122" s="79">
        <f t="shared" si="259"/>
        <v>0</v>
      </c>
      <c r="AX122" s="26">
        <f t="shared" si="260"/>
        <v>0</v>
      </c>
      <c r="AY122" s="26">
        <f t="shared" si="261"/>
        <v>0</v>
      </c>
      <c r="AZ122" s="74">
        <f t="shared" si="262"/>
        <v>0</v>
      </c>
      <c r="BA122" s="82">
        <f t="shared" si="263"/>
        <v>0</v>
      </c>
    </row>
    <row r="123" spans="1:53" s="33" customFormat="1" ht="13.5" outlineLevel="1" x14ac:dyDescent="0.3">
      <c r="A123" s="33" t="str">
        <f>+'Presupuesto (Captura de Datos)'!A123</f>
        <v>Salud Familia / Propia 10</v>
      </c>
      <c r="B123" s="32">
        <f>+VLOOKUP($A123,'Presupuesto (Captura de Datos)'!$A$11:$M$363,B$9,0)</f>
        <v>0</v>
      </c>
      <c r="C123" s="1"/>
      <c r="D123" s="57">
        <f t="shared" si="236"/>
        <v>0</v>
      </c>
      <c r="E123" s="79">
        <f t="shared" si="237"/>
        <v>0</v>
      </c>
      <c r="F123" s="32">
        <f>+VLOOKUP($A123,'Presupuesto (Captura de Datos)'!$A$11:$M$363,F$9,0)</f>
        <v>0</v>
      </c>
      <c r="G123" s="1"/>
      <c r="H123" s="57">
        <f t="shared" si="238"/>
        <v>0</v>
      </c>
      <c r="I123" s="79">
        <f t="shared" si="239"/>
        <v>0</v>
      </c>
      <c r="J123" s="32">
        <f>+VLOOKUP($A123,'Presupuesto (Captura de Datos)'!$A$11:$M$363,J$9,0)</f>
        <v>0</v>
      </c>
      <c r="K123" s="1"/>
      <c r="L123" s="57">
        <f t="shared" si="240"/>
        <v>0</v>
      </c>
      <c r="M123" s="79">
        <f t="shared" si="241"/>
        <v>0</v>
      </c>
      <c r="N123" s="32">
        <f>+VLOOKUP($A123,'Presupuesto (Captura de Datos)'!$A$11:$M$363,N$9,0)</f>
        <v>0</v>
      </c>
      <c r="O123" s="1"/>
      <c r="P123" s="57">
        <f t="shared" si="242"/>
        <v>0</v>
      </c>
      <c r="Q123" s="79">
        <f t="shared" si="243"/>
        <v>0</v>
      </c>
      <c r="R123" s="32">
        <f>+VLOOKUP($A123,'Presupuesto (Captura de Datos)'!$A$11:$M$363,R$9,0)</f>
        <v>0</v>
      </c>
      <c r="S123" s="1"/>
      <c r="T123" s="57">
        <f t="shared" si="244"/>
        <v>0</v>
      </c>
      <c r="U123" s="79">
        <f t="shared" si="245"/>
        <v>0</v>
      </c>
      <c r="V123" s="32">
        <f>+VLOOKUP($A123,'Presupuesto (Captura de Datos)'!$A$11:$M$363,V$9,0)</f>
        <v>0</v>
      </c>
      <c r="W123" s="1"/>
      <c r="X123" s="57">
        <f t="shared" si="246"/>
        <v>0</v>
      </c>
      <c r="Y123" s="79">
        <f t="shared" si="247"/>
        <v>0</v>
      </c>
      <c r="Z123" s="32">
        <f>+VLOOKUP($A123,'Presupuesto (Captura de Datos)'!$A$11:$M$363,Z$9,0)</f>
        <v>0</v>
      </c>
      <c r="AA123" s="1"/>
      <c r="AB123" s="57">
        <f t="shared" si="248"/>
        <v>0</v>
      </c>
      <c r="AC123" s="79">
        <f t="shared" si="249"/>
        <v>0</v>
      </c>
      <c r="AD123" s="32">
        <f>+VLOOKUP($A123,'Presupuesto (Captura de Datos)'!$A$11:$M$363,AD$9,0)</f>
        <v>0</v>
      </c>
      <c r="AE123" s="1"/>
      <c r="AF123" s="57">
        <f t="shared" si="250"/>
        <v>0</v>
      </c>
      <c r="AG123" s="79">
        <f t="shared" si="251"/>
        <v>0</v>
      </c>
      <c r="AH123" s="32">
        <f>+VLOOKUP($A123,'Presupuesto (Captura de Datos)'!$A$11:$M$363,AH$9,0)</f>
        <v>0</v>
      </c>
      <c r="AI123" s="1"/>
      <c r="AJ123" s="57">
        <f t="shared" si="252"/>
        <v>0</v>
      </c>
      <c r="AK123" s="79">
        <f t="shared" si="253"/>
        <v>0</v>
      </c>
      <c r="AL123" s="32">
        <f>+VLOOKUP($A123,'Presupuesto (Captura de Datos)'!$A$11:$M$363,AL$9,0)</f>
        <v>0</v>
      </c>
      <c r="AM123" s="1"/>
      <c r="AN123" s="57">
        <f t="shared" si="254"/>
        <v>0</v>
      </c>
      <c r="AO123" s="79">
        <f t="shared" si="255"/>
        <v>0</v>
      </c>
      <c r="AP123" s="32">
        <f>+VLOOKUP($A123,'Presupuesto (Captura de Datos)'!$A$11:$M$363,AP$9,0)</f>
        <v>0</v>
      </c>
      <c r="AQ123" s="1"/>
      <c r="AR123" s="57">
        <f t="shared" si="256"/>
        <v>0</v>
      </c>
      <c r="AS123" s="79">
        <f t="shared" si="257"/>
        <v>0</v>
      </c>
      <c r="AT123" s="32">
        <f>+VLOOKUP($A123,'Presupuesto (Captura de Datos)'!$A$11:$M$363,AT$9,0)</f>
        <v>0</v>
      </c>
      <c r="AU123" s="1"/>
      <c r="AV123" s="57">
        <f t="shared" si="258"/>
        <v>0</v>
      </c>
      <c r="AW123" s="79">
        <f t="shared" si="259"/>
        <v>0</v>
      </c>
      <c r="AX123" s="26">
        <f t="shared" si="260"/>
        <v>0</v>
      </c>
      <c r="AY123" s="26">
        <f t="shared" si="261"/>
        <v>0</v>
      </c>
      <c r="AZ123" s="74">
        <f t="shared" si="262"/>
        <v>0</v>
      </c>
      <c r="BA123" s="82">
        <f t="shared" si="263"/>
        <v>0</v>
      </c>
    </row>
    <row r="124" spans="1:53" s="33" customFormat="1" ht="13.5" outlineLevel="1" x14ac:dyDescent="0.3">
      <c r="A124" s="33" t="str">
        <f>+'Presupuesto (Captura de Datos)'!A124</f>
        <v>Salud Familia / Propia 11</v>
      </c>
      <c r="B124" s="32">
        <f>+VLOOKUP($A124,'Presupuesto (Captura de Datos)'!$A$11:$M$363,B$9,0)</f>
        <v>0</v>
      </c>
      <c r="C124" s="2"/>
      <c r="D124" s="57">
        <f t="shared" si="236"/>
        <v>0</v>
      </c>
      <c r="E124" s="79">
        <f t="shared" si="237"/>
        <v>0</v>
      </c>
      <c r="F124" s="32">
        <f>+VLOOKUP($A124,'Presupuesto (Captura de Datos)'!$A$11:$M$363,F$9,0)</f>
        <v>0</v>
      </c>
      <c r="G124" s="2"/>
      <c r="H124" s="57">
        <f t="shared" si="238"/>
        <v>0</v>
      </c>
      <c r="I124" s="79">
        <f t="shared" si="239"/>
        <v>0</v>
      </c>
      <c r="J124" s="32">
        <f>+VLOOKUP($A124,'Presupuesto (Captura de Datos)'!$A$11:$M$363,J$9,0)</f>
        <v>0</v>
      </c>
      <c r="K124" s="2"/>
      <c r="L124" s="57">
        <f t="shared" si="240"/>
        <v>0</v>
      </c>
      <c r="M124" s="79">
        <f t="shared" si="241"/>
        <v>0</v>
      </c>
      <c r="N124" s="32">
        <f>+VLOOKUP($A124,'Presupuesto (Captura de Datos)'!$A$11:$M$363,N$9,0)</f>
        <v>0</v>
      </c>
      <c r="O124" s="2"/>
      <c r="P124" s="57">
        <f t="shared" si="242"/>
        <v>0</v>
      </c>
      <c r="Q124" s="79">
        <f t="shared" si="243"/>
        <v>0</v>
      </c>
      <c r="R124" s="32">
        <f>+VLOOKUP($A124,'Presupuesto (Captura de Datos)'!$A$11:$M$363,R$9,0)</f>
        <v>0</v>
      </c>
      <c r="S124" s="2"/>
      <c r="T124" s="57">
        <f t="shared" si="244"/>
        <v>0</v>
      </c>
      <c r="U124" s="79">
        <f t="shared" si="245"/>
        <v>0</v>
      </c>
      <c r="V124" s="32">
        <f>+VLOOKUP($A124,'Presupuesto (Captura de Datos)'!$A$11:$M$363,V$9,0)</f>
        <v>0</v>
      </c>
      <c r="W124" s="2"/>
      <c r="X124" s="57">
        <f t="shared" si="246"/>
        <v>0</v>
      </c>
      <c r="Y124" s="79">
        <f t="shared" si="247"/>
        <v>0</v>
      </c>
      <c r="Z124" s="32">
        <f>+VLOOKUP($A124,'Presupuesto (Captura de Datos)'!$A$11:$M$363,Z$9,0)</f>
        <v>0</v>
      </c>
      <c r="AA124" s="2"/>
      <c r="AB124" s="57">
        <f t="shared" si="248"/>
        <v>0</v>
      </c>
      <c r="AC124" s="79">
        <f t="shared" si="249"/>
        <v>0</v>
      </c>
      <c r="AD124" s="32">
        <f>+VLOOKUP($A124,'Presupuesto (Captura de Datos)'!$A$11:$M$363,AD$9,0)</f>
        <v>0</v>
      </c>
      <c r="AE124" s="2"/>
      <c r="AF124" s="57">
        <f t="shared" si="250"/>
        <v>0</v>
      </c>
      <c r="AG124" s="79">
        <f t="shared" si="251"/>
        <v>0</v>
      </c>
      <c r="AH124" s="32">
        <f>+VLOOKUP($A124,'Presupuesto (Captura de Datos)'!$A$11:$M$363,AH$9,0)</f>
        <v>0</v>
      </c>
      <c r="AI124" s="2"/>
      <c r="AJ124" s="57">
        <f t="shared" si="252"/>
        <v>0</v>
      </c>
      <c r="AK124" s="79">
        <f t="shared" si="253"/>
        <v>0</v>
      </c>
      <c r="AL124" s="32">
        <f>+VLOOKUP($A124,'Presupuesto (Captura de Datos)'!$A$11:$M$363,AL$9,0)</f>
        <v>0</v>
      </c>
      <c r="AM124" s="2"/>
      <c r="AN124" s="57">
        <f t="shared" si="254"/>
        <v>0</v>
      </c>
      <c r="AO124" s="79">
        <f t="shared" si="255"/>
        <v>0</v>
      </c>
      <c r="AP124" s="32">
        <f>+VLOOKUP($A124,'Presupuesto (Captura de Datos)'!$A$11:$M$363,AP$9,0)</f>
        <v>0</v>
      </c>
      <c r="AQ124" s="2"/>
      <c r="AR124" s="57">
        <f t="shared" si="256"/>
        <v>0</v>
      </c>
      <c r="AS124" s="79">
        <f t="shared" si="257"/>
        <v>0</v>
      </c>
      <c r="AT124" s="32">
        <f>+VLOOKUP($A124,'Presupuesto (Captura de Datos)'!$A$11:$M$363,AT$9,0)</f>
        <v>0</v>
      </c>
      <c r="AU124" s="2"/>
      <c r="AV124" s="57">
        <f t="shared" si="258"/>
        <v>0</v>
      </c>
      <c r="AW124" s="79">
        <f t="shared" si="259"/>
        <v>0</v>
      </c>
      <c r="AX124" s="26">
        <f t="shared" si="260"/>
        <v>0</v>
      </c>
      <c r="AY124" s="26">
        <f t="shared" si="261"/>
        <v>0</v>
      </c>
      <c r="AZ124" s="74">
        <f t="shared" si="262"/>
        <v>0</v>
      </c>
      <c r="BA124" s="82">
        <f t="shared" si="263"/>
        <v>0</v>
      </c>
    </row>
    <row r="125" spans="1:53" s="33" customFormat="1" ht="13.5" outlineLevel="1" x14ac:dyDescent="0.3">
      <c r="A125" s="33" t="str">
        <f>+'Presupuesto (Captura de Datos)'!A125</f>
        <v>Salud Familia / Propia 12</v>
      </c>
      <c r="B125" s="32">
        <f>+VLOOKUP($A125,'Presupuesto (Captura de Datos)'!$A$11:$M$363,B$9,0)</f>
        <v>0</v>
      </c>
      <c r="C125" s="2"/>
      <c r="D125" s="57">
        <f t="shared" si="236"/>
        <v>0</v>
      </c>
      <c r="E125" s="79">
        <f t="shared" si="237"/>
        <v>0</v>
      </c>
      <c r="F125" s="32">
        <f>+VLOOKUP($A125,'Presupuesto (Captura de Datos)'!$A$11:$M$363,F$9,0)</f>
        <v>0</v>
      </c>
      <c r="G125" s="2"/>
      <c r="H125" s="57">
        <f t="shared" si="238"/>
        <v>0</v>
      </c>
      <c r="I125" s="79">
        <f t="shared" si="239"/>
        <v>0</v>
      </c>
      <c r="J125" s="32">
        <f>+VLOOKUP($A125,'Presupuesto (Captura de Datos)'!$A$11:$M$363,J$9,0)</f>
        <v>0</v>
      </c>
      <c r="K125" s="2"/>
      <c r="L125" s="57">
        <f t="shared" si="240"/>
        <v>0</v>
      </c>
      <c r="M125" s="79">
        <f t="shared" si="241"/>
        <v>0</v>
      </c>
      <c r="N125" s="32">
        <f>+VLOOKUP($A125,'Presupuesto (Captura de Datos)'!$A$11:$M$363,N$9,0)</f>
        <v>0</v>
      </c>
      <c r="O125" s="2"/>
      <c r="P125" s="57">
        <f t="shared" si="242"/>
        <v>0</v>
      </c>
      <c r="Q125" s="79">
        <f t="shared" si="243"/>
        <v>0</v>
      </c>
      <c r="R125" s="32">
        <f>+VLOOKUP($A125,'Presupuesto (Captura de Datos)'!$A$11:$M$363,R$9,0)</f>
        <v>0</v>
      </c>
      <c r="S125" s="2"/>
      <c r="T125" s="57">
        <f t="shared" si="244"/>
        <v>0</v>
      </c>
      <c r="U125" s="79">
        <f t="shared" si="245"/>
        <v>0</v>
      </c>
      <c r="V125" s="32">
        <f>+VLOOKUP($A125,'Presupuesto (Captura de Datos)'!$A$11:$M$363,V$9,0)</f>
        <v>0</v>
      </c>
      <c r="W125" s="2"/>
      <c r="X125" s="57">
        <f t="shared" si="246"/>
        <v>0</v>
      </c>
      <c r="Y125" s="79">
        <f t="shared" si="247"/>
        <v>0</v>
      </c>
      <c r="Z125" s="32">
        <f>+VLOOKUP($A125,'Presupuesto (Captura de Datos)'!$A$11:$M$363,Z$9,0)</f>
        <v>0</v>
      </c>
      <c r="AA125" s="2"/>
      <c r="AB125" s="57">
        <f t="shared" si="248"/>
        <v>0</v>
      </c>
      <c r="AC125" s="79">
        <f t="shared" si="249"/>
        <v>0</v>
      </c>
      <c r="AD125" s="32">
        <f>+VLOOKUP($A125,'Presupuesto (Captura de Datos)'!$A$11:$M$363,AD$9,0)</f>
        <v>0</v>
      </c>
      <c r="AE125" s="2"/>
      <c r="AF125" s="57">
        <f t="shared" si="250"/>
        <v>0</v>
      </c>
      <c r="AG125" s="79">
        <f t="shared" si="251"/>
        <v>0</v>
      </c>
      <c r="AH125" s="32">
        <f>+VLOOKUP($A125,'Presupuesto (Captura de Datos)'!$A$11:$M$363,AH$9,0)</f>
        <v>0</v>
      </c>
      <c r="AI125" s="2"/>
      <c r="AJ125" s="57">
        <f t="shared" si="252"/>
        <v>0</v>
      </c>
      <c r="AK125" s="79">
        <f t="shared" si="253"/>
        <v>0</v>
      </c>
      <c r="AL125" s="32">
        <f>+VLOOKUP($A125,'Presupuesto (Captura de Datos)'!$A$11:$M$363,AL$9,0)</f>
        <v>0</v>
      </c>
      <c r="AM125" s="2"/>
      <c r="AN125" s="57">
        <f t="shared" si="254"/>
        <v>0</v>
      </c>
      <c r="AO125" s="79">
        <f t="shared" si="255"/>
        <v>0</v>
      </c>
      <c r="AP125" s="32">
        <f>+VLOOKUP($A125,'Presupuesto (Captura de Datos)'!$A$11:$M$363,AP$9,0)</f>
        <v>0</v>
      </c>
      <c r="AQ125" s="2"/>
      <c r="AR125" s="57">
        <f t="shared" si="256"/>
        <v>0</v>
      </c>
      <c r="AS125" s="79">
        <f t="shared" si="257"/>
        <v>0</v>
      </c>
      <c r="AT125" s="32">
        <f>+VLOOKUP($A125,'Presupuesto (Captura de Datos)'!$A$11:$M$363,AT$9,0)</f>
        <v>0</v>
      </c>
      <c r="AU125" s="2"/>
      <c r="AV125" s="57">
        <f t="shared" si="258"/>
        <v>0</v>
      </c>
      <c r="AW125" s="79">
        <f t="shared" si="259"/>
        <v>0</v>
      </c>
      <c r="AX125" s="26">
        <f t="shared" si="260"/>
        <v>0</v>
      </c>
      <c r="AY125" s="26">
        <f t="shared" si="261"/>
        <v>0</v>
      </c>
      <c r="AZ125" s="74">
        <f t="shared" si="262"/>
        <v>0</v>
      </c>
      <c r="BA125" s="82">
        <f t="shared" si="263"/>
        <v>0</v>
      </c>
    </row>
    <row r="126" spans="1:53" s="33" customFormat="1" ht="13.5" outlineLevel="1" x14ac:dyDescent="0.3">
      <c r="A126" s="33" t="str">
        <f>+'Presupuesto (Captura de Datos)'!A126</f>
        <v>Salud Familia / Propia 13</v>
      </c>
      <c r="B126" s="32">
        <f>+VLOOKUP($A126,'Presupuesto (Captura de Datos)'!$A$11:$M$363,B$9,0)</f>
        <v>0</v>
      </c>
      <c r="C126" s="2"/>
      <c r="D126" s="57">
        <f t="shared" si="236"/>
        <v>0</v>
      </c>
      <c r="E126" s="79">
        <f t="shared" si="237"/>
        <v>0</v>
      </c>
      <c r="F126" s="32">
        <f>+VLOOKUP($A126,'Presupuesto (Captura de Datos)'!$A$11:$M$363,F$9,0)</f>
        <v>0</v>
      </c>
      <c r="G126" s="2"/>
      <c r="H126" s="57">
        <f t="shared" si="238"/>
        <v>0</v>
      </c>
      <c r="I126" s="79">
        <f t="shared" si="239"/>
        <v>0</v>
      </c>
      <c r="J126" s="32">
        <f>+VLOOKUP($A126,'Presupuesto (Captura de Datos)'!$A$11:$M$363,J$9,0)</f>
        <v>0</v>
      </c>
      <c r="K126" s="2"/>
      <c r="L126" s="57">
        <f t="shared" si="240"/>
        <v>0</v>
      </c>
      <c r="M126" s="79">
        <f t="shared" si="241"/>
        <v>0</v>
      </c>
      <c r="N126" s="32">
        <f>+VLOOKUP($A126,'Presupuesto (Captura de Datos)'!$A$11:$M$363,N$9,0)</f>
        <v>0</v>
      </c>
      <c r="O126" s="2"/>
      <c r="P126" s="57">
        <f t="shared" si="242"/>
        <v>0</v>
      </c>
      <c r="Q126" s="79">
        <f t="shared" si="243"/>
        <v>0</v>
      </c>
      <c r="R126" s="32">
        <f>+VLOOKUP($A126,'Presupuesto (Captura de Datos)'!$A$11:$M$363,R$9,0)</f>
        <v>0</v>
      </c>
      <c r="S126" s="2"/>
      <c r="T126" s="57">
        <f t="shared" si="244"/>
        <v>0</v>
      </c>
      <c r="U126" s="79">
        <f t="shared" si="245"/>
        <v>0</v>
      </c>
      <c r="V126" s="32">
        <f>+VLOOKUP($A126,'Presupuesto (Captura de Datos)'!$A$11:$M$363,V$9,0)</f>
        <v>0</v>
      </c>
      <c r="W126" s="2"/>
      <c r="X126" s="57">
        <f t="shared" si="246"/>
        <v>0</v>
      </c>
      <c r="Y126" s="79">
        <f t="shared" si="247"/>
        <v>0</v>
      </c>
      <c r="Z126" s="32">
        <f>+VLOOKUP($A126,'Presupuesto (Captura de Datos)'!$A$11:$M$363,Z$9,0)</f>
        <v>0</v>
      </c>
      <c r="AA126" s="2"/>
      <c r="AB126" s="57">
        <f t="shared" si="248"/>
        <v>0</v>
      </c>
      <c r="AC126" s="79">
        <f t="shared" si="249"/>
        <v>0</v>
      </c>
      <c r="AD126" s="32">
        <f>+VLOOKUP($A126,'Presupuesto (Captura de Datos)'!$A$11:$M$363,AD$9,0)</f>
        <v>0</v>
      </c>
      <c r="AE126" s="2"/>
      <c r="AF126" s="57">
        <f t="shared" si="250"/>
        <v>0</v>
      </c>
      <c r="AG126" s="79">
        <f t="shared" si="251"/>
        <v>0</v>
      </c>
      <c r="AH126" s="32">
        <f>+VLOOKUP($A126,'Presupuesto (Captura de Datos)'!$A$11:$M$363,AH$9,0)</f>
        <v>0</v>
      </c>
      <c r="AI126" s="2"/>
      <c r="AJ126" s="57">
        <f t="shared" si="252"/>
        <v>0</v>
      </c>
      <c r="AK126" s="79">
        <f t="shared" si="253"/>
        <v>0</v>
      </c>
      <c r="AL126" s="32">
        <f>+VLOOKUP($A126,'Presupuesto (Captura de Datos)'!$A$11:$M$363,AL$9,0)</f>
        <v>0</v>
      </c>
      <c r="AM126" s="2"/>
      <c r="AN126" s="57">
        <f t="shared" si="254"/>
        <v>0</v>
      </c>
      <c r="AO126" s="79">
        <f t="shared" si="255"/>
        <v>0</v>
      </c>
      <c r="AP126" s="32">
        <f>+VLOOKUP($A126,'Presupuesto (Captura de Datos)'!$A$11:$M$363,AP$9,0)</f>
        <v>0</v>
      </c>
      <c r="AQ126" s="2"/>
      <c r="AR126" s="57">
        <f t="shared" si="256"/>
        <v>0</v>
      </c>
      <c r="AS126" s="79">
        <f t="shared" si="257"/>
        <v>0</v>
      </c>
      <c r="AT126" s="32">
        <f>+VLOOKUP($A126,'Presupuesto (Captura de Datos)'!$A$11:$M$363,AT$9,0)</f>
        <v>0</v>
      </c>
      <c r="AU126" s="2"/>
      <c r="AV126" s="57">
        <f t="shared" si="258"/>
        <v>0</v>
      </c>
      <c r="AW126" s="79">
        <f t="shared" si="259"/>
        <v>0</v>
      </c>
      <c r="AX126" s="26">
        <f t="shared" si="260"/>
        <v>0</v>
      </c>
      <c r="AY126" s="26">
        <f t="shared" si="261"/>
        <v>0</v>
      </c>
      <c r="AZ126" s="74">
        <f t="shared" si="262"/>
        <v>0</v>
      </c>
      <c r="BA126" s="82">
        <f t="shared" si="263"/>
        <v>0</v>
      </c>
    </row>
    <row r="127" spans="1:53" s="33" customFormat="1" ht="13.5" x14ac:dyDescent="0.3">
      <c r="A127" s="62" t="str">
        <f>"Total "&amp;A113</f>
        <v>Total Salud / Familia y Propia</v>
      </c>
      <c r="B127" s="63">
        <f>SUM(B113:B126)</f>
        <v>0</v>
      </c>
      <c r="C127" s="63">
        <f>SUM(C113:C126)</f>
        <v>0</v>
      </c>
      <c r="D127" s="63">
        <f t="shared" si="236"/>
        <v>0</v>
      </c>
      <c r="E127" s="81">
        <f t="shared" si="237"/>
        <v>0</v>
      </c>
      <c r="F127" s="63">
        <f>SUM(F113:F126)</f>
        <v>0</v>
      </c>
      <c r="G127" s="63">
        <f>SUM(G113:G126)</f>
        <v>0</v>
      </c>
      <c r="H127" s="63">
        <f t="shared" si="238"/>
        <v>0</v>
      </c>
      <c r="I127" s="81">
        <f t="shared" si="239"/>
        <v>0</v>
      </c>
      <c r="J127" s="63">
        <f>SUM(J113:J126)</f>
        <v>0</v>
      </c>
      <c r="K127" s="63">
        <f>SUM(K113:K126)</f>
        <v>0</v>
      </c>
      <c r="L127" s="63">
        <f t="shared" si="240"/>
        <v>0</v>
      </c>
      <c r="M127" s="81">
        <f t="shared" si="241"/>
        <v>0</v>
      </c>
      <c r="N127" s="63">
        <f>SUM(N113:N126)</f>
        <v>0</v>
      </c>
      <c r="O127" s="63">
        <f>SUM(O113:O126)</f>
        <v>0</v>
      </c>
      <c r="P127" s="63">
        <f t="shared" si="242"/>
        <v>0</v>
      </c>
      <c r="Q127" s="81">
        <f t="shared" si="243"/>
        <v>0</v>
      </c>
      <c r="R127" s="63">
        <f>SUM(R113:R126)</f>
        <v>0</v>
      </c>
      <c r="S127" s="63">
        <f>SUM(S113:S126)</f>
        <v>0</v>
      </c>
      <c r="T127" s="63">
        <f t="shared" si="244"/>
        <v>0</v>
      </c>
      <c r="U127" s="81">
        <f t="shared" si="245"/>
        <v>0</v>
      </c>
      <c r="V127" s="63">
        <f>SUM(V113:V126)</f>
        <v>0</v>
      </c>
      <c r="W127" s="63">
        <f>SUM(W113:W126)</f>
        <v>0</v>
      </c>
      <c r="X127" s="63">
        <f t="shared" si="246"/>
        <v>0</v>
      </c>
      <c r="Y127" s="81">
        <f t="shared" si="247"/>
        <v>0</v>
      </c>
      <c r="Z127" s="63">
        <f>SUM(Z113:Z126)</f>
        <v>0</v>
      </c>
      <c r="AA127" s="63">
        <f>SUM(AA113:AA126)</f>
        <v>0</v>
      </c>
      <c r="AB127" s="63">
        <f t="shared" si="248"/>
        <v>0</v>
      </c>
      <c r="AC127" s="81">
        <f t="shared" si="249"/>
        <v>0</v>
      </c>
      <c r="AD127" s="63">
        <f>SUM(AD113:AD126)</f>
        <v>0</v>
      </c>
      <c r="AE127" s="63">
        <f>SUM(AE113:AE126)</f>
        <v>0</v>
      </c>
      <c r="AF127" s="63">
        <f t="shared" si="250"/>
        <v>0</v>
      </c>
      <c r="AG127" s="81">
        <f t="shared" si="251"/>
        <v>0</v>
      </c>
      <c r="AH127" s="63">
        <f>SUM(AH113:AH126)</f>
        <v>0</v>
      </c>
      <c r="AI127" s="63">
        <f>SUM(AI113:AI126)</f>
        <v>0</v>
      </c>
      <c r="AJ127" s="63">
        <f t="shared" si="252"/>
        <v>0</v>
      </c>
      <c r="AK127" s="81">
        <f t="shared" si="253"/>
        <v>0</v>
      </c>
      <c r="AL127" s="63">
        <f>SUM(AL113:AL126)</f>
        <v>0</v>
      </c>
      <c r="AM127" s="63">
        <f>SUM(AM113:AM126)</f>
        <v>0</v>
      </c>
      <c r="AN127" s="63">
        <f t="shared" si="254"/>
        <v>0</v>
      </c>
      <c r="AO127" s="81">
        <f t="shared" si="255"/>
        <v>0</v>
      </c>
      <c r="AP127" s="63">
        <f>SUM(AP113:AP126)</f>
        <v>0</v>
      </c>
      <c r="AQ127" s="63">
        <f>SUM(AQ113:AQ126)</f>
        <v>0</v>
      </c>
      <c r="AR127" s="63">
        <f t="shared" si="256"/>
        <v>0</v>
      </c>
      <c r="AS127" s="81">
        <f t="shared" si="257"/>
        <v>0</v>
      </c>
      <c r="AT127" s="63">
        <f>SUM(AT113:AT126)</f>
        <v>0</v>
      </c>
      <c r="AU127" s="63">
        <f>SUM(AU113:AU126)</f>
        <v>0</v>
      </c>
      <c r="AV127" s="63">
        <f t="shared" si="258"/>
        <v>0</v>
      </c>
      <c r="AW127" s="81">
        <f t="shared" si="259"/>
        <v>0</v>
      </c>
      <c r="AX127" s="63">
        <f>SUM(AX114:AX126)</f>
        <v>0</v>
      </c>
      <c r="AY127" s="63">
        <f>SUM(AY113:AY126)</f>
        <v>0</v>
      </c>
      <c r="AZ127" s="63">
        <f>+AX127-AY127</f>
        <v>0</v>
      </c>
      <c r="BA127" s="81">
        <f>IF(ISERROR(AY127/AX127),0,(AY127/AX127))</f>
        <v>0</v>
      </c>
    </row>
    <row r="128" spans="1:53" s="33" customFormat="1" ht="13.5" x14ac:dyDescent="0.3">
      <c r="A128" s="64" t="s">
        <v>6</v>
      </c>
      <c r="B128" s="73">
        <f>IF(B$5&gt;0,B127/B$5," - ")</f>
        <v>0</v>
      </c>
      <c r="C128" s="65">
        <f>IF(C$5&gt;0,C127/C$5," - ")</f>
        <v>0</v>
      </c>
      <c r="D128" s="65"/>
      <c r="E128" s="65"/>
      <c r="F128" s="73">
        <f>IF(F$5&gt;0,F127/F$5," - ")</f>
        <v>0</v>
      </c>
      <c r="G128" s="65">
        <f>IF(G$5&gt;0,G127/G$5," - ")</f>
        <v>0</v>
      </c>
      <c r="H128" s="65"/>
      <c r="I128" s="65"/>
      <c r="J128" s="73">
        <f>IF(J$5&gt;0,J127/J$5," - ")</f>
        <v>0</v>
      </c>
      <c r="K128" s="65">
        <f>IF(K$5&gt;0,K127/K$5," - ")</f>
        <v>0</v>
      </c>
      <c r="L128" s="65"/>
      <c r="M128" s="65"/>
      <c r="N128" s="73">
        <f>IF(N$5&gt;0,N127/N$5," - ")</f>
        <v>0</v>
      </c>
      <c r="O128" s="65">
        <f>IF(O$5&gt;0,O127/O$5," - ")</f>
        <v>0</v>
      </c>
      <c r="P128" s="65"/>
      <c r="Q128" s="65"/>
      <c r="R128" s="73">
        <f>IF(R$5&gt;0,R127/R$5," - ")</f>
        <v>0</v>
      </c>
      <c r="S128" s="65">
        <f>IF(S$5&gt;0,S127/S$5," - ")</f>
        <v>0</v>
      </c>
      <c r="T128" s="65"/>
      <c r="U128" s="65"/>
      <c r="V128" s="73">
        <f>IF(V$5&gt;0,V127/V$5," - ")</f>
        <v>0</v>
      </c>
      <c r="W128" s="65" t="str">
        <f>IF(W$5&gt;0,W127/W$5," - ")</f>
        <v xml:space="preserve"> - </v>
      </c>
      <c r="X128" s="65"/>
      <c r="Y128" s="65"/>
      <c r="Z128" s="73">
        <f>IF(Z$5&gt;0,Z127/Z$5," - ")</f>
        <v>0</v>
      </c>
      <c r="AA128" s="65" t="str">
        <f>IF(AA$5&gt;0,AA127/AA$5," - ")</f>
        <v xml:space="preserve"> - </v>
      </c>
      <c r="AB128" s="65"/>
      <c r="AC128" s="65"/>
      <c r="AD128" s="73">
        <f>IF(AD$5&gt;0,AD127/AD$5," - ")</f>
        <v>0</v>
      </c>
      <c r="AE128" s="65" t="str">
        <f>IF(AE$5&gt;0,AE127/AE$5," - ")</f>
        <v xml:space="preserve"> - </v>
      </c>
      <c r="AF128" s="65"/>
      <c r="AG128" s="65"/>
      <c r="AH128" s="73">
        <f>IF(AH$5&gt;0,AH127/AH$5," - ")</f>
        <v>0</v>
      </c>
      <c r="AI128" s="65" t="str">
        <f>IF(AI$5&gt;0,AI127/AI$5," - ")</f>
        <v xml:space="preserve"> - </v>
      </c>
      <c r="AJ128" s="65"/>
      <c r="AK128" s="65"/>
      <c r="AL128" s="73">
        <f>IF(AL$5&gt;0,AL127/AL$5," - ")</f>
        <v>0</v>
      </c>
      <c r="AM128" s="65" t="str">
        <f>IF(AM$5&gt;0,AM127/AM$5," - ")</f>
        <v xml:space="preserve"> - </v>
      </c>
      <c r="AN128" s="65"/>
      <c r="AO128" s="65"/>
      <c r="AP128" s="73">
        <f>IF(AP$5&gt;0,AP127/AP$5," - ")</f>
        <v>0</v>
      </c>
      <c r="AQ128" s="65">
        <f>IF(AQ$5&gt;0,AQ127/AQ$5," - ")</f>
        <v>0</v>
      </c>
      <c r="AR128" s="65"/>
      <c r="AS128" s="65"/>
      <c r="AT128" s="73">
        <f>IF(AT$5&gt;0,AT127/AT$5," - ")</f>
        <v>0</v>
      </c>
      <c r="AU128" s="65">
        <f>IF(AU$5&gt;0,AU127/AU$5," - ")</f>
        <v>0</v>
      </c>
      <c r="AV128" s="65"/>
      <c r="AW128" s="65"/>
      <c r="AX128" s="73">
        <f>IF(AX$5&gt;0,AX127/AX$5," - ")</f>
        <v>0</v>
      </c>
      <c r="AY128" s="65">
        <f>IF(AY$5&gt;0,AY127/AY$5," - ")</f>
        <v>0</v>
      </c>
    </row>
    <row r="129" spans="1:53" s="33" customFormat="1" ht="15.75" thickBot="1" x14ac:dyDescent="0.35">
      <c r="A129" s="60" t="str">
        <f>+'Presupuesto (Captura de Datos)'!A129</f>
        <v>Vida Diaria / Educación Familia y Propia</v>
      </c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</row>
    <row r="130" spans="1:53" s="33" customFormat="1" ht="13.5" outlineLevel="1" x14ac:dyDescent="0.3">
      <c r="A130" s="33" t="str">
        <f>+'Presupuesto (Captura de Datos)'!A130</f>
        <v>Vida Diaria / Educación Familia / Propia 1</v>
      </c>
      <c r="B130" s="32">
        <f>+VLOOKUP($A130,'Presupuesto (Captura de Datos)'!$A$11:$M$363,B$9,0)</f>
        <v>0</v>
      </c>
      <c r="C130" s="1"/>
      <c r="D130" s="57">
        <f t="shared" ref="D130:D150" si="264">+B130-C130</f>
        <v>0</v>
      </c>
      <c r="E130" s="79">
        <f t="shared" ref="E130:E150" si="265">IF(ISERROR(C130/B130),0,(C130/B130))</f>
        <v>0</v>
      </c>
      <c r="F130" s="32">
        <f>+VLOOKUP($A130,'Presupuesto (Captura de Datos)'!$A$11:$M$363,F$9,0)</f>
        <v>0</v>
      </c>
      <c r="G130" s="1"/>
      <c r="H130" s="57">
        <f t="shared" ref="H130:H151" si="266">+F130-G130</f>
        <v>0</v>
      </c>
      <c r="I130" s="79">
        <f t="shared" ref="I130:I151" si="267">IF(ISERROR(G130/F130),0,(G130/F130))</f>
        <v>0</v>
      </c>
      <c r="J130" s="32">
        <f>+VLOOKUP($A130,'Presupuesto (Captura de Datos)'!$A$11:$M$363,J$9,0)</f>
        <v>0</v>
      </c>
      <c r="K130" s="1"/>
      <c r="L130" s="57">
        <f t="shared" ref="L130:L151" si="268">+J130-K130</f>
        <v>0</v>
      </c>
      <c r="M130" s="79">
        <f t="shared" ref="M130:M151" si="269">IF(ISERROR(K130/J130),0,(K130/J130))</f>
        <v>0</v>
      </c>
      <c r="N130" s="32">
        <f>+VLOOKUP($A130,'Presupuesto (Captura de Datos)'!$A$11:$M$363,N$9,0)</f>
        <v>0</v>
      </c>
      <c r="O130" s="1"/>
      <c r="P130" s="57">
        <f t="shared" ref="P130:P151" si="270">+N130-O130</f>
        <v>0</v>
      </c>
      <c r="Q130" s="79">
        <f t="shared" ref="Q130:Q151" si="271">IF(ISERROR(O130/N130),0,(O130/N130))</f>
        <v>0</v>
      </c>
      <c r="R130" s="32">
        <f>+VLOOKUP($A130,'Presupuesto (Captura de Datos)'!$A$11:$M$363,R$9,0)</f>
        <v>0</v>
      </c>
      <c r="S130" s="1"/>
      <c r="T130" s="57">
        <f t="shared" ref="T130:T151" si="272">+R130-S130</f>
        <v>0</v>
      </c>
      <c r="U130" s="79">
        <f t="shared" ref="U130:U151" si="273">IF(ISERROR(S130/R130),0,(S130/R130))</f>
        <v>0</v>
      </c>
      <c r="V130" s="32">
        <f>+VLOOKUP($A130,'Presupuesto (Captura de Datos)'!$A$11:$M$363,V$9,0)</f>
        <v>0</v>
      </c>
      <c r="W130" s="1"/>
      <c r="X130" s="57">
        <f t="shared" ref="X130:X151" si="274">+V130-W130</f>
        <v>0</v>
      </c>
      <c r="Y130" s="79">
        <f t="shared" ref="Y130:Y151" si="275">IF(ISERROR(W130/V130),0,(W130/V130))</f>
        <v>0</v>
      </c>
      <c r="Z130" s="32">
        <f>+VLOOKUP($A130,'Presupuesto (Captura de Datos)'!$A$11:$M$363,Z$9,0)</f>
        <v>0</v>
      </c>
      <c r="AA130" s="1"/>
      <c r="AB130" s="57">
        <f t="shared" ref="AB130:AB151" si="276">+Z130-AA130</f>
        <v>0</v>
      </c>
      <c r="AC130" s="79">
        <f t="shared" ref="AC130:AC151" si="277">IF(ISERROR(AA130/Z130),0,(AA130/Z130))</f>
        <v>0</v>
      </c>
      <c r="AD130" s="32">
        <f>+VLOOKUP($A130,'Presupuesto (Captura de Datos)'!$A$11:$M$363,AD$9,0)</f>
        <v>0</v>
      </c>
      <c r="AE130" s="1"/>
      <c r="AF130" s="57">
        <f t="shared" ref="AF130:AF151" si="278">+AD130-AE130</f>
        <v>0</v>
      </c>
      <c r="AG130" s="79">
        <f t="shared" ref="AG130:AG151" si="279">IF(ISERROR(AE130/AD130),0,(AE130/AD130))</f>
        <v>0</v>
      </c>
      <c r="AH130" s="32">
        <f>+VLOOKUP($A130,'Presupuesto (Captura de Datos)'!$A$11:$M$363,AH$9,0)</f>
        <v>0</v>
      </c>
      <c r="AI130" s="1"/>
      <c r="AJ130" s="57">
        <f t="shared" ref="AJ130:AJ151" si="280">+AH130-AI130</f>
        <v>0</v>
      </c>
      <c r="AK130" s="79">
        <f t="shared" ref="AK130:AK151" si="281">IF(ISERROR(AI130/AH130),0,(AI130/AH130))</f>
        <v>0</v>
      </c>
      <c r="AL130" s="32">
        <f>+VLOOKUP($A130,'Presupuesto (Captura de Datos)'!$A$11:$M$363,AL$9,0)</f>
        <v>0</v>
      </c>
      <c r="AM130" s="1"/>
      <c r="AN130" s="57">
        <f t="shared" ref="AN130:AN151" si="282">+AL130-AM130</f>
        <v>0</v>
      </c>
      <c r="AO130" s="79">
        <f t="shared" ref="AO130:AO151" si="283">IF(ISERROR(AM130/AL130),0,(AM130/AL130))</f>
        <v>0</v>
      </c>
      <c r="AP130" s="32">
        <f>+VLOOKUP($A130,'Presupuesto (Captura de Datos)'!$A$11:$M$363,AP$9,0)</f>
        <v>0</v>
      </c>
      <c r="AQ130" s="1"/>
      <c r="AR130" s="57">
        <f t="shared" ref="AR130:AR151" si="284">+AP130-AQ130</f>
        <v>0</v>
      </c>
      <c r="AS130" s="79">
        <f t="shared" ref="AS130:AS151" si="285">IF(ISERROR(AQ130/AP130),0,(AQ130/AP130))</f>
        <v>0</v>
      </c>
      <c r="AT130" s="32">
        <f>+VLOOKUP($A130,'Presupuesto (Captura de Datos)'!$A$11:$M$363,AT$9,0)</f>
        <v>0</v>
      </c>
      <c r="AU130" s="1"/>
      <c r="AV130" s="57">
        <f t="shared" ref="AV130:AV151" si="286">+AT130-AU130</f>
        <v>0</v>
      </c>
      <c r="AW130" s="79">
        <f t="shared" ref="AW130:AW151" si="287">IF(ISERROR(AU130/AT130),0,(AU130/AT130))</f>
        <v>0</v>
      </c>
      <c r="AX130" s="26">
        <f t="shared" ref="AX130:AX150" si="288">B130+F130+J130+N130+R130+V130+Z130+AD130+AH130+AL130+AP130+AT130</f>
        <v>0</v>
      </c>
      <c r="AY130" s="26">
        <f t="shared" ref="AY130:AY150" si="289">C130+G130+K130+O130+S130+W130+AA130+AE130+AI130+AM130+AQ130+AU130</f>
        <v>0</v>
      </c>
      <c r="AZ130" s="74">
        <f t="shared" ref="AZ130:AZ148" si="290">+AX130-AY130</f>
        <v>0</v>
      </c>
      <c r="BA130" s="82">
        <f t="shared" ref="BA130:BA148" si="291">IF(ISERROR(AY130/AX130),0,(AY130/AX130))</f>
        <v>0</v>
      </c>
    </row>
    <row r="131" spans="1:53" s="33" customFormat="1" ht="13.5" outlineLevel="1" x14ac:dyDescent="0.3">
      <c r="A131" s="33" t="str">
        <f>+'Presupuesto (Captura de Datos)'!A131</f>
        <v>Vida Diaria / Educación Familia / Propia 2</v>
      </c>
      <c r="B131" s="32">
        <f>+VLOOKUP($A131,'Presupuesto (Captura de Datos)'!$A$11:$M$363,B$9,0)</f>
        <v>0</v>
      </c>
      <c r="C131" s="1"/>
      <c r="D131" s="57">
        <f t="shared" si="264"/>
        <v>0</v>
      </c>
      <c r="E131" s="79">
        <f t="shared" si="265"/>
        <v>0</v>
      </c>
      <c r="F131" s="32">
        <f>+VLOOKUP($A131,'Presupuesto (Captura de Datos)'!$A$11:$M$363,F$9,0)</f>
        <v>0</v>
      </c>
      <c r="G131" s="1"/>
      <c r="H131" s="57">
        <f t="shared" si="266"/>
        <v>0</v>
      </c>
      <c r="I131" s="79">
        <f t="shared" si="267"/>
        <v>0</v>
      </c>
      <c r="J131" s="32">
        <f>+VLOOKUP($A131,'Presupuesto (Captura de Datos)'!$A$11:$M$363,J$9,0)</f>
        <v>0</v>
      </c>
      <c r="K131" s="1"/>
      <c r="L131" s="57">
        <f t="shared" si="268"/>
        <v>0</v>
      </c>
      <c r="M131" s="79">
        <f t="shared" si="269"/>
        <v>0</v>
      </c>
      <c r="N131" s="32">
        <f>+VLOOKUP($A131,'Presupuesto (Captura de Datos)'!$A$11:$M$363,N$9,0)</f>
        <v>0</v>
      </c>
      <c r="O131" s="1"/>
      <c r="P131" s="57">
        <f t="shared" si="270"/>
        <v>0</v>
      </c>
      <c r="Q131" s="79">
        <f t="shared" si="271"/>
        <v>0</v>
      </c>
      <c r="R131" s="32">
        <f>+VLOOKUP($A131,'Presupuesto (Captura de Datos)'!$A$11:$M$363,R$9,0)</f>
        <v>0</v>
      </c>
      <c r="S131" s="1"/>
      <c r="T131" s="57">
        <f t="shared" si="272"/>
        <v>0</v>
      </c>
      <c r="U131" s="79">
        <f t="shared" si="273"/>
        <v>0</v>
      </c>
      <c r="V131" s="32">
        <f>+VLOOKUP($A131,'Presupuesto (Captura de Datos)'!$A$11:$M$363,V$9,0)</f>
        <v>0</v>
      </c>
      <c r="W131" s="1"/>
      <c r="X131" s="57">
        <f t="shared" si="274"/>
        <v>0</v>
      </c>
      <c r="Y131" s="79">
        <f t="shared" si="275"/>
        <v>0</v>
      </c>
      <c r="Z131" s="32">
        <f>+VLOOKUP($A131,'Presupuesto (Captura de Datos)'!$A$11:$M$363,Z$9,0)</f>
        <v>0</v>
      </c>
      <c r="AA131" s="1"/>
      <c r="AB131" s="57">
        <f t="shared" si="276"/>
        <v>0</v>
      </c>
      <c r="AC131" s="79">
        <f t="shared" si="277"/>
        <v>0</v>
      </c>
      <c r="AD131" s="32">
        <f>+VLOOKUP($A131,'Presupuesto (Captura de Datos)'!$A$11:$M$363,AD$9,0)</f>
        <v>0</v>
      </c>
      <c r="AE131" s="1"/>
      <c r="AF131" s="57">
        <f t="shared" si="278"/>
        <v>0</v>
      </c>
      <c r="AG131" s="79">
        <f t="shared" si="279"/>
        <v>0</v>
      </c>
      <c r="AH131" s="32">
        <f>+VLOOKUP($A131,'Presupuesto (Captura de Datos)'!$A$11:$M$363,AH$9,0)</f>
        <v>0</v>
      </c>
      <c r="AI131" s="1"/>
      <c r="AJ131" s="57">
        <f t="shared" si="280"/>
        <v>0</v>
      </c>
      <c r="AK131" s="79">
        <f t="shared" si="281"/>
        <v>0</v>
      </c>
      <c r="AL131" s="32">
        <f>+VLOOKUP($A131,'Presupuesto (Captura de Datos)'!$A$11:$M$363,AL$9,0)</f>
        <v>0</v>
      </c>
      <c r="AM131" s="1"/>
      <c r="AN131" s="57">
        <f t="shared" si="282"/>
        <v>0</v>
      </c>
      <c r="AO131" s="79">
        <f t="shared" si="283"/>
        <v>0</v>
      </c>
      <c r="AP131" s="32">
        <f>+VLOOKUP($A131,'Presupuesto (Captura de Datos)'!$A$11:$M$363,AP$9,0)</f>
        <v>0</v>
      </c>
      <c r="AQ131" s="1"/>
      <c r="AR131" s="57">
        <f t="shared" si="284"/>
        <v>0</v>
      </c>
      <c r="AS131" s="79">
        <f t="shared" si="285"/>
        <v>0</v>
      </c>
      <c r="AT131" s="32">
        <f>+VLOOKUP($A131,'Presupuesto (Captura de Datos)'!$A$11:$M$363,AT$9,0)</f>
        <v>0</v>
      </c>
      <c r="AU131" s="1"/>
      <c r="AV131" s="57">
        <f t="shared" si="286"/>
        <v>0</v>
      </c>
      <c r="AW131" s="79">
        <f t="shared" si="287"/>
        <v>0</v>
      </c>
      <c r="AX131" s="26">
        <f t="shared" si="288"/>
        <v>0</v>
      </c>
      <c r="AY131" s="26">
        <f t="shared" si="289"/>
        <v>0</v>
      </c>
      <c r="AZ131" s="74">
        <f t="shared" si="290"/>
        <v>0</v>
      </c>
      <c r="BA131" s="82">
        <f t="shared" si="291"/>
        <v>0</v>
      </c>
    </row>
    <row r="132" spans="1:53" s="33" customFormat="1" ht="13.5" outlineLevel="1" x14ac:dyDescent="0.3">
      <c r="A132" s="33" t="str">
        <f>+'Presupuesto (Captura de Datos)'!A132</f>
        <v>Vida Diaria / Educación Familia / Propia 3</v>
      </c>
      <c r="B132" s="32">
        <f>+VLOOKUP($A132,'Presupuesto (Captura de Datos)'!$A$11:$M$363,B$9,0)</f>
        <v>0</v>
      </c>
      <c r="C132" s="1"/>
      <c r="D132" s="57">
        <f t="shared" si="264"/>
        <v>0</v>
      </c>
      <c r="E132" s="79">
        <f t="shared" si="265"/>
        <v>0</v>
      </c>
      <c r="F132" s="32">
        <f>+VLOOKUP($A132,'Presupuesto (Captura de Datos)'!$A$11:$M$363,F$9,0)</f>
        <v>0</v>
      </c>
      <c r="G132" s="1"/>
      <c r="H132" s="57">
        <f t="shared" si="266"/>
        <v>0</v>
      </c>
      <c r="I132" s="79">
        <f t="shared" si="267"/>
        <v>0</v>
      </c>
      <c r="J132" s="32">
        <f>+VLOOKUP($A132,'Presupuesto (Captura de Datos)'!$A$11:$M$363,J$9,0)</f>
        <v>0</v>
      </c>
      <c r="K132" s="1"/>
      <c r="L132" s="57">
        <f t="shared" si="268"/>
        <v>0</v>
      </c>
      <c r="M132" s="79">
        <f t="shared" si="269"/>
        <v>0</v>
      </c>
      <c r="N132" s="32">
        <f>+VLOOKUP($A132,'Presupuesto (Captura de Datos)'!$A$11:$M$363,N$9,0)</f>
        <v>0</v>
      </c>
      <c r="O132" s="1"/>
      <c r="P132" s="57">
        <f t="shared" si="270"/>
        <v>0</v>
      </c>
      <c r="Q132" s="79">
        <f t="shared" si="271"/>
        <v>0</v>
      </c>
      <c r="R132" s="32">
        <f>+VLOOKUP($A132,'Presupuesto (Captura de Datos)'!$A$11:$M$363,R$9,0)</f>
        <v>0</v>
      </c>
      <c r="S132" s="1"/>
      <c r="T132" s="57">
        <f t="shared" si="272"/>
        <v>0</v>
      </c>
      <c r="U132" s="79">
        <f t="shared" si="273"/>
        <v>0</v>
      </c>
      <c r="V132" s="32">
        <f>+VLOOKUP($A132,'Presupuesto (Captura de Datos)'!$A$11:$M$363,V$9,0)</f>
        <v>0</v>
      </c>
      <c r="W132" s="1"/>
      <c r="X132" s="57">
        <f t="shared" si="274"/>
        <v>0</v>
      </c>
      <c r="Y132" s="79">
        <f t="shared" si="275"/>
        <v>0</v>
      </c>
      <c r="Z132" s="32">
        <f>+VLOOKUP($A132,'Presupuesto (Captura de Datos)'!$A$11:$M$363,Z$9,0)</f>
        <v>0</v>
      </c>
      <c r="AA132" s="1"/>
      <c r="AB132" s="57">
        <f t="shared" si="276"/>
        <v>0</v>
      </c>
      <c r="AC132" s="79">
        <f t="shared" si="277"/>
        <v>0</v>
      </c>
      <c r="AD132" s="32">
        <f>+VLOOKUP($A132,'Presupuesto (Captura de Datos)'!$A$11:$M$363,AD$9,0)</f>
        <v>0</v>
      </c>
      <c r="AE132" s="1"/>
      <c r="AF132" s="57">
        <f t="shared" si="278"/>
        <v>0</v>
      </c>
      <c r="AG132" s="79">
        <f t="shared" si="279"/>
        <v>0</v>
      </c>
      <c r="AH132" s="32">
        <f>+VLOOKUP($A132,'Presupuesto (Captura de Datos)'!$A$11:$M$363,AH$9,0)</f>
        <v>0</v>
      </c>
      <c r="AI132" s="1"/>
      <c r="AJ132" s="57">
        <f t="shared" si="280"/>
        <v>0</v>
      </c>
      <c r="AK132" s="79">
        <f t="shared" si="281"/>
        <v>0</v>
      </c>
      <c r="AL132" s="32">
        <f>+VLOOKUP($A132,'Presupuesto (Captura de Datos)'!$A$11:$M$363,AL$9,0)</f>
        <v>0</v>
      </c>
      <c r="AM132" s="1"/>
      <c r="AN132" s="57">
        <f t="shared" si="282"/>
        <v>0</v>
      </c>
      <c r="AO132" s="79">
        <f t="shared" si="283"/>
        <v>0</v>
      </c>
      <c r="AP132" s="32">
        <f>+VLOOKUP($A132,'Presupuesto (Captura de Datos)'!$A$11:$M$363,AP$9,0)</f>
        <v>0</v>
      </c>
      <c r="AQ132" s="1"/>
      <c r="AR132" s="57">
        <f t="shared" si="284"/>
        <v>0</v>
      </c>
      <c r="AS132" s="79">
        <f t="shared" si="285"/>
        <v>0</v>
      </c>
      <c r="AT132" s="32">
        <f>+VLOOKUP($A132,'Presupuesto (Captura de Datos)'!$A$11:$M$363,AT$9,0)</f>
        <v>0</v>
      </c>
      <c r="AU132" s="1"/>
      <c r="AV132" s="57">
        <f t="shared" si="286"/>
        <v>0</v>
      </c>
      <c r="AW132" s="79">
        <f t="shared" si="287"/>
        <v>0</v>
      </c>
      <c r="AX132" s="26">
        <f t="shared" si="288"/>
        <v>0</v>
      </c>
      <c r="AY132" s="26">
        <f t="shared" si="289"/>
        <v>0</v>
      </c>
      <c r="AZ132" s="74">
        <f t="shared" si="290"/>
        <v>0</v>
      </c>
      <c r="BA132" s="82">
        <f t="shared" si="291"/>
        <v>0</v>
      </c>
    </row>
    <row r="133" spans="1:53" s="33" customFormat="1" ht="13.5" outlineLevel="1" x14ac:dyDescent="0.3">
      <c r="A133" s="33" t="str">
        <f>+'Presupuesto (Captura de Datos)'!A133</f>
        <v>Vida Diaria / Educación Familia / Propia 4</v>
      </c>
      <c r="B133" s="32">
        <f>+VLOOKUP($A133,'Presupuesto (Captura de Datos)'!$A$11:$M$363,B$9,0)</f>
        <v>0</v>
      </c>
      <c r="C133" s="1"/>
      <c r="D133" s="57">
        <f t="shared" si="264"/>
        <v>0</v>
      </c>
      <c r="E133" s="79">
        <f t="shared" si="265"/>
        <v>0</v>
      </c>
      <c r="F133" s="32">
        <f>+VLOOKUP($A133,'Presupuesto (Captura de Datos)'!$A$11:$M$363,F$9,0)</f>
        <v>0</v>
      </c>
      <c r="G133" s="1"/>
      <c r="H133" s="57">
        <f t="shared" si="266"/>
        <v>0</v>
      </c>
      <c r="I133" s="79">
        <f t="shared" si="267"/>
        <v>0</v>
      </c>
      <c r="J133" s="32">
        <f>+VLOOKUP($A133,'Presupuesto (Captura de Datos)'!$A$11:$M$363,J$9,0)</f>
        <v>0</v>
      </c>
      <c r="K133" s="1"/>
      <c r="L133" s="57">
        <f t="shared" si="268"/>
        <v>0</v>
      </c>
      <c r="M133" s="79">
        <f t="shared" si="269"/>
        <v>0</v>
      </c>
      <c r="N133" s="32">
        <f>+VLOOKUP($A133,'Presupuesto (Captura de Datos)'!$A$11:$M$363,N$9,0)</f>
        <v>0</v>
      </c>
      <c r="O133" s="1"/>
      <c r="P133" s="57">
        <f t="shared" si="270"/>
        <v>0</v>
      </c>
      <c r="Q133" s="79">
        <f t="shared" si="271"/>
        <v>0</v>
      </c>
      <c r="R133" s="32">
        <f>+VLOOKUP($A133,'Presupuesto (Captura de Datos)'!$A$11:$M$363,R$9,0)</f>
        <v>0</v>
      </c>
      <c r="S133" s="1"/>
      <c r="T133" s="57">
        <f t="shared" si="272"/>
        <v>0</v>
      </c>
      <c r="U133" s="79">
        <f t="shared" si="273"/>
        <v>0</v>
      </c>
      <c r="V133" s="32">
        <f>+VLOOKUP($A133,'Presupuesto (Captura de Datos)'!$A$11:$M$363,V$9,0)</f>
        <v>0</v>
      </c>
      <c r="W133" s="1"/>
      <c r="X133" s="57">
        <f t="shared" si="274"/>
        <v>0</v>
      </c>
      <c r="Y133" s="79">
        <f t="shared" si="275"/>
        <v>0</v>
      </c>
      <c r="Z133" s="32">
        <f>+VLOOKUP($A133,'Presupuesto (Captura de Datos)'!$A$11:$M$363,Z$9,0)</f>
        <v>0</v>
      </c>
      <c r="AA133" s="1"/>
      <c r="AB133" s="57">
        <f t="shared" si="276"/>
        <v>0</v>
      </c>
      <c r="AC133" s="79">
        <f t="shared" si="277"/>
        <v>0</v>
      </c>
      <c r="AD133" s="32">
        <f>+VLOOKUP($A133,'Presupuesto (Captura de Datos)'!$A$11:$M$363,AD$9,0)</f>
        <v>0</v>
      </c>
      <c r="AE133" s="1"/>
      <c r="AF133" s="57">
        <f t="shared" si="278"/>
        <v>0</v>
      </c>
      <c r="AG133" s="79">
        <f t="shared" si="279"/>
        <v>0</v>
      </c>
      <c r="AH133" s="32">
        <f>+VLOOKUP($A133,'Presupuesto (Captura de Datos)'!$A$11:$M$363,AH$9,0)</f>
        <v>0</v>
      </c>
      <c r="AI133" s="1"/>
      <c r="AJ133" s="57">
        <f t="shared" si="280"/>
        <v>0</v>
      </c>
      <c r="AK133" s="79">
        <f t="shared" si="281"/>
        <v>0</v>
      </c>
      <c r="AL133" s="32">
        <f>+VLOOKUP($A133,'Presupuesto (Captura de Datos)'!$A$11:$M$363,AL$9,0)</f>
        <v>0</v>
      </c>
      <c r="AM133" s="1"/>
      <c r="AN133" s="57">
        <f t="shared" si="282"/>
        <v>0</v>
      </c>
      <c r="AO133" s="79">
        <f t="shared" si="283"/>
        <v>0</v>
      </c>
      <c r="AP133" s="32">
        <f>+VLOOKUP($A133,'Presupuesto (Captura de Datos)'!$A$11:$M$363,AP$9,0)</f>
        <v>0</v>
      </c>
      <c r="AQ133" s="1"/>
      <c r="AR133" s="57">
        <f t="shared" si="284"/>
        <v>0</v>
      </c>
      <c r="AS133" s="79">
        <f t="shared" si="285"/>
        <v>0</v>
      </c>
      <c r="AT133" s="32">
        <f>+VLOOKUP($A133,'Presupuesto (Captura de Datos)'!$A$11:$M$363,AT$9,0)</f>
        <v>0</v>
      </c>
      <c r="AU133" s="1"/>
      <c r="AV133" s="57">
        <f t="shared" si="286"/>
        <v>0</v>
      </c>
      <c r="AW133" s="79">
        <f t="shared" si="287"/>
        <v>0</v>
      </c>
      <c r="AX133" s="26">
        <f t="shared" si="288"/>
        <v>0</v>
      </c>
      <c r="AY133" s="26">
        <f t="shared" si="289"/>
        <v>0</v>
      </c>
      <c r="AZ133" s="74">
        <f t="shared" si="290"/>
        <v>0</v>
      </c>
      <c r="BA133" s="82">
        <f t="shared" si="291"/>
        <v>0</v>
      </c>
    </row>
    <row r="134" spans="1:53" s="33" customFormat="1" ht="13.5" outlineLevel="1" x14ac:dyDescent="0.3">
      <c r="A134" s="33" t="str">
        <f>+'Presupuesto (Captura de Datos)'!A134</f>
        <v>Vida Diaria / Educación Familia / Propia 5</v>
      </c>
      <c r="B134" s="32">
        <f>+VLOOKUP($A134,'Presupuesto (Captura de Datos)'!$A$11:$M$363,B$9,0)</f>
        <v>0</v>
      </c>
      <c r="C134" s="1"/>
      <c r="D134" s="57">
        <f t="shared" si="264"/>
        <v>0</v>
      </c>
      <c r="E134" s="79">
        <f t="shared" si="265"/>
        <v>0</v>
      </c>
      <c r="F134" s="32">
        <f>+VLOOKUP($A134,'Presupuesto (Captura de Datos)'!$A$11:$M$363,F$9,0)</f>
        <v>0</v>
      </c>
      <c r="G134" s="1"/>
      <c r="H134" s="57">
        <f t="shared" si="266"/>
        <v>0</v>
      </c>
      <c r="I134" s="79">
        <f t="shared" si="267"/>
        <v>0</v>
      </c>
      <c r="J134" s="32">
        <f>+VLOOKUP($A134,'Presupuesto (Captura de Datos)'!$A$11:$M$363,J$9,0)</f>
        <v>0</v>
      </c>
      <c r="K134" s="1"/>
      <c r="L134" s="57">
        <f t="shared" si="268"/>
        <v>0</v>
      </c>
      <c r="M134" s="79">
        <f t="shared" si="269"/>
        <v>0</v>
      </c>
      <c r="N134" s="32">
        <f>+VLOOKUP($A134,'Presupuesto (Captura de Datos)'!$A$11:$M$363,N$9,0)</f>
        <v>0</v>
      </c>
      <c r="O134" s="1"/>
      <c r="P134" s="57">
        <f t="shared" si="270"/>
        <v>0</v>
      </c>
      <c r="Q134" s="79">
        <f t="shared" si="271"/>
        <v>0</v>
      </c>
      <c r="R134" s="32">
        <f>+VLOOKUP($A134,'Presupuesto (Captura de Datos)'!$A$11:$M$363,R$9,0)</f>
        <v>0</v>
      </c>
      <c r="S134" s="1"/>
      <c r="T134" s="57">
        <f t="shared" si="272"/>
        <v>0</v>
      </c>
      <c r="U134" s="79">
        <f t="shared" si="273"/>
        <v>0</v>
      </c>
      <c r="V134" s="32">
        <f>+VLOOKUP($A134,'Presupuesto (Captura de Datos)'!$A$11:$M$363,V$9,0)</f>
        <v>0</v>
      </c>
      <c r="W134" s="1"/>
      <c r="X134" s="57">
        <f t="shared" si="274"/>
        <v>0</v>
      </c>
      <c r="Y134" s="79">
        <f t="shared" si="275"/>
        <v>0</v>
      </c>
      <c r="Z134" s="32">
        <f>+VLOOKUP($A134,'Presupuesto (Captura de Datos)'!$A$11:$M$363,Z$9,0)</f>
        <v>0</v>
      </c>
      <c r="AA134" s="1"/>
      <c r="AB134" s="57">
        <f t="shared" si="276"/>
        <v>0</v>
      </c>
      <c r="AC134" s="79">
        <f t="shared" si="277"/>
        <v>0</v>
      </c>
      <c r="AD134" s="32">
        <f>+VLOOKUP($A134,'Presupuesto (Captura de Datos)'!$A$11:$M$363,AD$9,0)</f>
        <v>0</v>
      </c>
      <c r="AE134" s="1"/>
      <c r="AF134" s="57">
        <f t="shared" si="278"/>
        <v>0</v>
      </c>
      <c r="AG134" s="79">
        <f t="shared" si="279"/>
        <v>0</v>
      </c>
      <c r="AH134" s="32">
        <f>+VLOOKUP($A134,'Presupuesto (Captura de Datos)'!$A$11:$M$363,AH$9,0)</f>
        <v>0</v>
      </c>
      <c r="AI134" s="1"/>
      <c r="AJ134" s="57">
        <f t="shared" si="280"/>
        <v>0</v>
      </c>
      <c r="AK134" s="79">
        <f t="shared" si="281"/>
        <v>0</v>
      </c>
      <c r="AL134" s="32">
        <f>+VLOOKUP($A134,'Presupuesto (Captura de Datos)'!$A$11:$M$363,AL$9,0)</f>
        <v>0</v>
      </c>
      <c r="AM134" s="1"/>
      <c r="AN134" s="57">
        <f t="shared" si="282"/>
        <v>0</v>
      </c>
      <c r="AO134" s="79">
        <f t="shared" si="283"/>
        <v>0</v>
      </c>
      <c r="AP134" s="32">
        <f>+VLOOKUP($A134,'Presupuesto (Captura de Datos)'!$A$11:$M$363,AP$9,0)</f>
        <v>0</v>
      </c>
      <c r="AQ134" s="1"/>
      <c r="AR134" s="57">
        <f t="shared" si="284"/>
        <v>0</v>
      </c>
      <c r="AS134" s="79">
        <f t="shared" si="285"/>
        <v>0</v>
      </c>
      <c r="AT134" s="32">
        <f>+VLOOKUP($A134,'Presupuesto (Captura de Datos)'!$A$11:$M$363,AT$9,0)</f>
        <v>0</v>
      </c>
      <c r="AU134" s="1"/>
      <c r="AV134" s="57">
        <f t="shared" si="286"/>
        <v>0</v>
      </c>
      <c r="AW134" s="79">
        <f t="shared" si="287"/>
        <v>0</v>
      </c>
      <c r="AX134" s="26">
        <f t="shared" si="288"/>
        <v>0</v>
      </c>
      <c r="AY134" s="26">
        <f t="shared" si="289"/>
        <v>0</v>
      </c>
      <c r="AZ134" s="74">
        <f t="shared" si="290"/>
        <v>0</v>
      </c>
      <c r="BA134" s="82">
        <f t="shared" si="291"/>
        <v>0</v>
      </c>
    </row>
    <row r="135" spans="1:53" s="33" customFormat="1" ht="13.5" outlineLevel="1" x14ac:dyDescent="0.3">
      <c r="A135" s="33" t="str">
        <f>+'Presupuesto (Captura de Datos)'!A135</f>
        <v>Vida Diaria / Educación Familia / Propia 6</v>
      </c>
      <c r="B135" s="32">
        <f>+VLOOKUP($A135,'Presupuesto (Captura de Datos)'!$A$11:$M$363,B$9,0)</f>
        <v>0</v>
      </c>
      <c r="C135" s="1"/>
      <c r="D135" s="57">
        <f t="shared" si="264"/>
        <v>0</v>
      </c>
      <c r="E135" s="79">
        <f t="shared" si="265"/>
        <v>0</v>
      </c>
      <c r="F135" s="32">
        <f>+VLOOKUP($A135,'Presupuesto (Captura de Datos)'!$A$11:$M$363,F$9,0)</f>
        <v>0</v>
      </c>
      <c r="G135" s="1"/>
      <c r="H135" s="57">
        <f t="shared" si="266"/>
        <v>0</v>
      </c>
      <c r="I135" s="79">
        <f t="shared" si="267"/>
        <v>0</v>
      </c>
      <c r="J135" s="32">
        <f>+VLOOKUP($A135,'Presupuesto (Captura de Datos)'!$A$11:$M$363,J$9,0)</f>
        <v>0</v>
      </c>
      <c r="K135" s="1"/>
      <c r="L135" s="57">
        <f t="shared" si="268"/>
        <v>0</v>
      </c>
      <c r="M135" s="79">
        <f t="shared" si="269"/>
        <v>0</v>
      </c>
      <c r="N135" s="32">
        <f>+VLOOKUP($A135,'Presupuesto (Captura de Datos)'!$A$11:$M$363,N$9,0)</f>
        <v>0</v>
      </c>
      <c r="O135" s="1"/>
      <c r="P135" s="57">
        <f t="shared" si="270"/>
        <v>0</v>
      </c>
      <c r="Q135" s="79">
        <f t="shared" si="271"/>
        <v>0</v>
      </c>
      <c r="R135" s="32">
        <f>+VLOOKUP($A135,'Presupuesto (Captura de Datos)'!$A$11:$M$363,R$9,0)</f>
        <v>0</v>
      </c>
      <c r="S135" s="1"/>
      <c r="T135" s="57">
        <f t="shared" si="272"/>
        <v>0</v>
      </c>
      <c r="U135" s="79">
        <f t="shared" si="273"/>
        <v>0</v>
      </c>
      <c r="V135" s="32">
        <f>+VLOOKUP($A135,'Presupuesto (Captura de Datos)'!$A$11:$M$363,V$9,0)</f>
        <v>0</v>
      </c>
      <c r="W135" s="1"/>
      <c r="X135" s="57">
        <f t="shared" si="274"/>
        <v>0</v>
      </c>
      <c r="Y135" s="79">
        <f t="shared" si="275"/>
        <v>0</v>
      </c>
      <c r="Z135" s="32">
        <f>+VLOOKUP($A135,'Presupuesto (Captura de Datos)'!$A$11:$M$363,Z$9,0)</f>
        <v>0</v>
      </c>
      <c r="AA135" s="1"/>
      <c r="AB135" s="57">
        <f t="shared" si="276"/>
        <v>0</v>
      </c>
      <c r="AC135" s="79">
        <f t="shared" si="277"/>
        <v>0</v>
      </c>
      <c r="AD135" s="32">
        <f>+VLOOKUP($A135,'Presupuesto (Captura de Datos)'!$A$11:$M$363,AD$9,0)</f>
        <v>0</v>
      </c>
      <c r="AE135" s="1"/>
      <c r="AF135" s="57">
        <f t="shared" si="278"/>
        <v>0</v>
      </c>
      <c r="AG135" s="79">
        <f t="shared" si="279"/>
        <v>0</v>
      </c>
      <c r="AH135" s="32">
        <f>+VLOOKUP($A135,'Presupuesto (Captura de Datos)'!$A$11:$M$363,AH$9,0)</f>
        <v>0</v>
      </c>
      <c r="AI135" s="1"/>
      <c r="AJ135" s="57">
        <f t="shared" si="280"/>
        <v>0</v>
      </c>
      <c r="AK135" s="79">
        <f t="shared" si="281"/>
        <v>0</v>
      </c>
      <c r="AL135" s="32">
        <f>+VLOOKUP($A135,'Presupuesto (Captura de Datos)'!$A$11:$M$363,AL$9,0)</f>
        <v>0</v>
      </c>
      <c r="AM135" s="1"/>
      <c r="AN135" s="57">
        <f t="shared" si="282"/>
        <v>0</v>
      </c>
      <c r="AO135" s="79">
        <f t="shared" si="283"/>
        <v>0</v>
      </c>
      <c r="AP135" s="32">
        <f>+VLOOKUP($A135,'Presupuesto (Captura de Datos)'!$A$11:$M$363,AP$9,0)</f>
        <v>0</v>
      </c>
      <c r="AQ135" s="1"/>
      <c r="AR135" s="57">
        <f t="shared" si="284"/>
        <v>0</v>
      </c>
      <c r="AS135" s="79">
        <f t="shared" si="285"/>
        <v>0</v>
      </c>
      <c r="AT135" s="32">
        <f>+VLOOKUP($A135,'Presupuesto (Captura de Datos)'!$A$11:$M$363,AT$9,0)</f>
        <v>0</v>
      </c>
      <c r="AU135" s="1"/>
      <c r="AV135" s="57">
        <f t="shared" si="286"/>
        <v>0</v>
      </c>
      <c r="AW135" s="79">
        <f t="shared" si="287"/>
        <v>0</v>
      </c>
      <c r="AX135" s="26">
        <f t="shared" si="288"/>
        <v>0</v>
      </c>
      <c r="AY135" s="26">
        <f t="shared" si="289"/>
        <v>0</v>
      </c>
      <c r="AZ135" s="74">
        <f t="shared" si="290"/>
        <v>0</v>
      </c>
      <c r="BA135" s="82">
        <f t="shared" si="291"/>
        <v>0</v>
      </c>
    </row>
    <row r="136" spans="1:53" s="33" customFormat="1" ht="13.5" outlineLevel="1" x14ac:dyDescent="0.3">
      <c r="A136" s="33" t="str">
        <f>+'Presupuesto (Captura de Datos)'!A136</f>
        <v>Vida Diaria / Educación Familia / Propia 7</v>
      </c>
      <c r="B136" s="32">
        <f>+VLOOKUP($A136,'Presupuesto (Captura de Datos)'!$A$11:$M$363,B$9,0)</f>
        <v>0</v>
      </c>
      <c r="C136" s="1"/>
      <c r="D136" s="57">
        <f t="shared" si="264"/>
        <v>0</v>
      </c>
      <c r="E136" s="79">
        <f t="shared" si="265"/>
        <v>0</v>
      </c>
      <c r="F136" s="32">
        <f>+VLOOKUP($A136,'Presupuesto (Captura de Datos)'!$A$11:$M$363,F$9,0)</f>
        <v>0</v>
      </c>
      <c r="G136" s="1"/>
      <c r="H136" s="57">
        <f t="shared" si="266"/>
        <v>0</v>
      </c>
      <c r="I136" s="79">
        <f t="shared" si="267"/>
        <v>0</v>
      </c>
      <c r="J136" s="32">
        <f>+VLOOKUP($A136,'Presupuesto (Captura de Datos)'!$A$11:$M$363,J$9,0)</f>
        <v>0</v>
      </c>
      <c r="K136" s="1"/>
      <c r="L136" s="57">
        <f t="shared" si="268"/>
        <v>0</v>
      </c>
      <c r="M136" s="79">
        <f t="shared" si="269"/>
        <v>0</v>
      </c>
      <c r="N136" s="32">
        <f>+VLOOKUP($A136,'Presupuesto (Captura de Datos)'!$A$11:$M$363,N$9,0)</f>
        <v>0</v>
      </c>
      <c r="O136" s="1"/>
      <c r="P136" s="57">
        <f t="shared" si="270"/>
        <v>0</v>
      </c>
      <c r="Q136" s="79">
        <f t="shared" si="271"/>
        <v>0</v>
      </c>
      <c r="R136" s="32">
        <f>+VLOOKUP($A136,'Presupuesto (Captura de Datos)'!$A$11:$M$363,R$9,0)</f>
        <v>0</v>
      </c>
      <c r="S136" s="1"/>
      <c r="T136" s="57">
        <f t="shared" si="272"/>
        <v>0</v>
      </c>
      <c r="U136" s="79">
        <f t="shared" si="273"/>
        <v>0</v>
      </c>
      <c r="V136" s="32">
        <f>+VLOOKUP($A136,'Presupuesto (Captura de Datos)'!$A$11:$M$363,V$9,0)</f>
        <v>0</v>
      </c>
      <c r="W136" s="1"/>
      <c r="X136" s="57">
        <f t="shared" si="274"/>
        <v>0</v>
      </c>
      <c r="Y136" s="79">
        <f t="shared" si="275"/>
        <v>0</v>
      </c>
      <c r="Z136" s="32">
        <f>+VLOOKUP($A136,'Presupuesto (Captura de Datos)'!$A$11:$M$363,Z$9,0)</f>
        <v>0</v>
      </c>
      <c r="AA136" s="1"/>
      <c r="AB136" s="57">
        <f t="shared" si="276"/>
        <v>0</v>
      </c>
      <c r="AC136" s="79">
        <f t="shared" si="277"/>
        <v>0</v>
      </c>
      <c r="AD136" s="32">
        <f>+VLOOKUP($A136,'Presupuesto (Captura de Datos)'!$A$11:$M$363,AD$9,0)</f>
        <v>0</v>
      </c>
      <c r="AE136" s="1"/>
      <c r="AF136" s="57">
        <f t="shared" si="278"/>
        <v>0</v>
      </c>
      <c r="AG136" s="79">
        <f t="shared" si="279"/>
        <v>0</v>
      </c>
      <c r="AH136" s="32">
        <f>+VLOOKUP($A136,'Presupuesto (Captura de Datos)'!$A$11:$M$363,AH$9,0)</f>
        <v>0</v>
      </c>
      <c r="AI136" s="1"/>
      <c r="AJ136" s="57">
        <f t="shared" si="280"/>
        <v>0</v>
      </c>
      <c r="AK136" s="79">
        <f t="shared" si="281"/>
        <v>0</v>
      </c>
      <c r="AL136" s="32">
        <f>+VLOOKUP($A136,'Presupuesto (Captura de Datos)'!$A$11:$M$363,AL$9,0)</f>
        <v>0</v>
      </c>
      <c r="AM136" s="1"/>
      <c r="AN136" s="57">
        <f t="shared" si="282"/>
        <v>0</v>
      </c>
      <c r="AO136" s="79">
        <f t="shared" si="283"/>
        <v>0</v>
      </c>
      <c r="AP136" s="32">
        <f>+VLOOKUP($A136,'Presupuesto (Captura de Datos)'!$A$11:$M$363,AP$9,0)</f>
        <v>0</v>
      </c>
      <c r="AQ136" s="1"/>
      <c r="AR136" s="57">
        <f t="shared" si="284"/>
        <v>0</v>
      </c>
      <c r="AS136" s="79">
        <f t="shared" si="285"/>
        <v>0</v>
      </c>
      <c r="AT136" s="32">
        <f>+VLOOKUP($A136,'Presupuesto (Captura de Datos)'!$A$11:$M$363,AT$9,0)</f>
        <v>0</v>
      </c>
      <c r="AU136" s="1"/>
      <c r="AV136" s="57">
        <f t="shared" si="286"/>
        <v>0</v>
      </c>
      <c r="AW136" s="79">
        <f t="shared" si="287"/>
        <v>0</v>
      </c>
      <c r="AX136" s="26">
        <f t="shared" si="288"/>
        <v>0</v>
      </c>
      <c r="AY136" s="26">
        <f t="shared" si="289"/>
        <v>0</v>
      </c>
      <c r="AZ136" s="74">
        <f t="shared" si="290"/>
        <v>0</v>
      </c>
      <c r="BA136" s="82">
        <f t="shared" si="291"/>
        <v>0</v>
      </c>
    </row>
    <row r="137" spans="1:53" s="33" customFormat="1" ht="13.5" outlineLevel="1" x14ac:dyDescent="0.3">
      <c r="A137" s="33" t="str">
        <f>+'Presupuesto (Captura de Datos)'!A137</f>
        <v>Vida Diaria / Educación Familia / Propia 8</v>
      </c>
      <c r="B137" s="32">
        <f>+VLOOKUP($A137,'Presupuesto (Captura de Datos)'!$A$11:$M$363,B$9,0)</f>
        <v>0</v>
      </c>
      <c r="C137" s="1"/>
      <c r="D137" s="57">
        <f t="shared" si="264"/>
        <v>0</v>
      </c>
      <c r="E137" s="79">
        <f t="shared" si="265"/>
        <v>0</v>
      </c>
      <c r="F137" s="32">
        <f>+VLOOKUP($A137,'Presupuesto (Captura de Datos)'!$A$11:$M$363,F$9,0)</f>
        <v>0</v>
      </c>
      <c r="G137" s="1"/>
      <c r="H137" s="57">
        <f t="shared" si="266"/>
        <v>0</v>
      </c>
      <c r="I137" s="79">
        <f t="shared" si="267"/>
        <v>0</v>
      </c>
      <c r="J137" s="32">
        <f>+VLOOKUP($A137,'Presupuesto (Captura de Datos)'!$A$11:$M$363,J$9,0)</f>
        <v>0</v>
      </c>
      <c r="K137" s="1"/>
      <c r="L137" s="57">
        <f t="shared" si="268"/>
        <v>0</v>
      </c>
      <c r="M137" s="79">
        <f t="shared" si="269"/>
        <v>0</v>
      </c>
      <c r="N137" s="32">
        <f>+VLOOKUP($A137,'Presupuesto (Captura de Datos)'!$A$11:$M$363,N$9,0)</f>
        <v>0</v>
      </c>
      <c r="O137" s="1"/>
      <c r="P137" s="57">
        <f t="shared" si="270"/>
        <v>0</v>
      </c>
      <c r="Q137" s="79">
        <f t="shared" si="271"/>
        <v>0</v>
      </c>
      <c r="R137" s="32">
        <f>+VLOOKUP($A137,'Presupuesto (Captura de Datos)'!$A$11:$M$363,R$9,0)</f>
        <v>0</v>
      </c>
      <c r="S137" s="1"/>
      <c r="T137" s="57">
        <f t="shared" si="272"/>
        <v>0</v>
      </c>
      <c r="U137" s="79">
        <f t="shared" si="273"/>
        <v>0</v>
      </c>
      <c r="V137" s="32">
        <f>+VLOOKUP($A137,'Presupuesto (Captura de Datos)'!$A$11:$M$363,V$9,0)</f>
        <v>0</v>
      </c>
      <c r="W137" s="1"/>
      <c r="X137" s="57">
        <f t="shared" si="274"/>
        <v>0</v>
      </c>
      <c r="Y137" s="79">
        <f t="shared" si="275"/>
        <v>0</v>
      </c>
      <c r="Z137" s="32">
        <f>+VLOOKUP($A137,'Presupuesto (Captura de Datos)'!$A$11:$M$363,Z$9,0)</f>
        <v>0</v>
      </c>
      <c r="AA137" s="1"/>
      <c r="AB137" s="57">
        <f t="shared" si="276"/>
        <v>0</v>
      </c>
      <c r="AC137" s="79">
        <f t="shared" si="277"/>
        <v>0</v>
      </c>
      <c r="AD137" s="32">
        <f>+VLOOKUP($A137,'Presupuesto (Captura de Datos)'!$A$11:$M$363,AD$9,0)</f>
        <v>0</v>
      </c>
      <c r="AE137" s="1"/>
      <c r="AF137" s="57">
        <f t="shared" si="278"/>
        <v>0</v>
      </c>
      <c r="AG137" s="79">
        <f t="shared" si="279"/>
        <v>0</v>
      </c>
      <c r="AH137" s="32">
        <f>+VLOOKUP($A137,'Presupuesto (Captura de Datos)'!$A$11:$M$363,AH$9,0)</f>
        <v>0</v>
      </c>
      <c r="AI137" s="1"/>
      <c r="AJ137" s="57">
        <f t="shared" si="280"/>
        <v>0</v>
      </c>
      <c r="AK137" s="79">
        <f t="shared" si="281"/>
        <v>0</v>
      </c>
      <c r="AL137" s="32">
        <f>+VLOOKUP($A137,'Presupuesto (Captura de Datos)'!$A$11:$M$363,AL$9,0)</f>
        <v>0</v>
      </c>
      <c r="AM137" s="1"/>
      <c r="AN137" s="57">
        <f t="shared" si="282"/>
        <v>0</v>
      </c>
      <c r="AO137" s="79">
        <f t="shared" si="283"/>
        <v>0</v>
      </c>
      <c r="AP137" s="32">
        <f>+VLOOKUP($A137,'Presupuesto (Captura de Datos)'!$A$11:$M$363,AP$9,0)</f>
        <v>0</v>
      </c>
      <c r="AQ137" s="1"/>
      <c r="AR137" s="57">
        <f t="shared" si="284"/>
        <v>0</v>
      </c>
      <c r="AS137" s="79">
        <f t="shared" si="285"/>
        <v>0</v>
      </c>
      <c r="AT137" s="32">
        <f>+VLOOKUP($A137,'Presupuesto (Captura de Datos)'!$A$11:$M$363,AT$9,0)</f>
        <v>0</v>
      </c>
      <c r="AU137" s="1"/>
      <c r="AV137" s="57">
        <f t="shared" si="286"/>
        <v>0</v>
      </c>
      <c r="AW137" s="79">
        <f t="shared" si="287"/>
        <v>0</v>
      </c>
      <c r="AX137" s="26">
        <f t="shared" si="288"/>
        <v>0</v>
      </c>
      <c r="AY137" s="26">
        <f t="shared" si="289"/>
        <v>0</v>
      </c>
      <c r="AZ137" s="74">
        <f t="shared" si="290"/>
        <v>0</v>
      </c>
      <c r="BA137" s="82">
        <f t="shared" si="291"/>
        <v>0</v>
      </c>
    </row>
    <row r="138" spans="1:53" s="33" customFormat="1" ht="13.5" outlineLevel="1" x14ac:dyDescent="0.3">
      <c r="A138" s="33" t="str">
        <f>+'Presupuesto (Captura de Datos)'!A138</f>
        <v>Vida Diaria / Educación Familia / Propia 9</v>
      </c>
      <c r="B138" s="32">
        <f>+VLOOKUP($A138,'Presupuesto (Captura de Datos)'!$A$11:$M$363,B$9,0)</f>
        <v>0</v>
      </c>
      <c r="C138" s="1"/>
      <c r="D138" s="57">
        <f t="shared" si="264"/>
        <v>0</v>
      </c>
      <c r="E138" s="79">
        <f t="shared" si="265"/>
        <v>0</v>
      </c>
      <c r="F138" s="32">
        <f>+VLOOKUP($A138,'Presupuesto (Captura de Datos)'!$A$11:$M$363,F$9,0)</f>
        <v>0</v>
      </c>
      <c r="G138" s="1"/>
      <c r="H138" s="57">
        <f t="shared" si="266"/>
        <v>0</v>
      </c>
      <c r="I138" s="79">
        <f t="shared" si="267"/>
        <v>0</v>
      </c>
      <c r="J138" s="32">
        <f>+VLOOKUP($A138,'Presupuesto (Captura de Datos)'!$A$11:$M$363,J$9,0)</f>
        <v>0</v>
      </c>
      <c r="K138" s="1"/>
      <c r="L138" s="57">
        <f t="shared" si="268"/>
        <v>0</v>
      </c>
      <c r="M138" s="79">
        <f t="shared" si="269"/>
        <v>0</v>
      </c>
      <c r="N138" s="32">
        <f>+VLOOKUP($A138,'Presupuesto (Captura de Datos)'!$A$11:$M$363,N$9,0)</f>
        <v>0</v>
      </c>
      <c r="O138" s="1"/>
      <c r="P138" s="57">
        <f t="shared" si="270"/>
        <v>0</v>
      </c>
      <c r="Q138" s="79">
        <f t="shared" si="271"/>
        <v>0</v>
      </c>
      <c r="R138" s="32">
        <f>+VLOOKUP($A138,'Presupuesto (Captura de Datos)'!$A$11:$M$363,R$9,0)</f>
        <v>0</v>
      </c>
      <c r="S138" s="1"/>
      <c r="T138" s="57">
        <f t="shared" si="272"/>
        <v>0</v>
      </c>
      <c r="U138" s="79">
        <f t="shared" si="273"/>
        <v>0</v>
      </c>
      <c r="V138" s="32">
        <f>+VLOOKUP($A138,'Presupuesto (Captura de Datos)'!$A$11:$M$363,V$9,0)</f>
        <v>0</v>
      </c>
      <c r="W138" s="1"/>
      <c r="X138" s="57">
        <f t="shared" si="274"/>
        <v>0</v>
      </c>
      <c r="Y138" s="79">
        <f t="shared" si="275"/>
        <v>0</v>
      </c>
      <c r="Z138" s="32">
        <f>+VLOOKUP($A138,'Presupuesto (Captura de Datos)'!$A$11:$M$363,Z$9,0)</f>
        <v>0</v>
      </c>
      <c r="AA138" s="1"/>
      <c r="AB138" s="57">
        <f t="shared" si="276"/>
        <v>0</v>
      </c>
      <c r="AC138" s="79">
        <f t="shared" si="277"/>
        <v>0</v>
      </c>
      <c r="AD138" s="32">
        <f>+VLOOKUP($A138,'Presupuesto (Captura de Datos)'!$A$11:$M$363,AD$9,0)</f>
        <v>0</v>
      </c>
      <c r="AE138" s="1"/>
      <c r="AF138" s="57">
        <f t="shared" si="278"/>
        <v>0</v>
      </c>
      <c r="AG138" s="79">
        <f t="shared" si="279"/>
        <v>0</v>
      </c>
      <c r="AH138" s="32">
        <f>+VLOOKUP($A138,'Presupuesto (Captura de Datos)'!$A$11:$M$363,AH$9,0)</f>
        <v>0</v>
      </c>
      <c r="AI138" s="1"/>
      <c r="AJ138" s="57">
        <f t="shared" si="280"/>
        <v>0</v>
      </c>
      <c r="AK138" s="79">
        <f t="shared" si="281"/>
        <v>0</v>
      </c>
      <c r="AL138" s="32">
        <f>+VLOOKUP($A138,'Presupuesto (Captura de Datos)'!$A$11:$M$363,AL$9,0)</f>
        <v>0</v>
      </c>
      <c r="AM138" s="1"/>
      <c r="AN138" s="57">
        <f t="shared" si="282"/>
        <v>0</v>
      </c>
      <c r="AO138" s="79">
        <f t="shared" si="283"/>
        <v>0</v>
      </c>
      <c r="AP138" s="32">
        <f>+VLOOKUP($A138,'Presupuesto (Captura de Datos)'!$A$11:$M$363,AP$9,0)</f>
        <v>0</v>
      </c>
      <c r="AQ138" s="1"/>
      <c r="AR138" s="57">
        <f t="shared" si="284"/>
        <v>0</v>
      </c>
      <c r="AS138" s="79">
        <f t="shared" si="285"/>
        <v>0</v>
      </c>
      <c r="AT138" s="32">
        <f>+VLOOKUP($A138,'Presupuesto (Captura de Datos)'!$A$11:$M$363,AT$9,0)</f>
        <v>0</v>
      </c>
      <c r="AU138" s="1"/>
      <c r="AV138" s="57">
        <f t="shared" si="286"/>
        <v>0</v>
      </c>
      <c r="AW138" s="79">
        <f t="shared" si="287"/>
        <v>0</v>
      </c>
      <c r="AX138" s="26">
        <f t="shared" si="288"/>
        <v>0</v>
      </c>
      <c r="AY138" s="26">
        <f t="shared" si="289"/>
        <v>0</v>
      </c>
      <c r="AZ138" s="74">
        <f t="shared" si="290"/>
        <v>0</v>
      </c>
      <c r="BA138" s="82">
        <f t="shared" si="291"/>
        <v>0</v>
      </c>
    </row>
    <row r="139" spans="1:53" s="33" customFormat="1" ht="13.5" outlineLevel="1" x14ac:dyDescent="0.3">
      <c r="A139" s="33" t="str">
        <f>+'Presupuesto (Captura de Datos)'!A139</f>
        <v>Vida Diaria / Educación Familia / Propia 10</v>
      </c>
      <c r="B139" s="32">
        <f>+VLOOKUP($A139,'Presupuesto (Captura de Datos)'!$A$11:$M$363,B$9,0)</f>
        <v>0</v>
      </c>
      <c r="C139" s="1"/>
      <c r="D139" s="57">
        <f t="shared" si="264"/>
        <v>0</v>
      </c>
      <c r="E139" s="79">
        <f t="shared" si="265"/>
        <v>0</v>
      </c>
      <c r="F139" s="32">
        <f>+VLOOKUP($A139,'Presupuesto (Captura de Datos)'!$A$11:$M$363,F$9,0)</f>
        <v>0</v>
      </c>
      <c r="G139" s="1"/>
      <c r="H139" s="57">
        <f t="shared" si="266"/>
        <v>0</v>
      </c>
      <c r="I139" s="79">
        <f t="shared" si="267"/>
        <v>0</v>
      </c>
      <c r="J139" s="32">
        <f>+VLOOKUP($A139,'Presupuesto (Captura de Datos)'!$A$11:$M$363,J$9,0)</f>
        <v>0</v>
      </c>
      <c r="K139" s="1"/>
      <c r="L139" s="57">
        <f t="shared" si="268"/>
        <v>0</v>
      </c>
      <c r="M139" s="79">
        <f t="shared" si="269"/>
        <v>0</v>
      </c>
      <c r="N139" s="32">
        <f>+VLOOKUP($A139,'Presupuesto (Captura de Datos)'!$A$11:$M$363,N$9,0)</f>
        <v>0</v>
      </c>
      <c r="O139" s="1"/>
      <c r="P139" s="57">
        <f t="shared" si="270"/>
        <v>0</v>
      </c>
      <c r="Q139" s="79">
        <f t="shared" si="271"/>
        <v>0</v>
      </c>
      <c r="R139" s="32">
        <f>+VLOOKUP($A139,'Presupuesto (Captura de Datos)'!$A$11:$M$363,R$9,0)</f>
        <v>0</v>
      </c>
      <c r="S139" s="1"/>
      <c r="T139" s="57">
        <f t="shared" si="272"/>
        <v>0</v>
      </c>
      <c r="U139" s="79">
        <f t="shared" si="273"/>
        <v>0</v>
      </c>
      <c r="V139" s="32">
        <f>+VLOOKUP($A139,'Presupuesto (Captura de Datos)'!$A$11:$M$363,V$9,0)</f>
        <v>0</v>
      </c>
      <c r="W139" s="1"/>
      <c r="X139" s="57">
        <f t="shared" si="274"/>
        <v>0</v>
      </c>
      <c r="Y139" s="79">
        <f t="shared" si="275"/>
        <v>0</v>
      </c>
      <c r="Z139" s="32">
        <f>+VLOOKUP($A139,'Presupuesto (Captura de Datos)'!$A$11:$M$363,Z$9,0)</f>
        <v>0</v>
      </c>
      <c r="AA139" s="1"/>
      <c r="AB139" s="57">
        <f t="shared" si="276"/>
        <v>0</v>
      </c>
      <c r="AC139" s="79">
        <f t="shared" si="277"/>
        <v>0</v>
      </c>
      <c r="AD139" s="32">
        <f>+VLOOKUP($A139,'Presupuesto (Captura de Datos)'!$A$11:$M$363,AD$9,0)</f>
        <v>0</v>
      </c>
      <c r="AE139" s="1"/>
      <c r="AF139" s="57">
        <f t="shared" si="278"/>
        <v>0</v>
      </c>
      <c r="AG139" s="79">
        <f t="shared" si="279"/>
        <v>0</v>
      </c>
      <c r="AH139" s="32">
        <f>+VLOOKUP($A139,'Presupuesto (Captura de Datos)'!$A$11:$M$363,AH$9,0)</f>
        <v>0</v>
      </c>
      <c r="AI139" s="1"/>
      <c r="AJ139" s="57">
        <f t="shared" si="280"/>
        <v>0</v>
      </c>
      <c r="AK139" s="79">
        <f t="shared" si="281"/>
        <v>0</v>
      </c>
      <c r="AL139" s="32">
        <f>+VLOOKUP($A139,'Presupuesto (Captura de Datos)'!$A$11:$M$363,AL$9,0)</f>
        <v>0</v>
      </c>
      <c r="AM139" s="1"/>
      <c r="AN139" s="57">
        <f t="shared" si="282"/>
        <v>0</v>
      </c>
      <c r="AO139" s="79">
        <f t="shared" si="283"/>
        <v>0</v>
      </c>
      <c r="AP139" s="32">
        <f>+VLOOKUP($A139,'Presupuesto (Captura de Datos)'!$A$11:$M$363,AP$9,0)</f>
        <v>0</v>
      </c>
      <c r="AQ139" s="1"/>
      <c r="AR139" s="57">
        <f t="shared" si="284"/>
        <v>0</v>
      </c>
      <c r="AS139" s="79">
        <f t="shared" si="285"/>
        <v>0</v>
      </c>
      <c r="AT139" s="32">
        <f>+VLOOKUP($A139,'Presupuesto (Captura de Datos)'!$A$11:$M$363,AT$9,0)</f>
        <v>0</v>
      </c>
      <c r="AU139" s="1"/>
      <c r="AV139" s="57">
        <f t="shared" si="286"/>
        <v>0</v>
      </c>
      <c r="AW139" s="79">
        <f t="shared" si="287"/>
        <v>0</v>
      </c>
      <c r="AX139" s="26">
        <f t="shared" si="288"/>
        <v>0</v>
      </c>
      <c r="AY139" s="26">
        <f t="shared" si="289"/>
        <v>0</v>
      </c>
      <c r="AZ139" s="74">
        <f t="shared" si="290"/>
        <v>0</v>
      </c>
      <c r="BA139" s="82">
        <f t="shared" si="291"/>
        <v>0</v>
      </c>
    </row>
    <row r="140" spans="1:53" s="33" customFormat="1" ht="13.5" outlineLevel="1" x14ac:dyDescent="0.3">
      <c r="A140" s="33" t="str">
        <f>+'Presupuesto (Captura de Datos)'!A140</f>
        <v>Vida Diaria / Educación Familia / Propia 11</v>
      </c>
      <c r="B140" s="32">
        <f>+VLOOKUP($A140,'Presupuesto (Captura de Datos)'!$A$11:$M$363,B$9,0)</f>
        <v>0</v>
      </c>
      <c r="C140" s="1"/>
      <c r="D140" s="57">
        <f t="shared" si="264"/>
        <v>0</v>
      </c>
      <c r="E140" s="79">
        <f t="shared" si="265"/>
        <v>0</v>
      </c>
      <c r="F140" s="32">
        <f>+VLOOKUP($A140,'Presupuesto (Captura de Datos)'!$A$11:$M$363,F$9,0)</f>
        <v>0</v>
      </c>
      <c r="G140" s="1"/>
      <c r="H140" s="57">
        <f t="shared" si="266"/>
        <v>0</v>
      </c>
      <c r="I140" s="79">
        <f t="shared" si="267"/>
        <v>0</v>
      </c>
      <c r="J140" s="32">
        <f>+VLOOKUP($A140,'Presupuesto (Captura de Datos)'!$A$11:$M$363,J$9,0)</f>
        <v>0</v>
      </c>
      <c r="K140" s="1"/>
      <c r="L140" s="57">
        <f t="shared" si="268"/>
        <v>0</v>
      </c>
      <c r="M140" s="79">
        <f t="shared" si="269"/>
        <v>0</v>
      </c>
      <c r="N140" s="32">
        <f>+VLOOKUP($A140,'Presupuesto (Captura de Datos)'!$A$11:$M$363,N$9,0)</f>
        <v>0</v>
      </c>
      <c r="O140" s="1"/>
      <c r="P140" s="57">
        <f t="shared" si="270"/>
        <v>0</v>
      </c>
      <c r="Q140" s="79">
        <f t="shared" si="271"/>
        <v>0</v>
      </c>
      <c r="R140" s="32">
        <f>+VLOOKUP($A140,'Presupuesto (Captura de Datos)'!$A$11:$M$363,R$9,0)</f>
        <v>0</v>
      </c>
      <c r="S140" s="1"/>
      <c r="T140" s="57">
        <f t="shared" si="272"/>
        <v>0</v>
      </c>
      <c r="U140" s="79">
        <f t="shared" si="273"/>
        <v>0</v>
      </c>
      <c r="V140" s="32">
        <f>+VLOOKUP($A140,'Presupuesto (Captura de Datos)'!$A$11:$M$363,V$9,0)</f>
        <v>0</v>
      </c>
      <c r="W140" s="1"/>
      <c r="X140" s="57">
        <f t="shared" si="274"/>
        <v>0</v>
      </c>
      <c r="Y140" s="79">
        <f t="shared" si="275"/>
        <v>0</v>
      </c>
      <c r="Z140" s="32">
        <f>+VLOOKUP($A140,'Presupuesto (Captura de Datos)'!$A$11:$M$363,Z$9,0)</f>
        <v>0</v>
      </c>
      <c r="AA140" s="1"/>
      <c r="AB140" s="57">
        <f t="shared" si="276"/>
        <v>0</v>
      </c>
      <c r="AC140" s="79">
        <f t="shared" si="277"/>
        <v>0</v>
      </c>
      <c r="AD140" s="32">
        <f>+VLOOKUP($A140,'Presupuesto (Captura de Datos)'!$A$11:$M$363,AD$9,0)</f>
        <v>0</v>
      </c>
      <c r="AE140" s="1"/>
      <c r="AF140" s="57">
        <f t="shared" si="278"/>
        <v>0</v>
      </c>
      <c r="AG140" s="79">
        <f t="shared" si="279"/>
        <v>0</v>
      </c>
      <c r="AH140" s="32">
        <f>+VLOOKUP($A140,'Presupuesto (Captura de Datos)'!$A$11:$M$363,AH$9,0)</f>
        <v>0</v>
      </c>
      <c r="AI140" s="1"/>
      <c r="AJ140" s="57">
        <f t="shared" si="280"/>
        <v>0</v>
      </c>
      <c r="AK140" s="79">
        <f t="shared" si="281"/>
        <v>0</v>
      </c>
      <c r="AL140" s="32">
        <f>+VLOOKUP($A140,'Presupuesto (Captura de Datos)'!$A$11:$M$363,AL$9,0)</f>
        <v>0</v>
      </c>
      <c r="AM140" s="1"/>
      <c r="AN140" s="57">
        <f t="shared" si="282"/>
        <v>0</v>
      </c>
      <c r="AO140" s="79">
        <f t="shared" si="283"/>
        <v>0</v>
      </c>
      <c r="AP140" s="32">
        <f>+VLOOKUP($A140,'Presupuesto (Captura de Datos)'!$A$11:$M$363,AP$9,0)</f>
        <v>0</v>
      </c>
      <c r="AQ140" s="1"/>
      <c r="AR140" s="57">
        <f t="shared" si="284"/>
        <v>0</v>
      </c>
      <c r="AS140" s="79">
        <f t="shared" si="285"/>
        <v>0</v>
      </c>
      <c r="AT140" s="32">
        <f>+VLOOKUP($A140,'Presupuesto (Captura de Datos)'!$A$11:$M$363,AT$9,0)</f>
        <v>0</v>
      </c>
      <c r="AU140" s="1"/>
      <c r="AV140" s="57">
        <f t="shared" si="286"/>
        <v>0</v>
      </c>
      <c r="AW140" s="79">
        <f t="shared" si="287"/>
        <v>0</v>
      </c>
      <c r="AX140" s="26">
        <f t="shared" si="288"/>
        <v>0</v>
      </c>
      <c r="AY140" s="26">
        <f t="shared" si="289"/>
        <v>0</v>
      </c>
      <c r="AZ140" s="74">
        <f t="shared" si="290"/>
        <v>0</v>
      </c>
      <c r="BA140" s="82">
        <f t="shared" si="291"/>
        <v>0</v>
      </c>
    </row>
    <row r="141" spans="1:53" s="33" customFormat="1" ht="13.5" outlineLevel="1" x14ac:dyDescent="0.3">
      <c r="A141" s="33" t="str">
        <f>+'Presupuesto (Captura de Datos)'!A141</f>
        <v>Vida Diaria / Educación Familia / Propia 12</v>
      </c>
      <c r="B141" s="32">
        <f>+VLOOKUP($A141,'Presupuesto (Captura de Datos)'!$A$11:$M$363,B$9,0)</f>
        <v>0</v>
      </c>
      <c r="C141" s="1"/>
      <c r="D141" s="57">
        <f t="shared" si="264"/>
        <v>0</v>
      </c>
      <c r="E141" s="79">
        <f t="shared" si="265"/>
        <v>0</v>
      </c>
      <c r="F141" s="32">
        <f>+VLOOKUP($A141,'Presupuesto (Captura de Datos)'!$A$11:$M$363,F$9,0)</f>
        <v>0</v>
      </c>
      <c r="G141" s="1"/>
      <c r="H141" s="57">
        <f t="shared" si="266"/>
        <v>0</v>
      </c>
      <c r="I141" s="79">
        <f t="shared" si="267"/>
        <v>0</v>
      </c>
      <c r="J141" s="32">
        <f>+VLOOKUP($A141,'Presupuesto (Captura de Datos)'!$A$11:$M$363,J$9,0)</f>
        <v>0</v>
      </c>
      <c r="K141" s="1"/>
      <c r="L141" s="57">
        <f t="shared" si="268"/>
        <v>0</v>
      </c>
      <c r="M141" s="79">
        <f t="shared" si="269"/>
        <v>0</v>
      </c>
      <c r="N141" s="32">
        <f>+VLOOKUP($A141,'Presupuesto (Captura de Datos)'!$A$11:$M$363,N$9,0)</f>
        <v>0</v>
      </c>
      <c r="O141" s="1"/>
      <c r="P141" s="57">
        <f t="shared" si="270"/>
        <v>0</v>
      </c>
      <c r="Q141" s="79">
        <f t="shared" si="271"/>
        <v>0</v>
      </c>
      <c r="R141" s="32">
        <f>+VLOOKUP($A141,'Presupuesto (Captura de Datos)'!$A$11:$M$363,R$9,0)</f>
        <v>0</v>
      </c>
      <c r="S141" s="1"/>
      <c r="T141" s="57">
        <f t="shared" si="272"/>
        <v>0</v>
      </c>
      <c r="U141" s="79">
        <f t="shared" si="273"/>
        <v>0</v>
      </c>
      <c r="V141" s="32">
        <f>+VLOOKUP($A141,'Presupuesto (Captura de Datos)'!$A$11:$M$363,V$9,0)</f>
        <v>0</v>
      </c>
      <c r="W141" s="1"/>
      <c r="X141" s="57">
        <f t="shared" si="274"/>
        <v>0</v>
      </c>
      <c r="Y141" s="79">
        <f t="shared" si="275"/>
        <v>0</v>
      </c>
      <c r="Z141" s="32">
        <f>+VLOOKUP($A141,'Presupuesto (Captura de Datos)'!$A$11:$M$363,Z$9,0)</f>
        <v>0</v>
      </c>
      <c r="AA141" s="1"/>
      <c r="AB141" s="57">
        <f t="shared" si="276"/>
        <v>0</v>
      </c>
      <c r="AC141" s="79">
        <f t="shared" si="277"/>
        <v>0</v>
      </c>
      <c r="AD141" s="32">
        <f>+VLOOKUP($A141,'Presupuesto (Captura de Datos)'!$A$11:$M$363,AD$9,0)</f>
        <v>0</v>
      </c>
      <c r="AE141" s="1"/>
      <c r="AF141" s="57">
        <f t="shared" si="278"/>
        <v>0</v>
      </c>
      <c r="AG141" s="79">
        <f t="shared" si="279"/>
        <v>0</v>
      </c>
      <c r="AH141" s="32">
        <f>+VLOOKUP($A141,'Presupuesto (Captura de Datos)'!$A$11:$M$363,AH$9,0)</f>
        <v>0</v>
      </c>
      <c r="AI141" s="1"/>
      <c r="AJ141" s="57">
        <f t="shared" si="280"/>
        <v>0</v>
      </c>
      <c r="AK141" s="79">
        <f t="shared" si="281"/>
        <v>0</v>
      </c>
      <c r="AL141" s="32">
        <f>+VLOOKUP($A141,'Presupuesto (Captura de Datos)'!$A$11:$M$363,AL$9,0)</f>
        <v>0</v>
      </c>
      <c r="AM141" s="1"/>
      <c r="AN141" s="57">
        <f t="shared" si="282"/>
        <v>0</v>
      </c>
      <c r="AO141" s="79">
        <f t="shared" si="283"/>
        <v>0</v>
      </c>
      <c r="AP141" s="32">
        <f>+VLOOKUP($A141,'Presupuesto (Captura de Datos)'!$A$11:$M$363,AP$9,0)</f>
        <v>0</v>
      </c>
      <c r="AQ141" s="1"/>
      <c r="AR141" s="57">
        <f t="shared" si="284"/>
        <v>0</v>
      </c>
      <c r="AS141" s="79">
        <f t="shared" si="285"/>
        <v>0</v>
      </c>
      <c r="AT141" s="32">
        <f>+VLOOKUP($A141,'Presupuesto (Captura de Datos)'!$A$11:$M$363,AT$9,0)</f>
        <v>0</v>
      </c>
      <c r="AU141" s="1"/>
      <c r="AV141" s="57">
        <f t="shared" si="286"/>
        <v>0</v>
      </c>
      <c r="AW141" s="79">
        <f t="shared" si="287"/>
        <v>0</v>
      </c>
      <c r="AX141" s="26">
        <f t="shared" si="288"/>
        <v>0</v>
      </c>
      <c r="AY141" s="26">
        <f t="shared" si="289"/>
        <v>0</v>
      </c>
      <c r="AZ141" s="74">
        <f t="shared" si="290"/>
        <v>0</v>
      </c>
      <c r="BA141" s="82">
        <f t="shared" si="291"/>
        <v>0</v>
      </c>
    </row>
    <row r="142" spans="1:53" s="33" customFormat="1" ht="13.5" outlineLevel="1" x14ac:dyDescent="0.3">
      <c r="A142" s="33" t="str">
        <f>+'Presupuesto (Captura de Datos)'!A142</f>
        <v>Vida Diaria / Educación Familia / Propia 13</v>
      </c>
      <c r="B142" s="32">
        <f>+VLOOKUP($A142,'Presupuesto (Captura de Datos)'!$A$11:$M$363,B$9,0)</f>
        <v>0</v>
      </c>
      <c r="C142" s="2"/>
      <c r="D142" s="57">
        <f t="shared" si="264"/>
        <v>0</v>
      </c>
      <c r="E142" s="79">
        <f t="shared" si="265"/>
        <v>0</v>
      </c>
      <c r="F142" s="32">
        <f>+VLOOKUP($A142,'Presupuesto (Captura de Datos)'!$A$11:$M$363,F$9,0)</f>
        <v>0</v>
      </c>
      <c r="G142" s="2"/>
      <c r="H142" s="57">
        <f t="shared" si="266"/>
        <v>0</v>
      </c>
      <c r="I142" s="79">
        <f t="shared" si="267"/>
        <v>0</v>
      </c>
      <c r="J142" s="32">
        <f>+VLOOKUP($A142,'Presupuesto (Captura de Datos)'!$A$11:$M$363,J$9,0)</f>
        <v>0</v>
      </c>
      <c r="K142" s="2"/>
      <c r="L142" s="57">
        <f t="shared" si="268"/>
        <v>0</v>
      </c>
      <c r="M142" s="79">
        <f t="shared" si="269"/>
        <v>0</v>
      </c>
      <c r="N142" s="32">
        <f>+VLOOKUP($A142,'Presupuesto (Captura de Datos)'!$A$11:$M$363,N$9,0)</f>
        <v>0</v>
      </c>
      <c r="O142" s="2"/>
      <c r="P142" s="57">
        <f t="shared" si="270"/>
        <v>0</v>
      </c>
      <c r="Q142" s="79">
        <f t="shared" si="271"/>
        <v>0</v>
      </c>
      <c r="R142" s="32">
        <f>+VLOOKUP($A142,'Presupuesto (Captura de Datos)'!$A$11:$M$363,R$9,0)</f>
        <v>0</v>
      </c>
      <c r="S142" s="2"/>
      <c r="T142" s="57">
        <f t="shared" si="272"/>
        <v>0</v>
      </c>
      <c r="U142" s="79">
        <f t="shared" si="273"/>
        <v>0</v>
      </c>
      <c r="V142" s="32">
        <f>+VLOOKUP($A142,'Presupuesto (Captura de Datos)'!$A$11:$M$363,V$9,0)</f>
        <v>0</v>
      </c>
      <c r="W142" s="2"/>
      <c r="X142" s="57">
        <f t="shared" si="274"/>
        <v>0</v>
      </c>
      <c r="Y142" s="79">
        <f t="shared" si="275"/>
        <v>0</v>
      </c>
      <c r="Z142" s="32">
        <f>+VLOOKUP($A142,'Presupuesto (Captura de Datos)'!$A$11:$M$363,Z$9,0)</f>
        <v>0</v>
      </c>
      <c r="AA142" s="2"/>
      <c r="AB142" s="57">
        <f t="shared" si="276"/>
        <v>0</v>
      </c>
      <c r="AC142" s="79">
        <f t="shared" si="277"/>
        <v>0</v>
      </c>
      <c r="AD142" s="32">
        <f>+VLOOKUP($A142,'Presupuesto (Captura de Datos)'!$A$11:$M$363,AD$9,0)</f>
        <v>0</v>
      </c>
      <c r="AE142" s="2"/>
      <c r="AF142" s="57">
        <f t="shared" si="278"/>
        <v>0</v>
      </c>
      <c r="AG142" s="79">
        <f t="shared" si="279"/>
        <v>0</v>
      </c>
      <c r="AH142" s="32">
        <f>+VLOOKUP($A142,'Presupuesto (Captura de Datos)'!$A$11:$M$363,AH$9,0)</f>
        <v>0</v>
      </c>
      <c r="AI142" s="2"/>
      <c r="AJ142" s="57">
        <f t="shared" si="280"/>
        <v>0</v>
      </c>
      <c r="AK142" s="79">
        <f t="shared" si="281"/>
        <v>0</v>
      </c>
      <c r="AL142" s="32">
        <f>+VLOOKUP($A142,'Presupuesto (Captura de Datos)'!$A$11:$M$363,AL$9,0)</f>
        <v>0</v>
      </c>
      <c r="AM142" s="2"/>
      <c r="AN142" s="57">
        <f t="shared" si="282"/>
        <v>0</v>
      </c>
      <c r="AO142" s="79">
        <f t="shared" si="283"/>
        <v>0</v>
      </c>
      <c r="AP142" s="32">
        <f>+VLOOKUP($A142,'Presupuesto (Captura de Datos)'!$A$11:$M$363,AP$9,0)</f>
        <v>0</v>
      </c>
      <c r="AQ142" s="2"/>
      <c r="AR142" s="57">
        <f t="shared" si="284"/>
        <v>0</v>
      </c>
      <c r="AS142" s="79">
        <f t="shared" si="285"/>
        <v>0</v>
      </c>
      <c r="AT142" s="32">
        <f>+VLOOKUP($A142,'Presupuesto (Captura de Datos)'!$A$11:$M$363,AT$9,0)</f>
        <v>0</v>
      </c>
      <c r="AU142" s="2"/>
      <c r="AV142" s="57">
        <f t="shared" si="286"/>
        <v>0</v>
      </c>
      <c r="AW142" s="79">
        <f t="shared" si="287"/>
        <v>0</v>
      </c>
      <c r="AX142" s="26">
        <f t="shared" si="288"/>
        <v>0</v>
      </c>
      <c r="AY142" s="26">
        <f t="shared" si="289"/>
        <v>0</v>
      </c>
      <c r="AZ142" s="74">
        <f t="shared" si="290"/>
        <v>0</v>
      </c>
      <c r="BA142" s="82">
        <f t="shared" si="291"/>
        <v>0</v>
      </c>
    </row>
    <row r="143" spans="1:53" s="33" customFormat="1" ht="13.5" outlineLevel="1" x14ac:dyDescent="0.3">
      <c r="A143" s="33" t="str">
        <f>+'Presupuesto (Captura de Datos)'!A143</f>
        <v>Vida Diaria / Educación Familia / Propia 14</v>
      </c>
      <c r="B143" s="32">
        <f>+VLOOKUP($A143,'Presupuesto (Captura de Datos)'!$A$11:$M$363,B$9,0)</f>
        <v>0</v>
      </c>
      <c r="C143" s="2"/>
      <c r="D143" s="57">
        <f t="shared" si="264"/>
        <v>0</v>
      </c>
      <c r="E143" s="79">
        <f t="shared" si="265"/>
        <v>0</v>
      </c>
      <c r="F143" s="32">
        <f>+VLOOKUP($A143,'Presupuesto (Captura de Datos)'!$A$11:$M$363,F$9,0)</f>
        <v>0</v>
      </c>
      <c r="G143" s="2"/>
      <c r="H143" s="57">
        <f t="shared" si="266"/>
        <v>0</v>
      </c>
      <c r="I143" s="79">
        <f t="shared" si="267"/>
        <v>0</v>
      </c>
      <c r="J143" s="32">
        <f>+VLOOKUP($A143,'Presupuesto (Captura de Datos)'!$A$11:$M$363,J$9,0)</f>
        <v>0</v>
      </c>
      <c r="K143" s="2"/>
      <c r="L143" s="57">
        <f t="shared" si="268"/>
        <v>0</v>
      </c>
      <c r="M143" s="79">
        <f t="shared" si="269"/>
        <v>0</v>
      </c>
      <c r="N143" s="32">
        <f>+VLOOKUP($A143,'Presupuesto (Captura de Datos)'!$A$11:$M$363,N$9,0)</f>
        <v>0</v>
      </c>
      <c r="O143" s="2"/>
      <c r="P143" s="57">
        <f t="shared" si="270"/>
        <v>0</v>
      </c>
      <c r="Q143" s="79">
        <f t="shared" si="271"/>
        <v>0</v>
      </c>
      <c r="R143" s="32">
        <f>+VLOOKUP($A143,'Presupuesto (Captura de Datos)'!$A$11:$M$363,R$9,0)</f>
        <v>0</v>
      </c>
      <c r="S143" s="2"/>
      <c r="T143" s="57">
        <f t="shared" si="272"/>
        <v>0</v>
      </c>
      <c r="U143" s="79">
        <f t="shared" si="273"/>
        <v>0</v>
      </c>
      <c r="V143" s="32">
        <f>+VLOOKUP($A143,'Presupuesto (Captura de Datos)'!$A$11:$M$363,V$9,0)</f>
        <v>0</v>
      </c>
      <c r="W143" s="2"/>
      <c r="X143" s="57">
        <f t="shared" si="274"/>
        <v>0</v>
      </c>
      <c r="Y143" s="79">
        <f t="shared" si="275"/>
        <v>0</v>
      </c>
      <c r="Z143" s="32">
        <f>+VLOOKUP($A143,'Presupuesto (Captura de Datos)'!$A$11:$M$363,Z$9,0)</f>
        <v>0</v>
      </c>
      <c r="AA143" s="2"/>
      <c r="AB143" s="57">
        <f t="shared" si="276"/>
        <v>0</v>
      </c>
      <c r="AC143" s="79">
        <f t="shared" si="277"/>
        <v>0</v>
      </c>
      <c r="AD143" s="32">
        <f>+VLOOKUP($A143,'Presupuesto (Captura de Datos)'!$A$11:$M$363,AD$9,0)</f>
        <v>0</v>
      </c>
      <c r="AE143" s="2"/>
      <c r="AF143" s="57">
        <f t="shared" si="278"/>
        <v>0</v>
      </c>
      <c r="AG143" s="79">
        <f t="shared" si="279"/>
        <v>0</v>
      </c>
      <c r="AH143" s="32">
        <f>+VLOOKUP($A143,'Presupuesto (Captura de Datos)'!$A$11:$M$363,AH$9,0)</f>
        <v>0</v>
      </c>
      <c r="AI143" s="2"/>
      <c r="AJ143" s="57">
        <f t="shared" si="280"/>
        <v>0</v>
      </c>
      <c r="AK143" s="79">
        <f t="shared" si="281"/>
        <v>0</v>
      </c>
      <c r="AL143" s="32">
        <f>+VLOOKUP($A143,'Presupuesto (Captura de Datos)'!$A$11:$M$363,AL$9,0)</f>
        <v>0</v>
      </c>
      <c r="AM143" s="2"/>
      <c r="AN143" s="57">
        <f t="shared" si="282"/>
        <v>0</v>
      </c>
      <c r="AO143" s="79">
        <f t="shared" si="283"/>
        <v>0</v>
      </c>
      <c r="AP143" s="32">
        <f>+VLOOKUP($A143,'Presupuesto (Captura de Datos)'!$A$11:$M$363,AP$9,0)</f>
        <v>0</v>
      </c>
      <c r="AQ143" s="2"/>
      <c r="AR143" s="57">
        <f t="shared" si="284"/>
        <v>0</v>
      </c>
      <c r="AS143" s="79">
        <f t="shared" si="285"/>
        <v>0</v>
      </c>
      <c r="AT143" s="32">
        <f>+VLOOKUP($A143,'Presupuesto (Captura de Datos)'!$A$11:$M$363,AT$9,0)</f>
        <v>0</v>
      </c>
      <c r="AU143" s="2"/>
      <c r="AV143" s="57">
        <f t="shared" si="286"/>
        <v>0</v>
      </c>
      <c r="AW143" s="79">
        <f t="shared" si="287"/>
        <v>0</v>
      </c>
      <c r="AX143" s="26">
        <f t="shared" si="288"/>
        <v>0</v>
      </c>
      <c r="AY143" s="26">
        <f t="shared" si="289"/>
        <v>0</v>
      </c>
      <c r="AZ143" s="74">
        <f t="shared" si="290"/>
        <v>0</v>
      </c>
      <c r="BA143" s="82">
        <f t="shared" si="291"/>
        <v>0</v>
      </c>
    </row>
    <row r="144" spans="1:53" s="33" customFormat="1" ht="13.5" outlineLevel="1" x14ac:dyDescent="0.3">
      <c r="A144" s="33" t="str">
        <f>+'Presupuesto (Captura de Datos)'!A144</f>
        <v>Vida Diaria / Educación Familia / Propia 15</v>
      </c>
      <c r="B144" s="32">
        <f>+VLOOKUP($A144,'Presupuesto (Captura de Datos)'!$A$11:$M$363,B$9,0)</f>
        <v>0</v>
      </c>
      <c r="C144" s="2"/>
      <c r="D144" s="57">
        <f t="shared" si="264"/>
        <v>0</v>
      </c>
      <c r="E144" s="79">
        <f t="shared" si="265"/>
        <v>0</v>
      </c>
      <c r="F144" s="32">
        <f>+VLOOKUP($A144,'Presupuesto (Captura de Datos)'!$A$11:$M$363,F$9,0)</f>
        <v>0</v>
      </c>
      <c r="G144" s="2"/>
      <c r="H144" s="57">
        <f t="shared" si="266"/>
        <v>0</v>
      </c>
      <c r="I144" s="79">
        <f t="shared" si="267"/>
        <v>0</v>
      </c>
      <c r="J144" s="32">
        <f>+VLOOKUP($A144,'Presupuesto (Captura de Datos)'!$A$11:$M$363,J$9,0)</f>
        <v>0</v>
      </c>
      <c r="K144" s="2"/>
      <c r="L144" s="57">
        <f t="shared" si="268"/>
        <v>0</v>
      </c>
      <c r="M144" s="79">
        <f t="shared" si="269"/>
        <v>0</v>
      </c>
      <c r="N144" s="32">
        <f>+VLOOKUP($A144,'Presupuesto (Captura de Datos)'!$A$11:$M$363,N$9,0)</f>
        <v>0</v>
      </c>
      <c r="O144" s="2"/>
      <c r="P144" s="57">
        <f t="shared" si="270"/>
        <v>0</v>
      </c>
      <c r="Q144" s="79">
        <f t="shared" si="271"/>
        <v>0</v>
      </c>
      <c r="R144" s="32">
        <f>+VLOOKUP($A144,'Presupuesto (Captura de Datos)'!$A$11:$M$363,R$9,0)</f>
        <v>0</v>
      </c>
      <c r="S144" s="2"/>
      <c r="T144" s="57">
        <f t="shared" si="272"/>
        <v>0</v>
      </c>
      <c r="U144" s="79">
        <f t="shared" si="273"/>
        <v>0</v>
      </c>
      <c r="V144" s="32">
        <f>+VLOOKUP($A144,'Presupuesto (Captura de Datos)'!$A$11:$M$363,V$9,0)</f>
        <v>0</v>
      </c>
      <c r="W144" s="2"/>
      <c r="X144" s="57">
        <f t="shared" si="274"/>
        <v>0</v>
      </c>
      <c r="Y144" s="79">
        <f t="shared" si="275"/>
        <v>0</v>
      </c>
      <c r="Z144" s="32">
        <f>+VLOOKUP($A144,'Presupuesto (Captura de Datos)'!$A$11:$M$363,Z$9,0)</f>
        <v>0</v>
      </c>
      <c r="AA144" s="2"/>
      <c r="AB144" s="57">
        <f t="shared" si="276"/>
        <v>0</v>
      </c>
      <c r="AC144" s="79">
        <f t="shared" si="277"/>
        <v>0</v>
      </c>
      <c r="AD144" s="32">
        <f>+VLOOKUP($A144,'Presupuesto (Captura de Datos)'!$A$11:$M$363,AD$9,0)</f>
        <v>0</v>
      </c>
      <c r="AE144" s="2"/>
      <c r="AF144" s="57">
        <f t="shared" si="278"/>
        <v>0</v>
      </c>
      <c r="AG144" s="79">
        <f t="shared" si="279"/>
        <v>0</v>
      </c>
      <c r="AH144" s="32">
        <f>+VLOOKUP($A144,'Presupuesto (Captura de Datos)'!$A$11:$M$363,AH$9,0)</f>
        <v>0</v>
      </c>
      <c r="AI144" s="2"/>
      <c r="AJ144" s="57">
        <f t="shared" si="280"/>
        <v>0</v>
      </c>
      <c r="AK144" s="79">
        <f t="shared" si="281"/>
        <v>0</v>
      </c>
      <c r="AL144" s="32">
        <f>+VLOOKUP($A144,'Presupuesto (Captura de Datos)'!$A$11:$M$363,AL$9,0)</f>
        <v>0</v>
      </c>
      <c r="AM144" s="2"/>
      <c r="AN144" s="57">
        <f t="shared" si="282"/>
        <v>0</v>
      </c>
      <c r="AO144" s="79">
        <f t="shared" si="283"/>
        <v>0</v>
      </c>
      <c r="AP144" s="32">
        <f>+VLOOKUP($A144,'Presupuesto (Captura de Datos)'!$A$11:$M$363,AP$9,0)</f>
        <v>0</v>
      </c>
      <c r="AQ144" s="2"/>
      <c r="AR144" s="57">
        <f t="shared" si="284"/>
        <v>0</v>
      </c>
      <c r="AS144" s="79">
        <f t="shared" si="285"/>
        <v>0</v>
      </c>
      <c r="AT144" s="32">
        <f>+VLOOKUP($A144,'Presupuesto (Captura de Datos)'!$A$11:$M$363,AT$9,0)</f>
        <v>0</v>
      </c>
      <c r="AU144" s="2"/>
      <c r="AV144" s="57">
        <f t="shared" si="286"/>
        <v>0</v>
      </c>
      <c r="AW144" s="79">
        <f t="shared" si="287"/>
        <v>0</v>
      </c>
      <c r="AX144" s="26">
        <f t="shared" si="288"/>
        <v>0</v>
      </c>
      <c r="AY144" s="26">
        <f t="shared" si="289"/>
        <v>0</v>
      </c>
      <c r="AZ144" s="74">
        <f t="shared" si="290"/>
        <v>0</v>
      </c>
      <c r="BA144" s="82">
        <f t="shared" si="291"/>
        <v>0</v>
      </c>
    </row>
    <row r="145" spans="1:53" s="33" customFormat="1" ht="13.5" outlineLevel="1" x14ac:dyDescent="0.3">
      <c r="A145" s="33" t="str">
        <f>+'Presupuesto (Captura de Datos)'!A145</f>
        <v>Vida Diaria / Educación Familia / Propia 16</v>
      </c>
      <c r="B145" s="32">
        <f>+VLOOKUP($A145,'Presupuesto (Captura de Datos)'!$A$11:$M$363,B$9,0)</f>
        <v>0</v>
      </c>
      <c r="C145" s="2"/>
      <c r="D145" s="57">
        <f t="shared" si="264"/>
        <v>0</v>
      </c>
      <c r="E145" s="79">
        <f t="shared" si="265"/>
        <v>0</v>
      </c>
      <c r="F145" s="32">
        <f>+VLOOKUP($A145,'Presupuesto (Captura de Datos)'!$A$11:$M$363,F$9,0)</f>
        <v>0</v>
      </c>
      <c r="G145" s="2"/>
      <c r="H145" s="57">
        <f t="shared" si="266"/>
        <v>0</v>
      </c>
      <c r="I145" s="79">
        <f t="shared" si="267"/>
        <v>0</v>
      </c>
      <c r="J145" s="32">
        <f>+VLOOKUP($A145,'Presupuesto (Captura de Datos)'!$A$11:$M$363,J$9,0)</f>
        <v>0</v>
      </c>
      <c r="K145" s="2"/>
      <c r="L145" s="57">
        <f t="shared" si="268"/>
        <v>0</v>
      </c>
      <c r="M145" s="79">
        <f t="shared" si="269"/>
        <v>0</v>
      </c>
      <c r="N145" s="32">
        <f>+VLOOKUP($A145,'Presupuesto (Captura de Datos)'!$A$11:$M$363,N$9,0)</f>
        <v>0</v>
      </c>
      <c r="O145" s="2"/>
      <c r="P145" s="57">
        <f t="shared" si="270"/>
        <v>0</v>
      </c>
      <c r="Q145" s="79">
        <f t="shared" si="271"/>
        <v>0</v>
      </c>
      <c r="R145" s="32">
        <f>+VLOOKUP($A145,'Presupuesto (Captura de Datos)'!$A$11:$M$363,R$9,0)</f>
        <v>0</v>
      </c>
      <c r="S145" s="2"/>
      <c r="T145" s="57">
        <f t="shared" si="272"/>
        <v>0</v>
      </c>
      <c r="U145" s="79">
        <f t="shared" si="273"/>
        <v>0</v>
      </c>
      <c r="V145" s="32">
        <f>+VLOOKUP($A145,'Presupuesto (Captura de Datos)'!$A$11:$M$363,V$9,0)</f>
        <v>0</v>
      </c>
      <c r="W145" s="2"/>
      <c r="X145" s="57">
        <f t="shared" si="274"/>
        <v>0</v>
      </c>
      <c r="Y145" s="79">
        <f t="shared" si="275"/>
        <v>0</v>
      </c>
      <c r="Z145" s="32">
        <f>+VLOOKUP($A145,'Presupuesto (Captura de Datos)'!$A$11:$M$363,Z$9,0)</f>
        <v>0</v>
      </c>
      <c r="AA145" s="2"/>
      <c r="AB145" s="57">
        <f t="shared" si="276"/>
        <v>0</v>
      </c>
      <c r="AC145" s="79">
        <f t="shared" si="277"/>
        <v>0</v>
      </c>
      <c r="AD145" s="32">
        <f>+VLOOKUP($A145,'Presupuesto (Captura de Datos)'!$A$11:$M$363,AD$9,0)</f>
        <v>0</v>
      </c>
      <c r="AE145" s="2"/>
      <c r="AF145" s="57">
        <f t="shared" si="278"/>
        <v>0</v>
      </c>
      <c r="AG145" s="79">
        <f t="shared" si="279"/>
        <v>0</v>
      </c>
      <c r="AH145" s="32">
        <f>+VLOOKUP($A145,'Presupuesto (Captura de Datos)'!$A$11:$M$363,AH$9,0)</f>
        <v>0</v>
      </c>
      <c r="AI145" s="2"/>
      <c r="AJ145" s="57">
        <f t="shared" si="280"/>
        <v>0</v>
      </c>
      <c r="AK145" s="79">
        <f t="shared" si="281"/>
        <v>0</v>
      </c>
      <c r="AL145" s="32">
        <f>+VLOOKUP($A145,'Presupuesto (Captura de Datos)'!$A$11:$M$363,AL$9,0)</f>
        <v>0</v>
      </c>
      <c r="AM145" s="2"/>
      <c r="AN145" s="57">
        <f t="shared" si="282"/>
        <v>0</v>
      </c>
      <c r="AO145" s="79">
        <f t="shared" si="283"/>
        <v>0</v>
      </c>
      <c r="AP145" s="32">
        <f>+VLOOKUP($A145,'Presupuesto (Captura de Datos)'!$A$11:$M$363,AP$9,0)</f>
        <v>0</v>
      </c>
      <c r="AQ145" s="2"/>
      <c r="AR145" s="57">
        <f t="shared" si="284"/>
        <v>0</v>
      </c>
      <c r="AS145" s="79">
        <f t="shared" si="285"/>
        <v>0</v>
      </c>
      <c r="AT145" s="32">
        <f>+VLOOKUP($A145,'Presupuesto (Captura de Datos)'!$A$11:$M$363,AT$9,0)</f>
        <v>0</v>
      </c>
      <c r="AU145" s="2"/>
      <c r="AV145" s="57">
        <f t="shared" si="286"/>
        <v>0</v>
      </c>
      <c r="AW145" s="79">
        <f t="shared" si="287"/>
        <v>0</v>
      </c>
      <c r="AX145" s="26">
        <f t="shared" si="288"/>
        <v>0</v>
      </c>
      <c r="AY145" s="26">
        <f t="shared" si="289"/>
        <v>0</v>
      </c>
      <c r="AZ145" s="74">
        <f t="shared" si="290"/>
        <v>0</v>
      </c>
      <c r="BA145" s="82">
        <f t="shared" si="291"/>
        <v>0</v>
      </c>
    </row>
    <row r="146" spans="1:53" s="33" customFormat="1" ht="13.5" outlineLevel="1" x14ac:dyDescent="0.3">
      <c r="A146" s="33" t="str">
        <f>+'Presupuesto (Captura de Datos)'!A146</f>
        <v>Vida Diaria / Educación Familia / Propia 17</v>
      </c>
      <c r="B146" s="32">
        <f>+VLOOKUP($A146,'Presupuesto (Captura de Datos)'!$A$11:$M$363,B$9,0)</f>
        <v>0</v>
      </c>
      <c r="C146" s="2"/>
      <c r="D146" s="57">
        <f t="shared" si="264"/>
        <v>0</v>
      </c>
      <c r="E146" s="79">
        <f t="shared" si="265"/>
        <v>0</v>
      </c>
      <c r="F146" s="32">
        <f>+VLOOKUP($A146,'Presupuesto (Captura de Datos)'!$A$11:$M$363,F$9,0)</f>
        <v>0</v>
      </c>
      <c r="G146" s="2"/>
      <c r="H146" s="57">
        <f t="shared" si="266"/>
        <v>0</v>
      </c>
      <c r="I146" s="79">
        <f t="shared" si="267"/>
        <v>0</v>
      </c>
      <c r="J146" s="32">
        <f>+VLOOKUP($A146,'Presupuesto (Captura de Datos)'!$A$11:$M$363,J$9,0)</f>
        <v>0</v>
      </c>
      <c r="K146" s="2"/>
      <c r="L146" s="57">
        <f t="shared" si="268"/>
        <v>0</v>
      </c>
      <c r="M146" s="79">
        <f t="shared" si="269"/>
        <v>0</v>
      </c>
      <c r="N146" s="32">
        <f>+VLOOKUP($A146,'Presupuesto (Captura de Datos)'!$A$11:$M$363,N$9,0)</f>
        <v>0</v>
      </c>
      <c r="O146" s="2"/>
      <c r="P146" s="57">
        <f t="shared" si="270"/>
        <v>0</v>
      </c>
      <c r="Q146" s="79">
        <f t="shared" si="271"/>
        <v>0</v>
      </c>
      <c r="R146" s="32">
        <f>+VLOOKUP($A146,'Presupuesto (Captura de Datos)'!$A$11:$M$363,R$9,0)</f>
        <v>0</v>
      </c>
      <c r="S146" s="2"/>
      <c r="T146" s="57">
        <f t="shared" si="272"/>
        <v>0</v>
      </c>
      <c r="U146" s="79">
        <f t="shared" si="273"/>
        <v>0</v>
      </c>
      <c r="V146" s="32">
        <f>+VLOOKUP($A146,'Presupuesto (Captura de Datos)'!$A$11:$M$363,V$9,0)</f>
        <v>0</v>
      </c>
      <c r="W146" s="2"/>
      <c r="X146" s="57">
        <f t="shared" si="274"/>
        <v>0</v>
      </c>
      <c r="Y146" s="79">
        <f t="shared" si="275"/>
        <v>0</v>
      </c>
      <c r="Z146" s="32">
        <f>+VLOOKUP($A146,'Presupuesto (Captura de Datos)'!$A$11:$M$363,Z$9,0)</f>
        <v>0</v>
      </c>
      <c r="AA146" s="2"/>
      <c r="AB146" s="57">
        <f t="shared" si="276"/>
        <v>0</v>
      </c>
      <c r="AC146" s="79">
        <f t="shared" si="277"/>
        <v>0</v>
      </c>
      <c r="AD146" s="32">
        <f>+VLOOKUP($A146,'Presupuesto (Captura de Datos)'!$A$11:$M$363,AD$9,0)</f>
        <v>0</v>
      </c>
      <c r="AE146" s="2"/>
      <c r="AF146" s="57">
        <f t="shared" si="278"/>
        <v>0</v>
      </c>
      <c r="AG146" s="79">
        <f t="shared" si="279"/>
        <v>0</v>
      </c>
      <c r="AH146" s="32">
        <f>+VLOOKUP($A146,'Presupuesto (Captura de Datos)'!$A$11:$M$363,AH$9,0)</f>
        <v>0</v>
      </c>
      <c r="AI146" s="2"/>
      <c r="AJ146" s="57">
        <f t="shared" si="280"/>
        <v>0</v>
      </c>
      <c r="AK146" s="79">
        <f t="shared" si="281"/>
        <v>0</v>
      </c>
      <c r="AL146" s="32">
        <f>+VLOOKUP($A146,'Presupuesto (Captura de Datos)'!$A$11:$M$363,AL$9,0)</f>
        <v>0</v>
      </c>
      <c r="AM146" s="2"/>
      <c r="AN146" s="57">
        <f t="shared" si="282"/>
        <v>0</v>
      </c>
      <c r="AO146" s="79">
        <f t="shared" si="283"/>
        <v>0</v>
      </c>
      <c r="AP146" s="32">
        <f>+VLOOKUP($A146,'Presupuesto (Captura de Datos)'!$A$11:$M$363,AP$9,0)</f>
        <v>0</v>
      </c>
      <c r="AQ146" s="2"/>
      <c r="AR146" s="57">
        <f t="shared" si="284"/>
        <v>0</v>
      </c>
      <c r="AS146" s="79">
        <f t="shared" si="285"/>
        <v>0</v>
      </c>
      <c r="AT146" s="32">
        <f>+VLOOKUP($A146,'Presupuesto (Captura de Datos)'!$A$11:$M$363,AT$9,0)</f>
        <v>0</v>
      </c>
      <c r="AU146" s="2"/>
      <c r="AV146" s="57">
        <f t="shared" si="286"/>
        <v>0</v>
      </c>
      <c r="AW146" s="79">
        <f t="shared" si="287"/>
        <v>0</v>
      </c>
      <c r="AX146" s="26">
        <f t="shared" si="288"/>
        <v>0</v>
      </c>
      <c r="AY146" s="26">
        <f t="shared" si="289"/>
        <v>0</v>
      </c>
      <c r="AZ146" s="74">
        <f t="shared" si="290"/>
        <v>0</v>
      </c>
      <c r="BA146" s="82">
        <f t="shared" si="291"/>
        <v>0</v>
      </c>
    </row>
    <row r="147" spans="1:53" s="33" customFormat="1" ht="13.5" outlineLevel="1" x14ac:dyDescent="0.3">
      <c r="A147" s="33" t="str">
        <f>+'Presupuesto (Captura de Datos)'!A147</f>
        <v>Vida Diaria / Educación Familia / Propia 18</v>
      </c>
      <c r="B147" s="32">
        <f>+VLOOKUP($A147,'Presupuesto (Captura de Datos)'!$A$11:$M$363,B$9,0)</f>
        <v>0</v>
      </c>
      <c r="C147" s="2"/>
      <c r="D147" s="57">
        <f t="shared" si="264"/>
        <v>0</v>
      </c>
      <c r="E147" s="79">
        <f t="shared" si="265"/>
        <v>0</v>
      </c>
      <c r="F147" s="32">
        <f>+VLOOKUP($A147,'Presupuesto (Captura de Datos)'!$A$11:$M$363,F$9,0)</f>
        <v>0</v>
      </c>
      <c r="G147" s="2"/>
      <c r="H147" s="57">
        <f t="shared" si="266"/>
        <v>0</v>
      </c>
      <c r="I147" s="79">
        <f t="shared" si="267"/>
        <v>0</v>
      </c>
      <c r="J147" s="32">
        <f>+VLOOKUP($A147,'Presupuesto (Captura de Datos)'!$A$11:$M$363,J$9,0)</f>
        <v>0</v>
      </c>
      <c r="K147" s="2"/>
      <c r="L147" s="57">
        <f t="shared" si="268"/>
        <v>0</v>
      </c>
      <c r="M147" s="79">
        <f t="shared" si="269"/>
        <v>0</v>
      </c>
      <c r="N147" s="32">
        <f>+VLOOKUP($A147,'Presupuesto (Captura de Datos)'!$A$11:$M$363,N$9,0)</f>
        <v>0</v>
      </c>
      <c r="O147" s="2"/>
      <c r="P147" s="57">
        <f t="shared" si="270"/>
        <v>0</v>
      </c>
      <c r="Q147" s="79">
        <f t="shared" si="271"/>
        <v>0</v>
      </c>
      <c r="R147" s="32">
        <f>+VLOOKUP($A147,'Presupuesto (Captura de Datos)'!$A$11:$M$363,R$9,0)</f>
        <v>0</v>
      </c>
      <c r="S147" s="2"/>
      <c r="T147" s="57">
        <f t="shared" si="272"/>
        <v>0</v>
      </c>
      <c r="U147" s="79">
        <f t="shared" si="273"/>
        <v>0</v>
      </c>
      <c r="V147" s="32">
        <f>+VLOOKUP($A147,'Presupuesto (Captura de Datos)'!$A$11:$M$363,V$9,0)</f>
        <v>0</v>
      </c>
      <c r="W147" s="2"/>
      <c r="X147" s="57">
        <f t="shared" si="274"/>
        <v>0</v>
      </c>
      <c r="Y147" s="79">
        <f t="shared" si="275"/>
        <v>0</v>
      </c>
      <c r="Z147" s="32">
        <f>+VLOOKUP($A147,'Presupuesto (Captura de Datos)'!$A$11:$M$363,Z$9,0)</f>
        <v>0</v>
      </c>
      <c r="AA147" s="2"/>
      <c r="AB147" s="57">
        <f t="shared" si="276"/>
        <v>0</v>
      </c>
      <c r="AC147" s="79">
        <f t="shared" si="277"/>
        <v>0</v>
      </c>
      <c r="AD147" s="32">
        <f>+VLOOKUP($A147,'Presupuesto (Captura de Datos)'!$A$11:$M$363,AD$9,0)</f>
        <v>0</v>
      </c>
      <c r="AE147" s="2"/>
      <c r="AF147" s="57">
        <f t="shared" si="278"/>
        <v>0</v>
      </c>
      <c r="AG147" s="79">
        <f t="shared" si="279"/>
        <v>0</v>
      </c>
      <c r="AH147" s="32">
        <f>+VLOOKUP($A147,'Presupuesto (Captura de Datos)'!$A$11:$M$363,AH$9,0)</f>
        <v>0</v>
      </c>
      <c r="AI147" s="2"/>
      <c r="AJ147" s="57">
        <f t="shared" si="280"/>
        <v>0</v>
      </c>
      <c r="AK147" s="79">
        <f t="shared" si="281"/>
        <v>0</v>
      </c>
      <c r="AL147" s="32">
        <f>+VLOOKUP($A147,'Presupuesto (Captura de Datos)'!$A$11:$M$363,AL$9,0)</f>
        <v>0</v>
      </c>
      <c r="AM147" s="2"/>
      <c r="AN147" s="57">
        <f t="shared" si="282"/>
        <v>0</v>
      </c>
      <c r="AO147" s="79">
        <f t="shared" si="283"/>
        <v>0</v>
      </c>
      <c r="AP147" s="32">
        <f>+VLOOKUP($A147,'Presupuesto (Captura de Datos)'!$A$11:$M$363,AP$9,0)</f>
        <v>0</v>
      </c>
      <c r="AQ147" s="2"/>
      <c r="AR147" s="57">
        <f t="shared" si="284"/>
        <v>0</v>
      </c>
      <c r="AS147" s="79">
        <f t="shared" si="285"/>
        <v>0</v>
      </c>
      <c r="AT147" s="32">
        <f>+VLOOKUP($A147,'Presupuesto (Captura de Datos)'!$A$11:$M$363,AT$9,0)</f>
        <v>0</v>
      </c>
      <c r="AU147" s="2"/>
      <c r="AV147" s="57">
        <f t="shared" si="286"/>
        <v>0</v>
      </c>
      <c r="AW147" s="79">
        <f t="shared" si="287"/>
        <v>0</v>
      </c>
      <c r="AX147" s="26">
        <f t="shared" si="288"/>
        <v>0</v>
      </c>
      <c r="AY147" s="26">
        <f t="shared" si="289"/>
        <v>0</v>
      </c>
      <c r="AZ147" s="74">
        <f t="shared" si="290"/>
        <v>0</v>
      </c>
      <c r="BA147" s="82">
        <f t="shared" si="291"/>
        <v>0</v>
      </c>
    </row>
    <row r="148" spans="1:53" s="33" customFormat="1" ht="13.5" outlineLevel="1" x14ac:dyDescent="0.3">
      <c r="A148" s="33" t="str">
        <f>+'Presupuesto (Captura de Datos)'!A148</f>
        <v>Vida Diaria / Educación Familia / Propia 19</v>
      </c>
      <c r="B148" s="32">
        <f>+VLOOKUP($A148,'Presupuesto (Captura de Datos)'!$A$11:$M$363,B$9,0)</f>
        <v>0</v>
      </c>
      <c r="C148" s="2"/>
      <c r="D148" s="57">
        <f t="shared" si="264"/>
        <v>0</v>
      </c>
      <c r="E148" s="79">
        <f t="shared" si="265"/>
        <v>0</v>
      </c>
      <c r="F148" s="32">
        <f>+VLOOKUP($A148,'Presupuesto (Captura de Datos)'!$A$11:$M$363,F$9,0)</f>
        <v>0</v>
      </c>
      <c r="G148" s="2"/>
      <c r="H148" s="57">
        <f t="shared" si="266"/>
        <v>0</v>
      </c>
      <c r="I148" s="79">
        <f t="shared" si="267"/>
        <v>0</v>
      </c>
      <c r="J148" s="32">
        <f>+VLOOKUP($A148,'Presupuesto (Captura de Datos)'!$A$11:$M$363,J$9,0)</f>
        <v>0</v>
      </c>
      <c r="K148" s="2"/>
      <c r="L148" s="57">
        <f t="shared" si="268"/>
        <v>0</v>
      </c>
      <c r="M148" s="79">
        <f t="shared" si="269"/>
        <v>0</v>
      </c>
      <c r="N148" s="32">
        <f>+VLOOKUP($A148,'Presupuesto (Captura de Datos)'!$A$11:$M$363,N$9,0)</f>
        <v>0</v>
      </c>
      <c r="O148" s="2"/>
      <c r="P148" s="57">
        <f t="shared" si="270"/>
        <v>0</v>
      </c>
      <c r="Q148" s="79">
        <f t="shared" si="271"/>
        <v>0</v>
      </c>
      <c r="R148" s="32">
        <f>+VLOOKUP($A148,'Presupuesto (Captura de Datos)'!$A$11:$M$363,R$9,0)</f>
        <v>0</v>
      </c>
      <c r="S148" s="2"/>
      <c r="T148" s="57">
        <f t="shared" si="272"/>
        <v>0</v>
      </c>
      <c r="U148" s="79">
        <f t="shared" si="273"/>
        <v>0</v>
      </c>
      <c r="V148" s="32">
        <f>+VLOOKUP($A148,'Presupuesto (Captura de Datos)'!$A$11:$M$363,V$9,0)</f>
        <v>0</v>
      </c>
      <c r="W148" s="2"/>
      <c r="X148" s="57">
        <f t="shared" si="274"/>
        <v>0</v>
      </c>
      <c r="Y148" s="79">
        <f t="shared" si="275"/>
        <v>0</v>
      </c>
      <c r="Z148" s="32">
        <f>+VLOOKUP($A148,'Presupuesto (Captura de Datos)'!$A$11:$M$363,Z$9,0)</f>
        <v>0</v>
      </c>
      <c r="AA148" s="2"/>
      <c r="AB148" s="57">
        <f t="shared" si="276"/>
        <v>0</v>
      </c>
      <c r="AC148" s="79">
        <f t="shared" si="277"/>
        <v>0</v>
      </c>
      <c r="AD148" s="32">
        <f>+VLOOKUP($A148,'Presupuesto (Captura de Datos)'!$A$11:$M$363,AD$9,0)</f>
        <v>0</v>
      </c>
      <c r="AE148" s="2"/>
      <c r="AF148" s="57">
        <f t="shared" si="278"/>
        <v>0</v>
      </c>
      <c r="AG148" s="79">
        <f t="shared" si="279"/>
        <v>0</v>
      </c>
      <c r="AH148" s="32">
        <f>+VLOOKUP($A148,'Presupuesto (Captura de Datos)'!$A$11:$M$363,AH$9,0)</f>
        <v>0</v>
      </c>
      <c r="AI148" s="2"/>
      <c r="AJ148" s="57">
        <f t="shared" si="280"/>
        <v>0</v>
      </c>
      <c r="AK148" s="79">
        <f t="shared" si="281"/>
        <v>0</v>
      </c>
      <c r="AL148" s="32">
        <f>+VLOOKUP($A148,'Presupuesto (Captura de Datos)'!$A$11:$M$363,AL$9,0)</f>
        <v>0</v>
      </c>
      <c r="AM148" s="2"/>
      <c r="AN148" s="57">
        <f t="shared" si="282"/>
        <v>0</v>
      </c>
      <c r="AO148" s="79">
        <f t="shared" si="283"/>
        <v>0</v>
      </c>
      <c r="AP148" s="32">
        <f>+VLOOKUP($A148,'Presupuesto (Captura de Datos)'!$A$11:$M$363,AP$9,0)</f>
        <v>0</v>
      </c>
      <c r="AQ148" s="2"/>
      <c r="AR148" s="57">
        <f t="shared" si="284"/>
        <v>0</v>
      </c>
      <c r="AS148" s="79">
        <f t="shared" si="285"/>
        <v>0</v>
      </c>
      <c r="AT148" s="32">
        <f>+VLOOKUP($A148,'Presupuesto (Captura de Datos)'!$A$11:$M$363,AT$9,0)</f>
        <v>0</v>
      </c>
      <c r="AU148" s="2"/>
      <c r="AV148" s="57">
        <f t="shared" si="286"/>
        <v>0</v>
      </c>
      <c r="AW148" s="79">
        <f t="shared" si="287"/>
        <v>0</v>
      </c>
      <c r="AX148" s="26">
        <f t="shared" si="288"/>
        <v>0</v>
      </c>
      <c r="AY148" s="26">
        <f t="shared" si="289"/>
        <v>0</v>
      </c>
      <c r="AZ148" s="74">
        <f t="shared" si="290"/>
        <v>0</v>
      </c>
      <c r="BA148" s="82">
        <f t="shared" si="291"/>
        <v>0</v>
      </c>
    </row>
    <row r="149" spans="1:53" s="33" customFormat="1" ht="13.5" outlineLevel="1" x14ac:dyDescent="0.3">
      <c r="A149" s="33" t="str">
        <f>+'Presupuesto (Captura de Datos)'!A149</f>
        <v>Vida Diaria / Educación Familia / Propia 20</v>
      </c>
      <c r="B149" s="32">
        <f>+VLOOKUP($A149,'Presupuesto (Captura de Datos)'!$A$11:$M$363,B$9,0)</f>
        <v>0</v>
      </c>
      <c r="C149" s="2"/>
      <c r="D149" s="57">
        <f t="shared" si="264"/>
        <v>0</v>
      </c>
      <c r="E149" s="79">
        <f t="shared" si="265"/>
        <v>0</v>
      </c>
      <c r="F149" s="32">
        <f>+VLOOKUP($A149,'Presupuesto (Captura de Datos)'!$A$11:$M$363,F$9,0)</f>
        <v>0</v>
      </c>
      <c r="G149" s="2"/>
      <c r="H149" s="57">
        <f t="shared" si="266"/>
        <v>0</v>
      </c>
      <c r="I149" s="79">
        <f t="shared" si="267"/>
        <v>0</v>
      </c>
      <c r="J149" s="32">
        <f>+VLOOKUP($A149,'Presupuesto (Captura de Datos)'!$A$11:$M$363,J$9,0)</f>
        <v>0</v>
      </c>
      <c r="K149" s="2"/>
      <c r="L149" s="57">
        <f t="shared" si="268"/>
        <v>0</v>
      </c>
      <c r="M149" s="79">
        <f t="shared" si="269"/>
        <v>0</v>
      </c>
      <c r="N149" s="32">
        <f>+VLOOKUP($A149,'Presupuesto (Captura de Datos)'!$A$11:$M$363,N$9,0)</f>
        <v>0</v>
      </c>
      <c r="O149" s="2"/>
      <c r="P149" s="57">
        <f t="shared" si="270"/>
        <v>0</v>
      </c>
      <c r="Q149" s="79">
        <f t="shared" si="271"/>
        <v>0</v>
      </c>
      <c r="R149" s="32">
        <f>+VLOOKUP($A149,'Presupuesto (Captura de Datos)'!$A$11:$M$363,R$9,0)</f>
        <v>0</v>
      </c>
      <c r="S149" s="2"/>
      <c r="T149" s="57">
        <f t="shared" si="272"/>
        <v>0</v>
      </c>
      <c r="U149" s="79">
        <f t="shared" si="273"/>
        <v>0</v>
      </c>
      <c r="V149" s="32">
        <f>+VLOOKUP($A149,'Presupuesto (Captura de Datos)'!$A$11:$M$363,V$9,0)</f>
        <v>0</v>
      </c>
      <c r="W149" s="2"/>
      <c r="X149" s="57">
        <f t="shared" si="274"/>
        <v>0</v>
      </c>
      <c r="Y149" s="79">
        <f t="shared" si="275"/>
        <v>0</v>
      </c>
      <c r="Z149" s="32">
        <f>+VLOOKUP($A149,'Presupuesto (Captura de Datos)'!$A$11:$M$363,Z$9,0)</f>
        <v>0</v>
      </c>
      <c r="AA149" s="2"/>
      <c r="AB149" s="57">
        <f t="shared" si="276"/>
        <v>0</v>
      </c>
      <c r="AC149" s="79">
        <f t="shared" si="277"/>
        <v>0</v>
      </c>
      <c r="AD149" s="32">
        <f>+VLOOKUP($A149,'Presupuesto (Captura de Datos)'!$A$11:$M$363,AD$9,0)</f>
        <v>0</v>
      </c>
      <c r="AE149" s="2"/>
      <c r="AF149" s="57">
        <f t="shared" si="278"/>
        <v>0</v>
      </c>
      <c r="AG149" s="79">
        <f t="shared" si="279"/>
        <v>0</v>
      </c>
      <c r="AH149" s="32">
        <f>+VLOOKUP($A149,'Presupuesto (Captura de Datos)'!$A$11:$M$363,AH$9,0)</f>
        <v>0</v>
      </c>
      <c r="AI149" s="2"/>
      <c r="AJ149" s="57">
        <f t="shared" si="280"/>
        <v>0</v>
      </c>
      <c r="AK149" s="79">
        <f t="shared" si="281"/>
        <v>0</v>
      </c>
      <c r="AL149" s="32">
        <f>+VLOOKUP($A149,'Presupuesto (Captura de Datos)'!$A$11:$M$363,AL$9,0)</f>
        <v>0</v>
      </c>
      <c r="AM149" s="2"/>
      <c r="AN149" s="57">
        <f t="shared" si="282"/>
        <v>0</v>
      </c>
      <c r="AO149" s="79">
        <f t="shared" si="283"/>
        <v>0</v>
      </c>
      <c r="AP149" s="32">
        <f>+VLOOKUP($A149,'Presupuesto (Captura de Datos)'!$A$11:$M$363,AP$9,0)</f>
        <v>0</v>
      </c>
      <c r="AQ149" s="2"/>
      <c r="AR149" s="57">
        <f t="shared" si="284"/>
        <v>0</v>
      </c>
      <c r="AS149" s="79">
        <f t="shared" si="285"/>
        <v>0</v>
      </c>
      <c r="AT149" s="32">
        <f>+VLOOKUP($A149,'Presupuesto (Captura de Datos)'!$A$11:$M$363,AT$9,0)</f>
        <v>0</v>
      </c>
      <c r="AU149" s="2"/>
      <c r="AV149" s="57">
        <f t="shared" si="286"/>
        <v>0</v>
      </c>
      <c r="AW149" s="79">
        <f t="shared" si="287"/>
        <v>0</v>
      </c>
      <c r="AX149" s="26">
        <f t="shared" si="288"/>
        <v>0</v>
      </c>
      <c r="AY149" s="26">
        <f t="shared" si="289"/>
        <v>0</v>
      </c>
      <c r="AZ149" s="74">
        <f>+AX149-AY149</f>
        <v>0</v>
      </c>
      <c r="BA149" s="82">
        <f>IF(ISERROR(AY149/AX149),0,(AY149/AX149))</f>
        <v>0</v>
      </c>
    </row>
    <row r="150" spans="1:53" s="33" customFormat="1" ht="13.5" outlineLevel="1" x14ac:dyDescent="0.3">
      <c r="A150" s="33" t="str">
        <f>+'Presupuesto (Captura de Datos)'!A150</f>
        <v>Vida Diaria / Educación Familia / Propia 21</v>
      </c>
      <c r="B150" s="32">
        <f>+VLOOKUP($A150,'Presupuesto (Captura de Datos)'!$A$11:$M$363,B$9,0)</f>
        <v>0</v>
      </c>
      <c r="C150" s="2"/>
      <c r="D150" s="57">
        <f t="shared" si="264"/>
        <v>0</v>
      </c>
      <c r="E150" s="79">
        <f t="shared" si="265"/>
        <v>0</v>
      </c>
      <c r="F150" s="32">
        <f>+VLOOKUP($A150,'Presupuesto (Captura de Datos)'!$A$11:$M$363,F$9,0)</f>
        <v>0</v>
      </c>
      <c r="G150" s="2"/>
      <c r="H150" s="57">
        <f t="shared" si="266"/>
        <v>0</v>
      </c>
      <c r="I150" s="79">
        <f t="shared" si="267"/>
        <v>0</v>
      </c>
      <c r="J150" s="32">
        <f>+VLOOKUP($A150,'Presupuesto (Captura de Datos)'!$A$11:$M$363,J$9,0)</f>
        <v>0</v>
      </c>
      <c r="K150" s="2"/>
      <c r="L150" s="57">
        <f t="shared" si="268"/>
        <v>0</v>
      </c>
      <c r="M150" s="79">
        <f t="shared" si="269"/>
        <v>0</v>
      </c>
      <c r="N150" s="32">
        <f>+VLOOKUP($A150,'Presupuesto (Captura de Datos)'!$A$11:$M$363,N$9,0)</f>
        <v>0</v>
      </c>
      <c r="O150" s="2"/>
      <c r="P150" s="57">
        <f t="shared" si="270"/>
        <v>0</v>
      </c>
      <c r="Q150" s="79">
        <f t="shared" si="271"/>
        <v>0</v>
      </c>
      <c r="R150" s="32">
        <f>+VLOOKUP($A150,'Presupuesto (Captura de Datos)'!$A$11:$M$363,R$9,0)</f>
        <v>0</v>
      </c>
      <c r="S150" s="2"/>
      <c r="T150" s="57">
        <f t="shared" si="272"/>
        <v>0</v>
      </c>
      <c r="U150" s="79">
        <f t="shared" si="273"/>
        <v>0</v>
      </c>
      <c r="V150" s="32">
        <f>+VLOOKUP($A150,'Presupuesto (Captura de Datos)'!$A$11:$M$363,V$9,0)</f>
        <v>0</v>
      </c>
      <c r="W150" s="2"/>
      <c r="X150" s="57">
        <f t="shared" si="274"/>
        <v>0</v>
      </c>
      <c r="Y150" s="79">
        <f t="shared" si="275"/>
        <v>0</v>
      </c>
      <c r="Z150" s="32">
        <f>+VLOOKUP($A150,'Presupuesto (Captura de Datos)'!$A$11:$M$363,Z$9,0)</f>
        <v>0</v>
      </c>
      <c r="AA150" s="2"/>
      <c r="AB150" s="57">
        <f t="shared" si="276"/>
        <v>0</v>
      </c>
      <c r="AC150" s="79">
        <f t="shared" si="277"/>
        <v>0</v>
      </c>
      <c r="AD150" s="32">
        <f>+VLOOKUP($A150,'Presupuesto (Captura de Datos)'!$A$11:$M$363,AD$9,0)</f>
        <v>0</v>
      </c>
      <c r="AE150" s="2"/>
      <c r="AF150" s="57">
        <f t="shared" si="278"/>
        <v>0</v>
      </c>
      <c r="AG150" s="79">
        <f t="shared" si="279"/>
        <v>0</v>
      </c>
      <c r="AH150" s="32">
        <f>+VLOOKUP($A150,'Presupuesto (Captura de Datos)'!$A$11:$M$363,AH$9,0)</f>
        <v>0</v>
      </c>
      <c r="AI150" s="2"/>
      <c r="AJ150" s="57">
        <f t="shared" si="280"/>
        <v>0</v>
      </c>
      <c r="AK150" s="79">
        <f t="shared" si="281"/>
        <v>0</v>
      </c>
      <c r="AL150" s="32">
        <f>+VLOOKUP($A150,'Presupuesto (Captura de Datos)'!$A$11:$M$363,AL$9,0)</f>
        <v>0</v>
      </c>
      <c r="AM150" s="2"/>
      <c r="AN150" s="57">
        <f t="shared" si="282"/>
        <v>0</v>
      </c>
      <c r="AO150" s="79">
        <f t="shared" si="283"/>
        <v>0</v>
      </c>
      <c r="AP150" s="32">
        <f>+VLOOKUP($A150,'Presupuesto (Captura de Datos)'!$A$11:$M$363,AP$9,0)</f>
        <v>0</v>
      </c>
      <c r="AQ150" s="2"/>
      <c r="AR150" s="57">
        <f t="shared" si="284"/>
        <v>0</v>
      </c>
      <c r="AS150" s="79">
        <f t="shared" si="285"/>
        <v>0</v>
      </c>
      <c r="AT150" s="32">
        <f>+VLOOKUP($A150,'Presupuesto (Captura de Datos)'!$A$11:$M$363,AT$9,0)</f>
        <v>0</v>
      </c>
      <c r="AU150" s="2"/>
      <c r="AV150" s="57">
        <f t="shared" si="286"/>
        <v>0</v>
      </c>
      <c r="AW150" s="79">
        <f t="shared" si="287"/>
        <v>0</v>
      </c>
      <c r="AX150" s="26">
        <f t="shared" si="288"/>
        <v>0</v>
      </c>
      <c r="AY150" s="26">
        <f t="shared" si="289"/>
        <v>0</v>
      </c>
      <c r="AZ150" s="74">
        <f>+AX150-AY150</f>
        <v>0</v>
      </c>
      <c r="BA150" s="82">
        <f>IF(ISERROR(AY150/AX150),0,(AY150/AX150))</f>
        <v>0</v>
      </c>
    </row>
    <row r="151" spans="1:53" s="33" customFormat="1" ht="13.5" x14ac:dyDescent="0.3">
      <c r="A151" s="62" t="str">
        <f>"Total "&amp;A129</f>
        <v>Total Vida Diaria / Educación Familia y Propia</v>
      </c>
      <c r="B151" s="63">
        <f>SUM(B129:B150)</f>
        <v>0</v>
      </c>
      <c r="C151" s="63">
        <f>SUM(C129:C150)</f>
        <v>0</v>
      </c>
      <c r="D151" s="63">
        <f>+B151-C151</f>
        <v>0</v>
      </c>
      <c r="E151" s="81">
        <f>IF(ISERROR(C151/B151),0,(C151/B151))</f>
        <v>0</v>
      </c>
      <c r="F151" s="63">
        <f>SUM(F129:F150)</f>
        <v>0</v>
      </c>
      <c r="G151" s="63">
        <f>SUM(G129:G150)</f>
        <v>0</v>
      </c>
      <c r="H151" s="63">
        <f t="shared" si="266"/>
        <v>0</v>
      </c>
      <c r="I151" s="81">
        <f t="shared" si="267"/>
        <v>0</v>
      </c>
      <c r="J151" s="63">
        <f>SUM(J129:J150)</f>
        <v>0</v>
      </c>
      <c r="K151" s="63">
        <f>SUM(K129:K150)</f>
        <v>0</v>
      </c>
      <c r="L151" s="63">
        <f t="shared" si="268"/>
        <v>0</v>
      </c>
      <c r="M151" s="81">
        <f t="shared" si="269"/>
        <v>0</v>
      </c>
      <c r="N151" s="63">
        <f>SUM(N129:N150)</f>
        <v>0</v>
      </c>
      <c r="O151" s="63">
        <f>SUM(O129:O150)</f>
        <v>0</v>
      </c>
      <c r="P151" s="63">
        <f t="shared" si="270"/>
        <v>0</v>
      </c>
      <c r="Q151" s="81">
        <f t="shared" si="271"/>
        <v>0</v>
      </c>
      <c r="R151" s="63">
        <f>SUM(R129:R150)</f>
        <v>0</v>
      </c>
      <c r="S151" s="63">
        <f>SUM(S129:S150)</f>
        <v>0</v>
      </c>
      <c r="T151" s="63">
        <f t="shared" si="272"/>
        <v>0</v>
      </c>
      <c r="U151" s="81">
        <f t="shared" si="273"/>
        <v>0</v>
      </c>
      <c r="V151" s="63">
        <f>SUM(V129:V150)</f>
        <v>0</v>
      </c>
      <c r="W151" s="63">
        <f>SUM(W129:W150)</f>
        <v>0</v>
      </c>
      <c r="X151" s="63">
        <f t="shared" si="274"/>
        <v>0</v>
      </c>
      <c r="Y151" s="81">
        <f t="shared" si="275"/>
        <v>0</v>
      </c>
      <c r="Z151" s="63">
        <f>SUM(Z129:Z150)</f>
        <v>0</v>
      </c>
      <c r="AA151" s="63">
        <f>SUM(AA129:AA150)</f>
        <v>0</v>
      </c>
      <c r="AB151" s="63">
        <f t="shared" si="276"/>
        <v>0</v>
      </c>
      <c r="AC151" s="81">
        <f t="shared" si="277"/>
        <v>0</v>
      </c>
      <c r="AD151" s="63">
        <f>SUM(AD129:AD150)</f>
        <v>0</v>
      </c>
      <c r="AE151" s="63">
        <f>SUM(AE129:AE150)</f>
        <v>0</v>
      </c>
      <c r="AF151" s="63">
        <f t="shared" si="278"/>
        <v>0</v>
      </c>
      <c r="AG151" s="81">
        <f t="shared" si="279"/>
        <v>0</v>
      </c>
      <c r="AH151" s="63">
        <f>SUM(AH129:AH150)</f>
        <v>0</v>
      </c>
      <c r="AI151" s="63">
        <f>SUM(AI129:AI150)</f>
        <v>0</v>
      </c>
      <c r="AJ151" s="63">
        <f t="shared" si="280"/>
        <v>0</v>
      </c>
      <c r="AK151" s="81">
        <f t="shared" si="281"/>
        <v>0</v>
      </c>
      <c r="AL151" s="63">
        <f>SUM(AL129:AL150)</f>
        <v>0</v>
      </c>
      <c r="AM151" s="63">
        <f>SUM(AM129:AM150)</f>
        <v>0</v>
      </c>
      <c r="AN151" s="63">
        <f t="shared" si="282"/>
        <v>0</v>
      </c>
      <c r="AO151" s="81">
        <f t="shared" si="283"/>
        <v>0</v>
      </c>
      <c r="AP151" s="63">
        <f>SUM(AP129:AP150)</f>
        <v>0</v>
      </c>
      <c r="AQ151" s="63">
        <f>SUM(AQ129:AQ150)</f>
        <v>0</v>
      </c>
      <c r="AR151" s="63">
        <f t="shared" si="284"/>
        <v>0</v>
      </c>
      <c r="AS151" s="81">
        <f t="shared" si="285"/>
        <v>0</v>
      </c>
      <c r="AT151" s="63">
        <f>SUM(AT129:AT150)</f>
        <v>0</v>
      </c>
      <c r="AU151" s="63">
        <f>SUM(AU129:AU150)</f>
        <v>0</v>
      </c>
      <c r="AV151" s="63">
        <f t="shared" si="286"/>
        <v>0</v>
      </c>
      <c r="AW151" s="81">
        <f t="shared" si="287"/>
        <v>0</v>
      </c>
      <c r="AX151" s="63">
        <f>SUM(AX130:AX150)</f>
        <v>0</v>
      </c>
      <c r="AY151" s="63">
        <f>SUM(AY129:AY150)</f>
        <v>0</v>
      </c>
      <c r="AZ151" s="63">
        <f>+AX151-AY151</f>
        <v>0</v>
      </c>
      <c r="BA151" s="81">
        <f>IF(ISERROR(AY151/AX151),0,(AY151/AX151))</f>
        <v>0</v>
      </c>
    </row>
    <row r="152" spans="1:53" s="33" customFormat="1" ht="13.5" x14ac:dyDescent="0.3">
      <c r="A152" s="64" t="s">
        <v>6</v>
      </c>
      <c r="B152" s="73">
        <f>IF(B$5&gt;0,B151/B$5," - ")</f>
        <v>0</v>
      </c>
      <c r="C152" s="65">
        <f>IF(C$5&gt;0,C151/C$5," - ")</f>
        <v>0</v>
      </c>
      <c r="D152" s="65"/>
      <c r="E152" s="65"/>
      <c r="F152" s="73">
        <f>IF(F$5&gt;0,F151/F$5," - ")</f>
        <v>0</v>
      </c>
      <c r="G152" s="65">
        <f>IF(G$5&gt;0,G151/G$5," - ")</f>
        <v>0</v>
      </c>
      <c r="H152" s="65"/>
      <c r="I152" s="65"/>
      <c r="J152" s="73">
        <f>IF(J$5&gt;0,J151/J$5," - ")</f>
        <v>0</v>
      </c>
      <c r="K152" s="65">
        <f>IF(K$5&gt;0,K151/K$5," - ")</f>
        <v>0</v>
      </c>
      <c r="L152" s="65"/>
      <c r="M152" s="65"/>
      <c r="N152" s="73">
        <f>IF(N$5&gt;0,N151/N$5," - ")</f>
        <v>0</v>
      </c>
      <c r="O152" s="65">
        <f>IF(O$5&gt;0,O151/O$5," - ")</f>
        <v>0</v>
      </c>
      <c r="P152" s="65"/>
      <c r="Q152" s="65"/>
      <c r="R152" s="73">
        <f>IF(R$5&gt;0,R151/R$5," - ")</f>
        <v>0</v>
      </c>
      <c r="S152" s="65">
        <f>IF(S$5&gt;0,S151/S$5," - ")</f>
        <v>0</v>
      </c>
      <c r="T152" s="65"/>
      <c r="U152" s="65"/>
      <c r="V152" s="73">
        <f>IF(V$5&gt;0,V151/V$5," - ")</f>
        <v>0</v>
      </c>
      <c r="W152" s="65" t="str">
        <f>IF(W$5&gt;0,W151/W$5," - ")</f>
        <v xml:space="preserve"> - </v>
      </c>
      <c r="X152" s="65"/>
      <c r="Y152" s="65"/>
      <c r="Z152" s="73">
        <f>IF(Z$5&gt;0,Z151/Z$5," - ")</f>
        <v>0</v>
      </c>
      <c r="AA152" s="65" t="str">
        <f>IF(AA$5&gt;0,AA151/AA$5," - ")</f>
        <v xml:space="preserve"> - </v>
      </c>
      <c r="AB152" s="65"/>
      <c r="AC152" s="65"/>
      <c r="AD152" s="73">
        <f>IF(AD$5&gt;0,AD151/AD$5," - ")</f>
        <v>0</v>
      </c>
      <c r="AE152" s="65" t="str">
        <f>IF(AE$5&gt;0,AE151/AE$5," - ")</f>
        <v xml:space="preserve"> - </v>
      </c>
      <c r="AF152" s="65"/>
      <c r="AG152" s="65"/>
      <c r="AH152" s="73">
        <f>IF(AH$5&gt;0,AH151/AH$5," - ")</f>
        <v>0</v>
      </c>
      <c r="AI152" s="65" t="str">
        <f>IF(AI$5&gt;0,AI151/AI$5," - ")</f>
        <v xml:space="preserve"> - </v>
      </c>
      <c r="AJ152" s="65"/>
      <c r="AK152" s="65"/>
      <c r="AL152" s="73">
        <f>IF(AL$5&gt;0,AL151/AL$5," - ")</f>
        <v>0</v>
      </c>
      <c r="AM152" s="65" t="str">
        <f>IF(AM$5&gt;0,AM151/AM$5," - ")</f>
        <v xml:space="preserve"> - </v>
      </c>
      <c r="AN152" s="65"/>
      <c r="AO152" s="65"/>
      <c r="AP152" s="73">
        <f>IF(AP$5&gt;0,AP151/AP$5," - ")</f>
        <v>0</v>
      </c>
      <c r="AQ152" s="65">
        <f>IF(AQ$5&gt;0,AQ151/AQ$5," - ")</f>
        <v>0</v>
      </c>
      <c r="AR152" s="65"/>
      <c r="AS152" s="65"/>
      <c r="AT152" s="73">
        <f>IF(AT$5&gt;0,AT151/AT$5," - ")</f>
        <v>0</v>
      </c>
      <c r="AU152" s="65">
        <f>IF(AU$5&gt;0,AU151/AU$5," - ")</f>
        <v>0</v>
      </c>
      <c r="AV152" s="65"/>
      <c r="AW152" s="65"/>
      <c r="AX152" s="73">
        <f>IF(AX$5&gt;0,AX151/AX$5," - ")</f>
        <v>0</v>
      </c>
      <c r="AY152" s="65">
        <f>IF(AY$5&gt;0,AY151/AY$5," - ")</f>
        <v>0</v>
      </c>
    </row>
    <row r="153" spans="1:53" s="33" customFormat="1" ht="15.75" thickBot="1" x14ac:dyDescent="0.35">
      <c r="A153" s="60" t="str">
        <f>+'Presupuesto (Captura de Datos)'!A153</f>
        <v>Niños</v>
      </c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</row>
    <row r="154" spans="1:53" s="33" customFormat="1" ht="13.5" outlineLevel="1" x14ac:dyDescent="0.3">
      <c r="A154" s="33" t="str">
        <f>'Presupuesto (Captura de Datos)'!A154</f>
        <v>Ropa Niños</v>
      </c>
      <c r="B154" s="32">
        <f>+VLOOKUP($A154,'Presupuesto (Captura de Datos)'!$A$11:$M$363,B$9,0)</f>
        <v>1000000</v>
      </c>
      <c r="C154" s="1"/>
      <c r="D154" s="57">
        <f t="shared" ref="D154:D163" si="292">+B154-C154</f>
        <v>1000000</v>
      </c>
      <c r="E154" s="79">
        <f t="shared" ref="E154:E163" si="293">IF(ISERROR(C154/B154),0,(C154/B154))</f>
        <v>0</v>
      </c>
      <c r="F154" s="32">
        <f>+VLOOKUP($A154,'Presupuesto (Captura de Datos)'!$A$11:$M$363,F$9,0)</f>
        <v>1000000</v>
      </c>
      <c r="G154" s="1"/>
      <c r="H154" s="57">
        <f t="shared" ref="H154:H166" si="294">+F154-G154</f>
        <v>1000000</v>
      </c>
      <c r="I154" s="79">
        <f t="shared" ref="I154:I166" si="295">IF(ISERROR(G154/F154),0,(G154/F154))</f>
        <v>0</v>
      </c>
      <c r="J154" s="32">
        <f>+VLOOKUP($A154,'Presupuesto (Captura de Datos)'!$A$11:$M$363,J$9,0)</f>
        <v>1000000</v>
      </c>
      <c r="K154" s="1"/>
      <c r="L154" s="57">
        <f t="shared" ref="L154:L166" si="296">+J154-K154</f>
        <v>1000000</v>
      </c>
      <c r="M154" s="79">
        <f t="shared" ref="M154:M166" si="297">IF(ISERROR(K154/J154),0,(K154/J154))</f>
        <v>0</v>
      </c>
      <c r="N154" s="32">
        <f>+VLOOKUP($A154,'Presupuesto (Captura de Datos)'!$A$11:$M$363,N$9,0)</f>
        <v>1000000</v>
      </c>
      <c r="O154" s="1"/>
      <c r="P154" s="57">
        <f t="shared" ref="P154:P166" si="298">+N154-O154</f>
        <v>1000000</v>
      </c>
      <c r="Q154" s="79">
        <f t="shared" ref="Q154:Q166" si="299">IF(ISERROR(O154/N154),0,(O154/N154))</f>
        <v>0</v>
      </c>
      <c r="R154" s="32">
        <f>+VLOOKUP($A154,'Presupuesto (Captura de Datos)'!$A$11:$M$363,R$9,0)</f>
        <v>1000000</v>
      </c>
      <c r="S154" s="1"/>
      <c r="T154" s="57">
        <f t="shared" ref="T154:T166" si="300">+R154-S154</f>
        <v>1000000</v>
      </c>
      <c r="U154" s="79">
        <f t="shared" ref="U154:U166" si="301">IF(ISERROR(S154/R154),0,(S154/R154))</f>
        <v>0</v>
      </c>
      <c r="V154" s="32">
        <f>+VLOOKUP($A154,'Presupuesto (Captura de Datos)'!$A$11:$M$363,V$9,0)</f>
        <v>1000000</v>
      </c>
      <c r="W154" s="1"/>
      <c r="X154" s="57">
        <f t="shared" ref="X154:X166" si="302">+V154-W154</f>
        <v>1000000</v>
      </c>
      <c r="Y154" s="79">
        <f t="shared" ref="Y154:Y166" si="303">IF(ISERROR(W154/V154),0,(W154/V154))</f>
        <v>0</v>
      </c>
      <c r="Z154" s="32">
        <f>+VLOOKUP($A154,'Presupuesto (Captura de Datos)'!$A$11:$M$363,Z$9,0)</f>
        <v>1000000</v>
      </c>
      <c r="AA154" s="1"/>
      <c r="AB154" s="57">
        <f t="shared" ref="AB154:AB166" si="304">+Z154-AA154</f>
        <v>1000000</v>
      </c>
      <c r="AC154" s="79">
        <f t="shared" ref="AC154:AC166" si="305">IF(ISERROR(AA154/Z154),0,(AA154/Z154))</f>
        <v>0</v>
      </c>
      <c r="AD154" s="32">
        <f>+VLOOKUP($A154,'Presupuesto (Captura de Datos)'!$A$11:$M$363,AD$9,0)</f>
        <v>1000000</v>
      </c>
      <c r="AE154" s="1"/>
      <c r="AF154" s="57">
        <f t="shared" ref="AF154:AF166" si="306">+AD154-AE154</f>
        <v>1000000</v>
      </c>
      <c r="AG154" s="79">
        <f t="shared" ref="AG154:AG166" si="307">IF(ISERROR(AE154/AD154),0,(AE154/AD154))</f>
        <v>0</v>
      </c>
      <c r="AH154" s="32">
        <f>+VLOOKUP($A154,'Presupuesto (Captura de Datos)'!$A$11:$M$363,AH$9,0)</f>
        <v>1000000</v>
      </c>
      <c r="AI154" s="1"/>
      <c r="AJ154" s="57">
        <f t="shared" ref="AJ154:AJ166" si="308">+AH154-AI154</f>
        <v>1000000</v>
      </c>
      <c r="AK154" s="79">
        <f t="shared" ref="AK154:AK166" si="309">IF(ISERROR(AI154/AH154),0,(AI154/AH154))</f>
        <v>0</v>
      </c>
      <c r="AL154" s="32">
        <f>+VLOOKUP($A154,'Presupuesto (Captura de Datos)'!$A$11:$M$363,AL$9,0)</f>
        <v>1000000</v>
      </c>
      <c r="AM154" s="1"/>
      <c r="AN154" s="57">
        <f t="shared" ref="AN154:AN166" si="310">+AL154-AM154</f>
        <v>1000000</v>
      </c>
      <c r="AO154" s="79">
        <f t="shared" ref="AO154:AO166" si="311">IF(ISERROR(AM154/AL154),0,(AM154/AL154))</f>
        <v>0</v>
      </c>
      <c r="AP154" s="32">
        <f>+VLOOKUP($A154,'Presupuesto (Captura de Datos)'!$A$11:$M$363,AP$9,0)</f>
        <v>1000000</v>
      </c>
      <c r="AQ154" s="1"/>
      <c r="AR154" s="57">
        <f t="shared" ref="AR154:AR166" si="312">+AP154-AQ154</f>
        <v>1000000</v>
      </c>
      <c r="AS154" s="79">
        <f t="shared" ref="AS154:AS166" si="313">IF(ISERROR(AQ154/AP154),0,(AQ154/AP154))</f>
        <v>0</v>
      </c>
      <c r="AT154" s="32">
        <f>+VLOOKUP($A154,'Presupuesto (Captura de Datos)'!$A$11:$M$363,AT$9,0)</f>
        <v>1000000</v>
      </c>
      <c r="AU154" s="1"/>
      <c r="AV154" s="57">
        <f t="shared" ref="AV154:AV166" si="314">+AT154-AU154</f>
        <v>1000000</v>
      </c>
      <c r="AW154" s="79">
        <f t="shared" ref="AW154:AW166" si="315">IF(ISERROR(AU154/AT154),0,(AU154/AT154))</f>
        <v>0</v>
      </c>
      <c r="AX154" s="26">
        <f t="shared" ref="AX154:AX165" si="316">B154+F154+J154+N154+R154+V154+Z154+AD154+AH154+AL154+AP154+AT154</f>
        <v>12000000</v>
      </c>
      <c r="AY154" s="26">
        <f t="shared" ref="AY154:AY165" si="317">C154+G154+K154+O154+S154+W154+AA154+AE154+AI154+AM154+AQ154+AU154</f>
        <v>0</v>
      </c>
      <c r="AZ154" s="74">
        <f t="shared" ref="AZ154:AZ163" si="318">+AX154-AY154</f>
        <v>12000000</v>
      </c>
      <c r="BA154" s="82">
        <f t="shared" ref="BA154:BA163" si="319">IF(ISERROR(AY154/AX154),0,(AY154/AX154))</f>
        <v>0</v>
      </c>
    </row>
    <row r="155" spans="1:53" s="33" customFormat="1" ht="13.5" outlineLevel="1" x14ac:dyDescent="0.3">
      <c r="A155" s="33" t="str">
        <f>'Presupuesto (Captura de Datos)'!A155</f>
        <v>Niños 2</v>
      </c>
      <c r="B155" s="32">
        <f>+VLOOKUP($A155,'Presupuesto (Captura de Datos)'!$A$11:$M$363,B$9,0)</f>
        <v>0</v>
      </c>
      <c r="C155" s="1"/>
      <c r="D155" s="57">
        <f t="shared" si="292"/>
        <v>0</v>
      </c>
      <c r="E155" s="79">
        <f t="shared" si="293"/>
        <v>0</v>
      </c>
      <c r="F155" s="32">
        <f>+VLOOKUP($A155,'Presupuesto (Captura de Datos)'!$A$11:$M$363,F$9,0)</f>
        <v>0</v>
      </c>
      <c r="G155" s="1"/>
      <c r="H155" s="57">
        <f t="shared" si="294"/>
        <v>0</v>
      </c>
      <c r="I155" s="79">
        <f t="shared" si="295"/>
        <v>0</v>
      </c>
      <c r="J155" s="32">
        <f>+VLOOKUP($A155,'Presupuesto (Captura de Datos)'!$A$11:$M$363,J$9,0)</f>
        <v>0</v>
      </c>
      <c r="K155" s="1"/>
      <c r="L155" s="57">
        <f t="shared" si="296"/>
        <v>0</v>
      </c>
      <c r="M155" s="79">
        <f t="shared" si="297"/>
        <v>0</v>
      </c>
      <c r="N155" s="32">
        <f>+VLOOKUP($A155,'Presupuesto (Captura de Datos)'!$A$11:$M$363,N$9,0)</f>
        <v>0</v>
      </c>
      <c r="O155" s="1"/>
      <c r="P155" s="57">
        <f t="shared" si="298"/>
        <v>0</v>
      </c>
      <c r="Q155" s="79">
        <f t="shared" si="299"/>
        <v>0</v>
      </c>
      <c r="R155" s="32">
        <f>+VLOOKUP($A155,'Presupuesto (Captura de Datos)'!$A$11:$M$363,R$9,0)</f>
        <v>0</v>
      </c>
      <c r="S155" s="1"/>
      <c r="T155" s="57">
        <f t="shared" si="300"/>
        <v>0</v>
      </c>
      <c r="U155" s="79">
        <f t="shared" si="301"/>
        <v>0</v>
      </c>
      <c r="V155" s="32">
        <f>+VLOOKUP($A155,'Presupuesto (Captura de Datos)'!$A$11:$M$363,V$9,0)</f>
        <v>0</v>
      </c>
      <c r="W155" s="1"/>
      <c r="X155" s="57">
        <f t="shared" si="302"/>
        <v>0</v>
      </c>
      <c r="Y155" s="79">
        <f t="shared" si="303"/>
        <v>0</v>
      </c>
      <c r="Z155" s="32">
        <f>+VLOOKUP($A155,'Presupuesto (Captura de Datos)'!$A$11:$M$363,Z$9,0)</f>
        <v>0</v>
      </c>
      <c r="AA155" s="1"/>
      <c r="AB155" s="57">
        <f t="shared" si="304"/>
        <v>0</v>
      </c>
      <c r="AC155" s="79">
        <f t="shared" si="305"/>
        <v>0</v>
      </c>
      <c r="AD155" s="32">
        <f>+VLOOKUP($A155,'Presupuesto (Captura de Datos)'!$A$11:$M$363,AD$9,0)</f>
        <v>0</v>
      </c>
      <c r="AE155" s="1"/>
      <c r="AF155" s="57">
        <f t="shared" si="306"/>
        <v>0</v>
      </c>
      <c r="AG155" s="79">
        <f t="shared" si="307"/>
        <v>0</v>
      </c>
      <c r="AH155" s="32">
        <f>+VLOOKUP($A155,'Presupuesto (Captura de Datos)'!$A$11:$M$363,AH$9,0)</f>
        <v>0</v>
      </c>
      <c r="AI155" s="1"/>
      <c r="AJ155" s="57">
        <f t="shared" si="308"/>
        <v>0</v>
      </c>
      <c r="AK155" s="79">
        <f t="shared" si="309"/>
        <v>0</v>
      </c>
      <c r="AL155" s="32">
        <f>+VLOOKUP($A155,'Presupuesto (Captura de Datos)'!$A$11:$M$363,AL$9,0)</f>
        <v>0</v>
      </c>
      <c r="AM155" s="1"/>
      <c r="AN155" s="57">
        <f t="shared" si="310"/>
        <v>0</v>
      </c>
      <c r="AO155" s="79">
        <f t="shared" si="311"/>
        <v>0</v>
      </c>
      <c r="AP155" s="32">
        <f>+VLOOKUP($A155,'Presupuesto (Captura de Datos)'!$A$11:$M$363,AP$9,0)</f>
        <v>0</v>
      </c>
      <c r="AQ155" s="1"/>
      <c r="AR155" s="57">
        <f t="shared" si="312"/>
        <v>0</v>
      </c>
      <c r="AS155" s="79">
        <f t="shared" si="313"/>
        <v>0</v>
      </c>
      <c r="AT155" s="32">
        <f>+VLOOKUP($A155,'Presupuesto (Captura de Datos)'!$A$11:$M$363,AT$9,0)</f>
        <v>0</v>
      </c>
      <c r="AU155" s="1"/>
      <c r="AV155" s="57">
        <f t="shared" si="314"/>
        <v>0</v>
      </c>
      <c r="AW155" s="79">
        <f t="shared" si="315"/>
        <v>0</v>
      </c>
      <c r="AX155" s="26">
        <f t="shared" si="316"/>
        <v>0</v>
      </c>
      <c r="AY155" s="26">
        <f t="shared" si="317"/>
        <v>0</v>
      </c>
      <c r="AZ155" s="74">
        <f t="shared" si="318"/>
        <v>0</v>
      </c>
      <c r="BA155" s="82">
        <f t="shared" si="319"/>
        <v>0</v>
      </c>
    </row>
    <row r="156" spans="1:53" s="33" customFormat="1" ht="13.5" outlineLevel="1" x14ac:dyDescent="0.3">
      <c r="A156" s="33" t="str">
        <f>'Presupuesto (Captura de Datos)'!A156</f>
        <v>Niños 3</v>
      </c>
      <c r="B156" s="32">
        <f>+VLOOKUP($A156,'Presupuesto (Captura de Datos)'!$A$11:$M$363,B$9,0)</f>
        <v>0</v>
      </c>
      <c r="C156" s="1"/>
      <c r="D156" s="57">
        <f t="shared" si="292"/>
        <v>0</v>
      </c>
      <c r="E156" s="79">
        <f t="shared" si="293"/>
        <v>0</v>
      </c>
      <c r="F156" s="32">
        <f>+VLOOKUP($A156,'Presupuesto (Captura de Datos)'!$A$11:$M$363,F$9,0)</f>
        <v>0</v>
      </c>
      <c r="G156" s="1"/>
      <c r="H156" s="57">
        <f t="shared" si="294"/>
        <v>0</v>
      </c>
      <c r="I156" s="79">
        <f t="shared" si="295"/>
        <v>0</v>
      </c>
      <c r="J156" s="32">
        <f>+VLOOKUP($A156,'Presupuesto (Captura de Datos)'!$A$11:$M$363,J$9,0)</f>
        <v>0</v>
      </c>
      <c r="K156" s="1"/>
      <c r="L156" s="57">
        <f t="shared" si="296"/>
        <v>0</v>
      </c>
      <c r="M156" s="79">
        <f t="shared" si="297"/>
        <v>0</v>
      </c>
      <c r="N156" s="32">
        <f>+VLOOKUP($A156,'Presupuesto (Captura de Datos)'!$A$11:$M$363,N$9,0)</f>
        <v>0</v>
      </c>
      <c r="O156" s="1"/>
      <c r="P156" s="57">
        <f t="shared" si="298"/>
        <v>0</v>
      </c>
      <c r="Q156" s="79">
        <f t="shared" si="299"/>
        <v>0</v>
      </c>
      <c r="R156" s="32">
        <f>+VLOOKUP($A156,'Presupuesto (Captura de Datos)'!$A$11:$M$363,R$9,0)</f>
        <v>0</v>
      </c>
      <c r="S156" s="1"/>
      <c r="T156" s="57">
        <f t="shared" si="300"/>
        <v>0</v>
      </c>
      <c r="U156" s="79">
        <f t="shared" si="301"/>
        <v>0</v>
      </c>
      <c r="V156" s="32">
        <f>+VLOOKUP($A156,'Presupuesto (Captura de Datos)'!$A$11:$M$363,V$9,0)</f>
        <v>0</v>
      </c>
      <c r="W156" s="1"/>
      <c r="X156" s="57">
        <f t="shared" si="302"/>
        <v>0</v>
      </c>
      <c r="Y156" s="79">
        <f t="shared" si="303"/>
        <v>0</v>
      </c>
      <c r="Z156" s="32">
        <f>+VLOOKUP($A156,'Presupuesto (Captura de Datos)'!$A$11:$M$363,Z$9,0)</f>
        <v>0</v>
      </c>
      <c r="AA156" s="1"/>
      <c r="AB156" s="57">
        <f t="shared" si="304"/>
        <v>0</v>
      </c>
      <c r="AC156" s="79">
        <f t="shared" si="305"/>
        <v>0</v>
      </c>
      <c r="AD156" s="32">
        <f>+VLOOKUP($A156,'Presupuesto (Captura de Datos)'!$A$11:$M$363,AD$9,0)</f>
        <v>0</v>
      </c>
      <c r="AE156" s="1"/>
      <c r="AF156" s="57">
        <f t="shared" si="306"/>
        <v>0</v>
      </c>
      <c r="AG156" s="79">
        <f t="shared" si="307"/>
        <v>0</v>
      </c>
      <c r="AH156" s="32">
        <f>+VLOOKUP($A156,'Presupuesto (Captura de Datos)'!$A$11:$M$363,AH$9,0)</f>
        <v>0</v>
      </c>
      <c r="AI156" s="1"/>
      <c r="AJ156" s="57">
        <f t="shared" si="308"/>
        <v>0</v>
      </c>
      <c r="AK156" s="79">
        <f t="shared" si="309"/>
        <v>0</v>
      </c>
      <c r="AL156" s="32">
        <f>+VLOOKUP($A156,'Presupuesto (Captura de Datos)'!$A$11:$M$363,AL$9,0)</f>
        <v>0</v>
      </c>
      <c r="AM156" s="1"/>
      <c r="AN156" s="57">
        <f t="shared" si="310"/>
        <v>0</v>
      </c>
      <c r="AO156" s="79">
        <f t="shared" si="311"/>
        <v>0</v>
      </c>
      <c r="AP156" s="32">
        <f>+VLOOKUP($A156,'Presupuesto (Captura de Datos)'!$A$11:$M$363,AP$9,0)</f>
        <v>0</v>
      </c>
      <c r="AQ156" s="1"/>
      <c r="AR156" s="57">
        <f t="shared" si="312"/>
        <v>0</v>
      </c>
      <c r="AS156" s="79">
        <f t="shared" si="313"/>
        <v>0</v>
      </c>
      <c r="AT156" s="32">
        <f>+VLOOKUP($A156,'Presupuesto (Captura de Datos)'!$A$11:$M$363,AT$9,0)</f>
        <v>0</v>
      </c>
      <c r="AU156" s="1"/>
      <c r="AV156" s="57">
        <f t="shared" si="314"/>
        <v>0</v>
      </c>
      <c r="AW156" s="79">
        <f t="shared" si="315"/>
        <v>0</v>
      </c>
      <c r="AX156" s="26">
        <f t="shared" si="316"/>
        <v>0</v>
      </c>
      <c r="AY156" s="26">
        <f t="shared" si="317"/>
        <v>0</v>
      </c>
      <c r="AZ156" s="74">
        <f t="shared" si="318"/>
        <v>0</v>
      </c>
      <c r="BA156" s="82">
        <f t="shared" si="319"/>
        <v>0</v>
      </c>
    </row>
    <row r="157" spans="1:53" s="33" customFormat="1" ht="13.5" outlineLevel="1" x14ac:dyDescent="0.3">
      <c r="A157" s="33" t="str">
        <f>'Presupuesto (Captura de Datos)'!A157</f>
        <v>Niños 4</v>
      </c>
      <c r="B157" s="32">
        <f>+VLOOKUP($A157,'Presupuesto (Captura de Datos)'!$A$11:$M$363,B$9,0)</f>
        <v>0</v>
      </c>
      <c r="C157" s="1"/>
      <c r="D157" s="57">
        <f t="shared" si="292"/>
        <v>0</v>
      </c>
      <c r="E157" s="79">
        <f t="shared" si="293"/>
        <v>0</v>
      </c>
      <c r="F157" s="32">
        <f>+VLOOKUP($A157,'Presupuesto (Captura de Datos)'!$A$11:$M$363,F$9,0)</f>
        <v>0</v>
      </c>
      <c r="G157" s="1"/>
      <c r="H157" s="57">
        <f t="shared" si="294"/>
        <v>0</v>
      </c>
      <c r="I157" s="79">
        <f t="shared" si="295"/>
        <v>0</v>
      </c>
      <c r="J157" s="32">
        <f>+VLOOKUP($A157,'Presupuesto (Captura de Datos)'!$A$11:$M$363,J$9,0)</f>
        <v>0</v>
      </c>
      <c r="K157" s="1"/>
      <c r="L157" s="57">
        <f t="shared" si="296"/>
        <v>0</v>
      </c>
      <c r="M157" s="79">
        <f t="shared" si="297"/>
        <v>0</v>
      </c>
      <c r="N157" s="32">
        <f>+VLOOKUP($A157,'Presupuesto (Captura de Datos)'!$A$11:$M$363,N$9,0)</f>
        <v>0</v>
      </c>
      <c r="O157" s="1"/>
      <c r="P157" s="57">
        <f t="shared" si="298"/>
        <v>0</v>
      </c>
      <c r="Q157" s="79">
        <f t="shared" si="299"/>
        <v>0</v>
      </c>
      <c r="R157" s="32">
        <f>+VLOOKUP($A157,'Presupuesto (Captura de Datos)'!$A$11:$M$363,R$9,0)</f>
        <v>0</v>
      </c>
      <c r="S157" s="1"/>
      <c r="T157" s="57">
        <f t="shared" si="300"/>
        <v>0</v>
      </c>
      <c r="U157" s="79">
        <f t="shared" si="301"/>
        <v>0</v>
      </c>
      <c r="V157" s="32">
        <f>+VLOOKUP($A157,'Presupuesto (Captura de Datos)'!$A$11:$M$363,V$9,0)</f>
        <v>0</v>
      </c>
      <c r="W157" s="1"/>
      <c r="X157" s="57">
        <f t="shared" si="302"/>
        <v>0</v>
      </c>
      <c r="Y157" s="79">
        <f t="shared" si="303"/>
        <v>0</v>
      </c>
      <c r="Z157" s="32">
        <f>+VLOOKUP($A157,'Presupuesto (Captura de Datos)'!$A$11:$M$363,Z$9,0)</f>
        <v>0</v>
      </c>
      <c r="AA157" s="1"/>
      <c r="AB157" s="57">
        <f t="shared" si="304"/>
        <v>0</v>
      </c>
      <c r="AC157" s="79">
        <f t="shared" si="305"/>
        <v>0</v>
      </c>
      <c r="AD157" s="32">
        <f>+VLOOKUP($A157,'Presupuesto (Captura de Datos)'!$A$11:$M$363,AD$9,0)</f>
        <v>0</v>
      </c>
      <c r="AE157" s="1"/>
      <c r="AF157" s="57">
        <f t="shared" si="306"/>
        <v>0</v>
      </c>
      <c r="AG157" s="79">
        <f t="shared" si="307"/>
        <v>0</v>
      </c>
      <c r="AH157" s="32">
        <f>+VLOOKUP($A157,'Presupuesto (Captura de Datos)'!$A$11:$M$363,AH$9,0)</f>
        <v>0</v>
      </c>
      <c r="AI157" s="1"/>
      <c r="AJ157" s="57">
        <f t="shared" si="308"/>
        <v>0</v>
      </c>
      <c r="AK157" s="79">
        <f t="shared" si="309"/>
        <v>0</v>
      </c>
      <c r="AL157" s="32">
        <f>+VLOOKUP($A157,'Presupuesto (Captura de Datos)'!$A$11:$M$363,AL$9,0)</f>
        <v>0</v>
      </c>
      <c r="AM157" s="1"/>
      <c r="AN157" s="57">
        <f t="shared" si="310"/>
        <v>0</v>
      </c>
      <c r="AO157" s="79">
        <f t="shared" si="311"/>
        <v>0</v>
      </c>
      <c r="AP157" s="32">
        <f>+VLOOKUP($A157,'Presupuesto (Captura de Datos)'!$A$11:$M$363,AP$9,0)</f>
        <v>0</v>
      </c>
      <c r="AQ157" s="1"/>
      <c r="AR157" s="57">
        <f t="shared" si="312"/>
        <v>0</v>
      </c>
      <c r="AS157" s="79">
        <f t="shared" si="313"/>
        <v>0</v>
      </c>
      <c r="AT157" s="32">
        <f>+VLOOKUP($A157,'Presupuesto (Captura de Datos)'!$A$11:$M$363,AT$9,0)</f>
        <v>0</v>
      </c>
      <c r="AU157" s="1"/>
      <c r="AV157" s="57">
        <f t="shared" si="314"/>
        <v>0</v>
      </c>
      <c r="AW157" s="79">
        <f t="shared" si="315"/>
        <v>0</v>
      </c>
      <c r="AX157" s="26">
        <f t="shared" si="316"/>
        <v>0</v>
      </c>
      <c r="AY157" s="26">
        <f t="shared" si="317"/>
        <v>0</v>
      </c>
      <c r="AZ157" s="74">
        <f t="shared" si="318"/>
        <v>0</v>
      </c>
      <c r="BA157" s="82">
        <f t="shared" si="319"/>
        <v>0</v>
      </c>
    </row>
    <row r="158" spans="1:53" s="33" customFormat="1" ht="13.5" outlineLevel="1" x14ac:dyDescent="0.3">
      <c r="A158" s="33" t="str">
        <f>'Presupuesto (Captura de Datos)'!A158</f>
        <v>Niños 5</v>
      </c>
      <c r="B158" s="32">
        <f>+VLOOKUP($A158,'Presupuesto (Captura de Datos)'!$A$11:$M$363,B$9,0)</f>
        <v>0</v>
      </c>
      <c r="C158" s="1"/>
      <c r="D158" s="57">
        <f t="shared" si="292"/>
        <v>0</v>
      </c>
      <c r="E158" s="79">
        <f t="shared" si="293"/>
        <v>0</v>
      </c>
      <c r="F158" s="32">
        <f>+VLOOKUP($A158,'Presupuesto (Captura de Datos)'!$A$11:$M$363,F$9,0)</f>
        <v>0</v>
      </c>
      <c r="G158" s="1"/>
      <c r="H158" s="57">
        <f t="shared" si="294"/>
        <v>0</v>
      </c>
      <c r="I158" s="79">
        <f t="shared" si="295"/>
        <v>0</v>
      </c>
      <c r="J158" s="32">
        <f>+VLOOKUP($A158,'Presupuesto (Captura de Datos)'!$A$11:$M$363,J$9,0)</f>
        <v>0</v>
      </c>
      <c r="K158" s="1"/>
      <c r="L158" s="57">
        <f t="shared" si="296"/>
        <v>0</v>
      </c>
      <c r="M158" s="79">
        <f t="shared" si="297"/>
        <v>0</v>
      </c>
      <c r="N158" s="32">
        <f>+VLOOKUP($A158,'Presupuesto (Captura de Datos)'!$A$11:$M$363,N$9,0)</f>
        <v>0</v>
      </c>
      <c r="O158" s="1"/>
      <c r="P158" s="57">
        <f t="shared" si="298"/>
        <v>0</v>
      </c>
      <c r="Q158" s="79">
        <f t="shared" si="299"/>
        <v>0</v>
      </c>
      <c r="R158" s="32">
        <f>+VLOOKUP($A158,'Presupuesto (Captura de Datos)'!$A$11:$M$363,R$9,0)</f>
        <v>0</v>
      </c>
      <c r="S158" s="1"/>
      <c r="T158" s="57">
        <f t="shared" si="300"/>
        <v>0</v>
      </c>
      <c r="U158" s="79">
        <f t="shared" si="301"/>
        <v>0</v>
      </c>
      <c r="V158" s="32">
        <f>+VLOOKUP($A158,'Presupuesto (Captura de Datos)'!$A$11:$M$363,V$9,0)</f>
        <v>0</v>
      </c>
      <c r="W158" s="1"/>
      <c r="X158" s="57">
        <f t="shared" si="302"/>
        <v>0</v>
      </c>
      <c r="Y158" s="79">
        <f t="shared" si="303"/>
        <v>0</v>
      </c>
      <c r="Z158" s="32">
        <f>+VLOOKUP($A158,'Presupuesto (Captura de Datos)'!$A$11:$M$363,Z$9,0)</f>
        <v>0</v>
      </c>
      <c r="AA158" s="1"/>
      <c r="AB158" s="57">
        <f t="shared" si="304"/>
        <v>0</v>
      </c>
      <c r="AC158" s="79">
        <f t="shared" si="305"/>
        <v>0</v>
      </c>
      <c r="AD158" s="32">
        <f>+VLOOKUP($A158,'Presupuesto (Captura de Datos)'!$A$11:$M$363,AD$9,0)</f>
        <v>0</v>
      </c>
      <c r="AE158" s="1"/>
      <c r="AF158" s="57">
        <f t="shared" si="306"/>
        <v>0</v>
      </c>
      <c r="AG158" s="79">
        <f t="shared" si="307"/>
        <v>0</v>
      </c>
      <c r="AH158" s="32">
        <f>+VLOOKUP($A158,'Presupuesto (Captura de Datos)'!$A$11:$M$363,AH$9,0)</f>
        <v>0</v>
      </c>
      <c r="AI158" s="1"/>
      <c r="AJ158" s="57">
        <f t="shared" si="308"/>
        <v>0</v>
      </c>
      <c r="AK158" s="79">
        <f t="shared" si="309"/>
        <v>0</v>
      </c>
      <c r="AL158" s="32">
        <f>+VLOOKUP($A158,'Presupuesto (Captura de Datos)'!$A$11:$M$363,AL$9,0)</f>
        <v>0</v>
      </c>
      <c r="AM158" s="1"/>
      <c r="AN158" s="57">
        <f t="shared" si="310"/>
        <v>0</v>
      </c>
      <c r="AO158" s="79">
        <f t="shared" si="311"/>
        <v>0</v>
      </c>
      <c r="AP158" s="32">
        <f>+VLOOKUP($A158,'Presupuesto (Captura de Datos)'!$A$11:$M$363,AP$9,0)</f>
        <v>0</v>
      </c>
      <c r="AQ158" s="1"/>
      <c r="AR158" s="57">
        <f t="shared" si="312"/>
        <v>0</v>
      </c>
      <c r="AS158" s="79">
        <f t="shared" si="313"/>
        <v>0</v>
      </c>
      <c r="AT158" s="32">
        <f>+VLOOKUP($A158,'Presupuesto (Captura de Datos)'!$A$11:$M$363,AT$9,0)</f>
        <v>0</v>
      </c>
      <c r="AU158" s="1"/>
      <c r="AV158" s="57">
        <f t="shared" si="314"/>
        <v>0</v>
      </c>
      <c r="AW158" s="79">
        <f t="shared" si="315"/>
        <v>0</v>
      </c>
      <c r="AX158" s="26">
        <f t="shared" si="316"/>
        <v>0</v>
      </c>
      <c r="AY158" s="26">
        <f t="shared" si="317"/>
        <v>0</v>
      </c>
      <c r="AZ158" s="74">
        <f t="shared" si="318"/>
        <v>0</v>
      </c>
      <c r="BA158" s="82">
        <f t="shared" si="319"/>
        <v>0</v>
      </c>
    </row>
    <row r="159" spans="1:53" s="33" customFormat="1" ht="13.5" outlineLevel="1" x14ac:dyDescent="0.3">
      <c r="A159" s="33" t="str">
        <f>'Presupuesto (Captura de Datos)'!A159</f>
        <v>Niños 6</v>
      </c>
      <c r="B159" s="32">
        <f>+VLOOKUP($A159,'Presupuesto (Captura de Datos)'!$A$11:$M$363,B$9,0)</f>
        <v>0</v>
      </c>
      <c r="C159" s="1"/>
      <c r="D159" s="57">
        <f t="shared" si="292"/>
        <v>0</v>
      </c>
      <c r="E159" s="79">
        <f t="shared" si="293"/>
        <v>0</v>
      </c>
      <c r="F159" s="32">
        <f>+VLOOKUP($A159,'Presupuesto (Captura de Datos)'!$A$11:$M$363,F$9,0)</f>
        <v>0</v>
      </c>
      <c r="G159" s="1"/>
      <c r="H159" s="57">
        <f t="shared" si="294"/>
        <v>0</v>
      </c>
      <c r="I159" s="79">
        <f t="shared" si="295"/>
        <v>0</v>
      </c>
      <c r="J159" s="32">
        <f>+VLOOKUP($A159,'Presupuesto (Captura de Datos)'!$A$11:$M$363,J$9,0)</f>
        <v>0</v>
      </c>
      <c r="K159" s="1"/>
      <c r="L159" s="57">
        <f t="shared" si="296"/>
        <v>0</v>
      </c>
      <c r="M159" s="79">
        <f t="shared" si="297"/>
        <v>0</v>
      </c>
      <c r="N159" s="32">
        <f>+VLOOKUP($A159,'Presupuesto (Captura de Datos)'!$A$11:$M$363,N$9,0)</f>
        <v>0</v>
      </c>
      <c r="O159" s="1"/>
      <c r="P159" s="57">
        <f t="shared" si="298"/>
        <v>0</v>
      </c>
      <c r="Q159" s="79">
        <f t="shared" si="299"/>
        <v>0</v>
      </c>
      <c r="R159" s="32">
        <f>+VLOOKUP($A159,'Presupuesto (Captura de Datos)'!$A$11:$M$363,R$9,0)</f>
        <v>0</v>
      </c>
      <c r="S159" s="1"/>
      <c r="T159" s="57">
        <f t="shared" si="300"/>
        <v>0</v>
      </c>
      <c r="U159" s="79">
        <f t="shared" si="301"/>
        <v>0</v>
      </c>
      <c r="V159" s="32">
        <f>+VLOOKUP($A159,'Presupuesto (Captura de Datos)'!$A$11:$M$363,V$9,0)</f>
        <v>0</v>
      </c>
      <c r="W159" s="1"/>
      <c r="X159" s="57">
        <f t="shared" si="302"/>
        <v>0</v>
      </c>
      <c r="Y159" s="79">
        <f t="shared" si="303"/>
        <v>0</v>
      </c>
      <c r="Z159" s="32">
        <f>+VLOOKUP($A159,'Presupuesto (Captura de Datos)'!$A$11:$M$363,Z$9,0)</f>
        <v>0</v>
      </c>
      <c r="AA159" s="1"/>
      <c r="AB159" s="57">
        <f t="shared" si="304"/>
        <v>0</v>
      </c>
      <c r="AC159" s="79">
        <f t="shared" si="305"/>
        <v>0</v>
      </c>
      <c r="AD159" s="32">
        <f>+VLOOKUP($A159,'Presupuesto (Captura de Datos)'!$A$11:$M$363,AD$9,0)</f>
        <v>0</v>
      </c>
      <c r="AE159" s="1"/>
      <c r="AF159" s="57">
        <f t="shared" si="306"/>
        <v>0</v>
      </c>
      <c r="AG159" s="79">
        <f t="shared" si="307"/>
        <v>0</v>
      </c>
      <c r="AH159" s="32">
        <f>+VLOOKUP($A159,'Presupuesto (Captura de Datos)'!$A$11:$M$363,AH$9,0)</f>
        <v>0</v>
      </c>
      <c r="AI159" s="1"/>
      <c r="AJ159" s="57">
        <f t="shared" si="308"/>
        <v>0</v>
      </c>
      <c r="AK159" s="79">
        <f t="shared" si="309"/>
        <v>0</v>
      </c>
      <c r="AL159" s="32">
        <f>+VLOOKUP($A159,'Presupuesto (Captura de Datos)'!$A$11:$M$363,AL$9,0)</f>
        <v>0</v>
      </c>
      <c r="AM159" s="1"/>
      <c r="AN159" s="57">
        <f t="shared" si="310"/>
        <v>0</v>
      </c>
      <c r="AO159" s="79">
        <f t="shared" si="311"/>
        <v>0</v>
      </c>
      <c r="AP159" s="32">
        <f>+VLOOKUP($A159,'Presupuesto (Captura de Datos)'!$A$11:$M$363,AP$9,0)</f>
        <v>0</v>
      </c>
      <c r="AQ159" s="1"/>
      <c r="AR159" s="57">
        <f t="shared" si="312"/>
        <v>0</v>
      </c>
      <c r="AS159" s="79">
        <f t="shared" si="313"/>
        <v>0</v>
      </c>
      <c r="AT159" s="32">
        <f>+VLOOKUP($A159,'Presupuesto (Captura de Datos)'!$A$11:$M$363,AT$9,0)</f>
        <v>0</v>
      </c>
      <c r="AU159" s="1"/>
      <c r="AV159" s="57">
        <f t="shared" si="314"/>
        <v>0</v>
      </c>
      <c r="AW159" s="79">
        <f t="shared" si="315"/>
        <v>0</v>
      </c>
      <c r="AX159" s="26">
        <f t="shared" si="316"/>
        <v>0</v>
      </c>
      <c r="AY159" s="26">
        <f t="shared" si="317"/>
        <v>0</v>
      </c>
      <c r="AZ159" s="74">
        <f t="shared" si="318"/>
        <v>0</v>
      </c>
      <c r="BA159" s="82">
        <f t="shared" si="319"/>
        <v>0</v>
      </c>
    </row>
    <row r="160" spans="1:53" s="33" customFormat="1" ht="13.5" outlineLevel="1" x14ac:dyDescent="0.3">
      <c r="A160" s="33" t="str">
        <f>'Presupuesto (Captura de Datos)'!A160</f>
        <v>Niños 7</v>
      </c>
      <c r="B160" s="32">
        <f>+VLOOKUP($A160,'Presupuesto (Captura de Datos)'!$A$11:$M$363,B$9,0)</f>
        <v>0</v>
      </c>
      <c r="C160" s="1"/>
      <c r="D160" s="57">
        <f t="shared" si="292"/>
        <v>0</v>
      </c>
      <c r="E160" s="79">
        <f t="shared" si="293"/>
        <v>0</v>
      </c>
      <c r="F160" s="32">
        <f>+VLOOKUP($A160,'Presupuesto (Captura de Datos)'!$A$11:$M$363,F$9,0)</f>
        <v>0</v>
      </c>
      <c r="G160" s="1"/>
      <c r="H160" s="57">
        <f t="shared" si="294"/>
        <v>0</v>
      </c>
      <c r="I160" s="79">
        <f t="shared" si="295"/>
        <v>0</v>
      </c>
      <c r="J160" s="32">
        <f>+VLOOKUP($A160,'Presupuesto (Captura de Datos)'!$A$11:$M$363,J$9,0)</f>
        <v>0</v>
      </c>
      <c r="K160" s="1"/>
      <c r="L160" s="57">
        <f t="shared" si="296"/>
        <v>0</v>
      </c>
      <c r="M160" s="79">
        <f t="shared" si="297"/>
        <v>0</v>
      </c>
      <c r="N160" s="32">
        <f>+VLOOKUP($A160,'Presupuesto (Captura de Datos)'!$A$11:$M$363,N$9,0)</f>
        <v>0</v>
      </c>
      <c r="O160" s="1"/>
      <c r="P160" s="57">
        <f t="shared" si="298"/>
        <v>0</v>
      </c>
      <c r="Q160" s="79">
        <f t="shared" si="299"/>
        <v>0</v>
      </c>
      <c r="R160" s="32">
        <f>+VLOOKUP($A160,'Presupuesto (Captura de Datos)'!$A$11:$M$363,R$9,0)</f>
        <v>0</v>
      </c>
      <c r="S160" s="1"/>
      <c r="T160" s="57">
        <f t="shared" si="300"/>
        <v>0</v>
      </c>
      <c r="U160" s="79">
        <f t="shared" si="301"/>
        <v>0</v>
      </c>
      <c r="V160" s="32">
        <f>+VLOOKUP($A160,'Presupuesto (Captura de Datos)'!$A$11:$M$363,V$9,0)</f>
        <v>0</v>
      </c>
      <c r="W160" s="1"/>
      <c r="X160" s="57">
        <f t="shared" si="302"/>
        <v>0</v>
      </c>
      <c r="Y160" s="79">
        <f t="shared" si="303"/>
        <v>0</v>
      </c>
      <c r="Z160" s="32">
        <f>+VLOOKUP($A160,'Presupuesto (Captura de Datos)'!$A$11:$M$363,Z$9,0)</f>
        <v>0</v>
      </c>
      <c r="AA160" s="1"/>
      <c r="AB160" s="57">
        <f t="shared" si="304"/>
        <v>0</v>
      </c>
      <c r="AC160" s="79">
        <f t="shared" si="305"/>
        <v>0</v>
      </c>
      <c r="AD160" s="32">
        <f>+VLOOKUP($A160,'Presupuesto (Captura de Datos)'!$A$11:$M$363,AD$9,0)</f>
        <v>0</v>
      </c>
      <c r="AE160" s="1"/>
      <c r="AF160" s="57">
        <f t="shared" si="306"/>
        <v>0</v>
      </c>
      <c r="AG160" s="79">
        <f t="shared" si="307"/>
        <v>0</v>
      </c>
      <c r="AH160" s="32">
        <f>+VLOOKUP($A160,'Presupuesto (Captura de Datos)'!$A$11:$M$363,AH$9,0)</f>
        <v>0</v>
      </c>
      <c r="AI160" s="1"/>
      <c r="AJ160" s="57">
        <f t="shared" si="308"/>
        <v>0</v>
      </c>
      <c r="AK160" s="79">
        <f t="shared" si="309"/>
        <v>0</v>
      </c>
      <c r="AL160" s="32">
        <f>+VLOOKUP($A160,'Presupuesto (Captura de Datos)'!$A$11:$M$363,AL$9,0)</f>
        <v>0</v>
      </c>
      <c r="AM160" s="1"/>
      <c r="AN160" s="57">
        <f t="shared" si="310"/>
        <v>0</v>
      </c>
      <c r="AO160" s="79">
        <f t="shared" si="311"/>
        <v>0</v>
      </c>
      <c r="AP160" s="32">
        <f>+VLOOKUP($A160,'Presupuesto (Captura de Datos)'!$A$11:$M$363,AP$9,0)</f>
        <v>0</v>
      </c>
      <c r="AQ160" s="1"/>
      <c r="AR160" s="57">
        <f t="shared" si="312"/>
        <v>0</v>
      </c>
      <c r="AS160" s="79">
        <f t="shared" si="313"/>
        <v>0</v>
      </c>
      <c r="AT160" s="32">
        <f>+VLOOKUP($A160,'Presupuesto (Captura de Datos)'!$A$11:$M$363,AT$9,0)</f>
        <v>0</v>
      </c>
      <c r="AU160" s="1"/>
      <c r="AV160" s="57">
        <f t="shared" si="314"/>
        <v>0</v>
      </c>
      <c r="AW160" s="79">
        <f t="shared" si="315"/>
        <v>0</v>
      </c>
      <c r="AX160" s="26">
        <f t="shared" si="316"/>
        <v>0</v>
      </c>
      <c r="AY160" s="26">
        <f t="shared" si="317"/>
        <v>0</v>
      </c>
      <c r="AZ160" s="74">
        <f t="shared" si="318"/>
        <v>0</v>
      </c>
      <c r="BA160" s="82">
        <f t="shared" si="319"/>
        <v>0</v>
      </c>
    </row>
    <row r="161" spans="1:53" s="33" customFormat="1" ht="13.5" outlineLevel="1" x14ac:dyDescent="0.3">
      <c r="A161" s="33" t="str">
        <f>'Presupuesto (Captura de Datos)'!A161</f>
        <v>Niños 8</v>
      </c>
      <c r="B161" s="32">
        <f>+VLOOKUP($A161,'Presupuesto (Captura de Datos)'!$A$11:$M$363,B$9,0)</f>
        <v>0</v>
      </c>
      <c r="C161" s="1"/>
      <c r="D161" s="57">
        <f t="shared" si="292"/>
        <v>0</v>
      </c>
      <c r="E161" s="79">
        <f t="shared" si="293"/>
        <v>0</v>
      </c>
      <c r="F161" s="32">
        <f>+VLOOKUP($A161,'Presupuesto (Captura de Datos)'!$A$11:$M$363,F$9,0)</f>
        <v>0</v>
      </c>
      <c r="G161" s="1"/>
      <c r="H161" s="57">
        <f t="shared" si="294"/>
        <v>0</v>
      </c>
      <c r="I161" s="79">
        <f t="shared" si="295"/>
        <v>0</v>
      </c>
      <c r="J161" s="32">
        <f>+VLOOKUP($A161,'Presupuesto (Captura de Datos)'!$A$11:$M$363,J$9,0)</f>
        <v>0</v>
      </c>
      <c r="K161" s="1"/>
      <c r="L161" s="57">
        <f t="shared" si="296"/>
        <v>0</v>
      </c>
      <c r="M161" s="79">
        <f t="shared" si="297"/>
        <v>0</v>
      </c>
      <c r="N161" s="32">
        <f>+VLOOKUP($A161,'Presupuesto (Captura de Datos)'!$A$11:$M$363,N$9,0)</f>
        <v>0</v>
      </c>
      <c r="O161" s="1"/>
      <c r="P161" s="57">
        <f t="shared" si="298"/>
        <v>0</v>
      </c>
      <c r="Q161" s="79">
        <f t="shared" si="299"/>
        <v>0</v>
      </c>
      <c r="R161" s="32">
        <f>+VLOOKUP($A161,'Presupuesto (Captura de Datos)'!$A$11:$M$363,R$9,0)</f>
        <v>0</v>
      </c>
      <c r="S161" s="1"/>
      <c r="T161" s="57">
        <f t="shared" si="300"/>
        <v>0</v>
      </c>
      <c r="U161" s="79">
        <f t="shared" si="301"/>
        <v>0</v>
      </c>
      <c r="V161" s="32">
        <f>+VLOOKUP($A161,'Presupuesto (Captura de Datos)'!$A$11:$M$363,V$9,0)</f>
        <v>0</v>
      </c>
      <c r="W161" s="1"/>
      <c r="X161" s="57">
        <f t="shared" si="302"/>
        <v>0</v>
      </c>
      <c r="Y161" s="79">
        <f t="shared" si="303"/>
        <v>0</v>
      </c>
      <c r="Z161" s="32">
        <f>+VLOOKUP($A161,'Presupuesto (Captura de Datos)'!$A$11:$M$363,Z$9,0)</f>
        <v>0</v>
      </c>
      <c r="AA161" s="1"/>
      <c r="AB161" s="57">
        <f t="shared" si="304"/>
        <v>0</v>
      </c>
      <c r="AC161" s="79">
        <f t="shared" si="305"/>
        <v>0</v>
      </c>
      <c r="AD161" s="32">
        <f>+VLOOKUP($A161,'Presupuesto (Captura de Datos)'!$A$11:$M$363,AD$9,0)</f>
        <v>0</v>
      </c>
      <c r="AE161" s="1"/>
      <c r="AF161" s="57">
        <f t="shared" si="306"/>
        <v>0</v>
      </c>
      <c r="AG161" s="79">
        <f t="shared" si="307"/>
        <v>0</v>
      </c>
      <c r="AH161" s="32">
        <f>+VLOOKUP($A161,'Presupuesto (Captura de Datos)'!$A$11:$M$363,AH$9,0)</f>
        <v>0</v>
      </c>
      <c r="AI161" s="1"/>
      <c r="AJ161" s="57">
        <f t="shared" si="308"/>
        <v>0</v>
      </c>
      <c r="AK161" s="79">
        <f t="shared" si="309"/>
        <v>0</v>
      </c>
      <c r="AL161" s="32">
        <f>+VLOOKUP($A161,'Presupuesto (Captura de Datos)'!$A$11:$M$363,AL$9,0)</f>
        <v>0</v>
      </c>
      <c r="AM161" s="1"/>
      <c r="AN161" s="57">
        <f t="shared" si="310"/>
        <v>0</v>
      </c>
      <c r="AO161" s="79">
        <f t="shared" si="311"/>
        <v>0</v>
      </c>
      <c r="AP161" s="32">
        <f>+VLOOKUP($A161,'Presupuesto (Captura de Datos)'!$A$11:$M$363,AP$9,0)</f>
        <v>0</v>
      </c>
      <c r="AQ161" s="1"/>
      <c r="AR161" s="57">
        <f t="shared" si="312"/>
        <v>0</v>
      </c>
      <c r="AS161" s="79">
        <f t="shared" si="313"/>
        <v>0</v>
      </c>
      <c r="AT161" s="32">
        <f>+VLOOKUP($A161,'Presupuesto (Captura de Datos)'!$A$11:$M$363,AT$9,0)</f>
        <v>0</v>
      </c>
      <c r="AU161" s="1"/>
      <c r="AV161" s="57">
        <f t="shared" si="314"/>
        <v>0</v>
      </c>
      <c r="AW161" s="79">
        <f t="shared" si="315"/>
        <v>0</v>
      </c>
      <c r="AX161" s="26">
        <f t="shared" si="316"/>
        <v>0</v>
      </c>
      <c r="AY161" s="26">
        <f t="shared" si="317"/>
        <v>0</v>
      </c>
      <c r="AZ161" s="74">
        <f t="shared" si="318"/>
        <v>0</v>
      </c>
      <c r="BA161" s="82">
        <f t="shared" si="319"/>
        <v>0</v>
      </c>
    </row>
    <row r="162" spans="1:53" s="33" customFormat="1" ht="13.5" outlineLevel="1" x14ac:dyDescent="0.3">
      <c r="A162" s="33" t="str">
        <f>'Presupuesto (Captura de Datos)'!A162</f>
        <v>Niños 9</v>
      </c>
      <c r="B162" s="32">
        <f>+VLOOKUP($A162,'Presupuesto (Captura de Datos)'!$A$11:$M$363,B$9,0)</f>
        <v>0</v>
      </c>
      <c r="C162" s="2"/>
      <c r="D162" s="57">
        <f t="shared" si="292"/>
        <v>0</v>
      </c>
      <c r="E162" s="79">
        <f t="shared" si="293"/>
        <v>0</v>
      </c>
      <c r="F162" s="32">
        <f>+VLOOKUP($A162,'Presupuesto (Captura de Datos)'!$A$11:$M$363,F$9,0)</f>
        <v>0</v>
      </c>
      <c r="G162" s="2"/>
      <c r="H162" s="57">
        <f t="shared" si="294"/>
        <v>0</v>
      </c>
      <c r="I162" s="79">
        <f t="shared" si="295"/>
        <v>0</v>
      </c>
      <c r="J162" s="32">
        <f>+VLOOKUP($A162,'Presupuesto (Captura de Datos)'!$A$11:$M$363,J$9,0)</f>
        <v>0</v>
      </c>
      <c r="K162" s="2"/>
      <c r="L162" s="57">
        <f t="shared" si="296"/>
        <v>0</v>
      </c>
      <c r="M162" s="79">
        <f t="shared" si="297"/>
        <v>0</v>
      </c>
      <c r="N162" s="32">
        <f>+VLOOKUP($A162,'Presupuesto (Captura de Datos)'!$A$11:$M$363,N$9,0)</f>
        <v>0</v>
      </c>
      <c r="O162" s="2"/>
      <c r="P162" s="57">
        <f t="shared" si="298"/>
        <v>0</v>
      </c>
      <c r="Q162" s="79">
        <f t="shared" si="299"/>
        <v>0</v>
      </c>
      <c r="R162" s="32">
        <f>+VLOOKUP($A162,'Presupuesto (Captura de Datos)'!$A$11:$M$363,R$9,0)</f>
        <v>0</v>
      </c>
      <c r="S162" s="2"/>
      <c r="T162" s="57">
        <f t="shared" si="300"/>
        <v>0</v>
      </c>
      <c r="U162" s="79">
        <f t="shared" si="301"/>
        <v>0</v>
      </c>
      <c r="V162" s="32">
        <f>+VLOOKUP($A162,'Presupuesto (Captura de Datos)'!$A$11:$M$363,V$9,0)</f>
        <v>0</v>
      </c>
      <c r="W162" s="2"/>
      <c r="X162" s="57">
        <f t="shared" si="302"/>
        <v>0</v>
      </c>
      <c r="Y162" s="79">
        <f t="shared" si="303"/>
        <v>0</v>
      </c>
      <c r="Z162" s="32">
        <f>+VLOOKUP($A162,'Presupuesto (Captura de Datos)'!$A$11:$M$363,Z$9,0)</f>
        <v>0</v>
      </c>
      <c r="AA162" s="2"/>
      <c r="AB162" s="57">
        <f t="shared" si="304"/>
        <v>0</v>
      </c>
      <c r="AC162" s="79">
        <f t="shared" si="305"/>
        <v>0</v>
      </c>
      <c r="AD162" s="32">
        <f>+VLOOKUP($A162,'Presupuesto (Captura de Datos)'!$A$11:$M$363,AD$9,0)</f>
        <v>0</v>
      </c>
      <c r="AE162" s="2"/>
      <c r="AF162" s="57">
        <f t="shared" si="306"/>
        <v>0</v>
      </c>
      <c r="AG162" s="79">
        <f t="shared" si="307"/>
        <v>0</v>
      </c>
      <c r="AH162" s="32">
        <f>+VLOOKUP($A162,'Presupuesto (Captura de Datos)'!$A$11:$M$363,AH$9,0)</f>
        <v>0</v>
      </c>
      <c r="AI162" s="2"/>
      <c r="AJ162" s="57">
        <f t="shared" si="308"/>
        <v>0</v>
      </c>
      <c r="AK162" s="79">
        <f t="shared" si="309"/>
        <v>0</v>
      </c>
      <c r="AL162" s="32">
        <f>+VLOOKUP($A162,'Presupuesto (Captura de Datos)'!$A$11:$M$363,AL$9,0)</f>
        <v>0</v>
      </c>
      <c r="AM162" s="2"/>
      <c r="AN162" s="57">
        <f t="shared" si="310"/>
        <v>0</v>
      </c>
      <c r="AO162" s="79">
        <f t="shared" si="311"/>
        <v>0</v>
      </c>
      <c r="AP162" s="32">
        <f>+VLOOKUP($A162,'Presupuesto (Captura de Datos)'!$A$11:$M$363,AP$9,0)</f>
        <v>0</v>
      </c>
      <c r="AQ162" s="2"/>
      <c r="AR162" s="57">
        <f t="shared" si="312"/>
        <v>0</v>
      </c>
      <c r="AS162" s="79">
        <f t="shared" si="313"/>
        <v>0</v>
      </c>
      <c r="AT162" s="32">
        <f>+VLOOKUP($A162,'Presupuesto (Captura de Datos)'!$A$11:$M$363,AT$9,0)</f>
        <v>0</v>
      </c>
      <c r="AU162" s="2"/>
      <c r="AV162" s="57">
        <f t="shared" si="314"/>
        <v>0</v>
      </c>
      <c r="AW162" s="79">
        <f t="shared" si="315"/>
        <v>0</v>
      </c>
      <c r="AX162" s="26">
        <f t="shared" si="316"/>
        <v>0</v>
      </c>
      <c r="AY162" s="26">
        <f t="shared" si="317"/>
        <v>0</v>
      </c>
      <c r="AZ162" s="74">
        <f t="shared" si="318"/>
        <v>0</v>
      </c>
      <c r="BA162" s="82">
        <f t="shared" si="319"/>
        <v>0</v>
      </c>
    </row>
    <row r="163" spans="1:53" s="33" customFormat="1" ht="13.5" outlineLevel="1" x14ac:dyDescent="0.3">
      <c r="A163" s="33" t="str">
        <f>'Presupuesto (Captura de Datos)'!A163</f>
        <v>Niños 10</v>
      </c>
      <c r="B163" s="32">
        <f>+VLOOKUP($A163,'Presupuesto (Captura de Datos)'!$A$11:$M$363,B$9,0)</f>
        <v>0</v>
      </c>
      <c r="C163" s="2"/>
      <c r="D163" s="57">
        <f t="shared" si="292"/>
        <v>0</v>
      </c>
      <c r="E163" s="79">
        <f t="shared" si="293"/>
        <v>0</v>
      </c>
      <c r="F163" s="32">
        <f>+VLOOKUP($A163,'Presupuesto (Captura de Datos)'!$A$11:$M$363,F$9,0)</f>
        <v>0</v>
      </c>
      <c r="G163" s="2"/>
      <c r="H163" s="57">
        <f t="shared" si="294"/>
        <v>0</v>
      </c>
      <c r="I163" s="79">
        <f t="shared" si="295"/>
        <v>0</v>
      </c>
      <c r="J163" s="32">
        <f>+VLOOKUP($A163,'Presupuesto (Captura de Datos)'!$A$11:$M$363,J$9,0)</f>
        <v>0</v>
      </c>
      <c r="K163" s="2"/>
      <c r="L163" s="57">
        <f t="shared" si="296"/>
        <v>0</v>
      </c>
      <c r="M163" s="79">
        <f t="shared" si="297"/>
        <v>0</v>
      </c>
      <c r="N163" s="32">
        <f>+VLOOKUP($A163,'Presupuesto (Captura de Datos)'!$A$11:$M$363,N$9,0)</f>
        <v>0</v>
      </c>
      <c r="O163" s="2"/>
      <c r="P163" s="57">
        <f t="shared" si="298"/>
        <v>0</v>
      </c>
      <c r="Q163" s="79">
        <f t="shared" si="299"/>
        <v>0</v>
      </c>
      <c r="R163" s="32">
        <f>+VLOOKUP($A163,'Presupuesto (Captura de Datos)'!$A$11:$M$363,R$9,0)</f>
        <v>0</v>
      </c>
      <c r="S163" s="2"/>
      <c r="T163" s="57">
        <f t="shared" si="300"/>
        <v>0</v>
      </c>
      <c r="U163" s="79">
        <f t="shared" si="301"/>
        <v>0</v>
      </c>
      <c r="V163" s="32">
        <f>+VLOOKUP($A163,'Presupuesto (Captura de Datos)'!$A$11:$M$363,V$9,0)</f>
        <v>0</v>
      </c>
      <c r="W163" s="2"/>
      <c r="X163" s="57">
        <f t="shared" si="302"/>
        <v>0</v>
      </c>
      <c r="Y163" s="79">
        <f t="shared" si="303"/>
        <v>0</v>
      </c>
      <c r="Z163" s="32">
        <f>+VLOOKUP($A163,'Presupuesto (Captura de Datos)'!$A$11:$M$363,Z$9,0)</f>
        <v>0</v>
      </c>
      <c r="AA163" s="2"/>
      <c r="AB163" s="57">
        <f t="shared" si="304"/>
        <v>0</v>
      </c>
      <c r="AC163" s="79">
        <f t="shared" si="305"/>
        <v>0</v>
      </c>
      <c r="AD163" s="32">
        <f>+VLOOKUP($A163,'Presupuesto (Captura de Datos)'!$A$11:$M$363,AD$9,0)</f>
        <v>0</v>
      </c>
      <c r="AE163" s="2"/>
      <c r="AF163" s="57">
        <f t="shared" si="306"/>
        <v>0</v>
      </c>
      <c r="AG163" s="79">
        <f t="shared" si="307"/>
        <v>0</v>
      </c>
      <c r="AH163" s="32">
        <f>+VLOOKUP($A163,'Presupuesto (Captura de Datos)'!$A$11:$M$363,AH$9,0)</f>
        <v>0</v>
      </c>
      <c r="AI163" s="2"/>
      <c r="AJ163" s="57">
        <f t="shared" si="308"/>
        <v>0</v>
      </c>
      <c r="AK163" s="79">
        <f t="shared" si="309"/>
        <v>0</v>
      </c>
      <c r="AL163" s="32">
        <f>+VLOOKUP($A163,'Presupuesto (Captura de Datos)'!$A$11:$M$363,AL$9,0)</f>
        <v>0</v>
      </c>
      <c r="AM163" s="2"/>
      <c r="AN163" s="57">
        <f t="shared" si="310"/>
        <v>0</v>
      </c>
      <c r="AO163" s="79">
        <f t="shared" si="311"/>
        <v>0</v>
      </c>
      <c r="AP163" s="32">
        <f>+VLOOKUP($A163,'Presupuesto (Captura de Datos)'!$A$11:$M$363,AP$9,0)</f>
        <v>0</v>
      </c>
      <c r="AQ163" s="2"/>
      <c r="AR163" s="57">
        <f t="shared" si="312"/>
        <v>0</v>
      </c>
      <c r="AS163" s="79">
        <f t="shared" si="313"/>
        <v>0</v>
      </c>
      <c r="AT163" s="32">
        <f>+VLOOKUP($A163,'Presupuesto (Captura de Datos)'!$A$11:$M$363,AT$9,0)</f>
        <v>0</v>
      </c>
      <c r="AU163" s="2"/>
      <c r="AV163" s="57">
        <f t="shared" si="314"/>
        <v>0</v>
      </c>
      <c r="AW163" s="79">
        <f t="shared" si="315"/>
        <v>0</v>
      </c>
      <c r="AX163" s="26">
        <f t="shared" si="316"/>
        <v>0</v>
      </c>
      <c r="AY163" s="26">
        <f t="shared" si="317"/>
        <v>0</v>
      </c>
      <c r="AZ163" s="74">
        <f t="shared" si="318"/>
        <v>0</v>
      </c>
      <c r="BA163" s="82">
        <f t="shared" si="319"/>
        <v>0</v>
      </c>
    </row>
    <row r="164" spans="1:53" s="33" customFormat="1" ht="13.5" outlineLevel="1" x14ac:dyDescent="0.3">
      <c r="A164" s="33" t="str">
        <f>'Presupuesto (Captura de Datos)'!A164</f>
        <v>Niños 11</v>
      </c>
      <c r="B164" s="32">
        <f>+VLOOKUP($A164,'Presupuesto (Captura de Datos)'!$A$11:$M$363,B$9,0)</f>
        <v>0</v>
      </c>
      <c r="C164" s="2"/>
      <c r="D164" s="57">
        <f>+B164-C164</f>
        <v>0</v>
      </c>
      <c r="E164" s="79">
        <f>IF(ISERROR(C164/B164),0,(C164/B164))</f>
        <v>0</v>
      </c>
      <c r="F164" s="32">
        <f>+VLOOKUP($A164,'Presupuesto (Captura de Datos)'!$A$11:$M$363,F$9,0)</f>
        <v>0</v>
      </c>
      <c r="G164" s="2"/>
      <c r="H164" s="57">
        <f t="shared" si="294"/>
        <v>0</v>
      </c>
      <c r="I164" s="79">
        <f t="shared" si="295"/>
        <v>0</v>
      </c>
      <c r="J164" s="32">
        <f>+VLOOKUP($A164,'Presupuesto (Captura de Datos)'!$A$11:$M$363,J$9,0)</f>
        <v>0</v>
      </c>
      <c r="K164" s="2"/>
      <c r="L164" s="57">
        <f t="shared" si="296"/>
        <v>0</v>
      </c>
      <c r="M164" s="79">
        <f t="shared" si="297"/>
        <v>0</v>
      </c>
      <c r="N164" s="32">
        <f>+VLOOKUP($A164,'Presupuesto (Captura de Datos)'!$A$11:$M$363,N$9,0)</f>
        <v>0</v>
      </c>
      <c r="O164" s="2"/>
      <c r="P164" s="57">
        <f t="shared" si="298"/>
        <v>0</v>
      </c>
      <c r="Q164" s="79">
        <f t="shared" si="299"/>
        <v>0</v>
      </c>
      <c r="R164" s="32">
        <f>+VLOOKUP($A164,'Presupuesto (Captura de Datos)'!$A$11:$M$363,R$9,0)</f>
        <v>0</v>
      </c>
      <c r="S164" s="2"/>
      <c r="T164" s="57">
        <f t="shared" si="300"/>
        <v>0</v>
      </c>
      <c r="U164" s="79">
        <f t="shared" si="301"/>
        <v>0</v>
      </c>
      <c r="V164" s="32">
        <f>+VLOOKUP($A164,'Presupuesto (Captura de Datos)'!$A$11:$M$363,V$9,0)</f>
        <v>0</v>
      </c>
      <c r="W164" s="2"/>
      <c r="X164" s="57">
        <f t="shared" si="302"/>
        <v>0</v>
      </c>
      <c r="Y164" s="79">
        <f t="shared" si="303"/>
        <v>0</v>
      </c>
      <c r="Z164" s="32">
        <f>+VLOOKUP($A164,'Presupuesto (Captura de Datos)'!$A$11:$M$363,Z$9,0)</f>
        <v>0</v>
      </c>
      <c r="AA164" s="2"/>
      <c r="AB164" s="57">
        <f t="shared" si="304"/>
        <v>0</v>
      </c>
      <c r="AC164" s="79">
        <f t="shared" si="305"/>
        <v>0</v>
      </c>
      <c r="AD164" s="32">
        <f>+VLOOKUP($A164,'Presupuesto (Captura de Datos)'!$A$11:$M$363,AD$9,0)</f>
        <v>0</v>
      </c>
      <c r="AE164" s="2"/>
      <c r="AF164" s="57">
        <f t="shared" si="306"/>
        <v>0</v>
      </c>
      <c r="AG164" s="79">
        <f t="shared" si="307"/>
        <v>0</v>
      </c>
      <c r="AH164" s="32">
        <f>+VLOOKUP($A164,'Presupuesto (Captura de Datos)'!$A$11:$M$363,AH$9,0)</f>
        <v>0</v>
      </c>
      <c r="AI164" s="2"/>
      <c r="AJ164" s="57">
        <f t="shared" si="308"/>
        <v>0</v>
      </c>
      <c r="AK164" s="79">
        <f t="shared" si="309"/>
        <v>0</v>
      </c>
      <c r="AL164" s="32">
        <f>+VLOOKUP($A164,'Presupuesto (Captura de Datos)'!$A$11:$M$363,AL$9,0)</f>
        <v>0</v>
      </c>
      <c r="AM164" s="2"/>
      <c r="AN164" s="57">
        <f t="shared" si="310"/>
        <v>0</v>
      </c>
      <c r="AO164" s="79">
        <f t="shared" si="311"/>
        <v>0</v>
      </c>
      <c r="AP164" s="32">
        <f>+VLOOKUP($A164,'Presupuesto (Captura de Datos)'!$A$11:$M$363,AP$9,0)</f>
        <v>0</v>
      </c>
      <c r="AQ164" s="2"/>
      <c r="AR164" s="57">
        <f t="shared" si="312"/>
        <v>0</v>
      </c>
      <c r="AS164" s="79">
        <f t="shared" si="313"/>
        <v>0</v>
      </c>
      <c r="AT164" s="32">
        <f>+VLOOKUP($A164,'Presupuesto (Captura de Datos)'!$A$11:$M$363,AT$9,0)</f>
        <v>0</v>
      </c>
      <c r="AU164" s="2"/>
      <c r="AV164" s="57">
        <f t="shared" si="314"/>
        <v>0</v>
      </c>
      <c r="AW164" s="79">
        <f t="shared" si="315"/>
        <v>0</v>
      </c>
      <c r="AX164" s="26">
        <f t="shared" si="316"/>
        <v>0</v>
      </c>
      <c r="AY164" s="26">
        <f t="shared" si="317"/>
        <v>0</v>
      </c>
      <c r="AZ164" s="74">
        <f>+AX164-AY164</f>
        <v>0</v>
      </c>
      <c r="BA164" s="82">
        <f>IF(ISERROR(AY164/AX164),0,(AY164/AX164))</f>
        <v>0</v>
      </c>
    </row>
    <row r="165" spans="1:53" s="33" customFormat="1" ht="13.5" outlineLevel="1" x14ac:dyDescent="0.3">
      <c r="A165" s="33" t="str">
        <f>'Presupuesto (Captura de Datos)'!A165</f>
        <v>Niños 12</v>
      </c>
      <c r="B165" s="32">
        <f>+VLOOKUP($A165,'Presupuesto (Captura de Datos)'!$A$11:$M$363,B$9,0)</f>
        <v>0</v>
      </c>
      <c r="C165" s="2"/>
      <c r="D165" s="57">
        <f>+B165-C165</f>
        <v>0</v>
      </c>
      <c r="E165" s="79">
        <f>IF(ISERROR(C165/B165),0,(C165/B165))</f>
        <v>0</v>
      </c>
      <c r="F165" s="32">
        <f>+VLOOKUP($A165,'Presupuesto (Captura de Datos)'!$A$11:$M$363,F$9,0)</f>
        <v>0</v>
      </c>
      <c r="G165" s="2"/>
      <c r="H165" s="57">
        <f t="shared" si="294"/>
        <v>0</v>
      </c>
      <c r="I165" s="79">
        <f t="shared" si="295"/>
        <v>0</v>
      </c>
      <c r="J165" s="32">
        <f>+VLOOKUP($A165,'Presupuesto (Captura de Datos)'!$A$11:$M$363,J$9,0)</f>
        <v>0</v>
      </c>
      <c r="K165" s="2"/>
      <c r="L165" s="57">
        <f t="shared" si="296"/>
        <v>0</v>
      </c>
      <c r="M165" s="79">
        <f t="shared" si="297"/>
        <v>0</v>
      </c>
      <c r="N165" s="32">
        <f>+VLOOKUP($A165,'Presupuesto (Captura de Datos)'!$A$11:$M$363,N$9,0)</f>
        <v>0</v>
      </c>
      <c r="O165" s="2"/>
      <c r="P165" s="57">
        <f t="shared" si="298"/>
        <v>0</v>
      </c>
      <c r="Q165" s="79">
        <f t="shared" si="299"/>
        <v>0</v>
      </c>
      <c r="R165" s="32">
        <f>+VLOOKUP($A165,'Presupuesto (Captura de Datos)'!$A$11:$M$363,R$9,0)</f>
        <v>0</v>
      </c>
      <c r="S165" s="2"/>
      <c r="T165" s="57">
        <f t="shared" si="300"/>
        <v>0</v>
      </c>
      <c r="U165" s="79">
        <f t="shared" si="301"/>
        <v>0</v>
      </c>
      <c r="V165" s="32">
        <f>+VLOOKUP($A165,'Presupuesto (Captura de Datos)'!$A$11:$M$363,V$9,0)</f>
        <v>0</v>
      </c>
      <c r="W165" s="2"/>
      <c r="X165" s="57">
        <f t="shared" si="302"/>
        <v>0</v>
      </c>
      <c r="Y165" s="79">
        <f t="shared" si="303"/>
        <v>0</v>
      </c>
      <c r="Z165" s="32">
        <f>+VLOOKUP($A165,'Presupuesto (Captura de Datos)'!$A$11:$M$363,Z$9,0)</f>
        <v>0</v>
      </c>
      <c r="AA165" s="2"/>
      <c r="AB165" s="57">
        <f t="shared" si="304"/>
        <v>0</v>
      </c>
      <c r="AC165" s="79">
        <f t="shared" si="305"/>
        <v>0</v>
      </c>
      <c r="AD165" s="32">
        <f>+VLOOKUP($A165,'Presupuesto (Captura de Datos)'!$A$11:$M$363,AD$9,0)</f>
        <v>0</v>
      </c>
      <c r="AE165" s="2"/>
      <c r="AF165" s="57">
        <f t="shared" si="306"/>
        <v>0</v>
      </c>
      <c r="AG165" s="79">
        <f t="shared" si="307"/>
        <v>0</v>
      </c>
      <c r="AH165" s="32">
        <f>+VLOOKUP($A165,'Presupuesto (Captura de Datos)'!$A$11:$M$363,AH$9,0)</f>
        <v>0</v>
      </c>
      <c r="AI165" s="2"/>
      <c r="AJ165" s="57">
        <f t="shared" si="308"/>
        <v>0</v>
      </c>
      <c r="AK165" s="79">
        <f t="shared" si="309"/>
        <v>0</v>
      </c>
      <c r="AL165" s="32">
        <f>+VLOOKUP($A165,'Presupuesto (Captura de Datos)'!$A$11:$M$363,AL$9,0)</f>
        <v>0</v>
      </c>
      <c r="AM165" s="2"/>
      <c r="AN165" s="57">
        <f t="shared" si="310"/>
        <v>0</v>
      </c>
      <c r="AO165" s="79">
        <f t="shared" si="311"/>
        <v>0</v>
      </c>
      <c r="AP165" s="32">
        <f>+VLOOKUP($A165,'Presupuesto (Captura de Datos)'!$A$11:$M$363,AP$9,0)</f>
        <v>0</v>
      </c>
      <c r="AQ165" s="2"/>
      <c r="AR165" s="57">
        <f t="shared" si="312"/>
        <v>0</v>
      </c>
      <c r="AS165" s="79">
        <f t="shared" si="313"/>
        <v>0</v>
      </c>
      <c r="AT165" s="32">
        <f>+VLOOKUP($A165,'Presupuesto (Captura de Datos)'!$A$11:$M$363,AT$9,0)</f>
        <v>0</v>
      </c>
      <c r="AU165" s="2"/>
      <c r="AV165" s="57">
        <f t="shared" si="314"/>
        <v>0</v>
      </c>
      <c r="AW165" s="79">
        <f t="shared" si="315"/>
        <v>0</v>
      </c>
      <c r="AX165" s="26">
        <f t="shared" si="316"/>
        <v>0</v>
      </c>
      <c r="AY165" s="26">
        <f t="shared" si="317"/>
        <v>0</v>
      </c>
      <c r="AZ165" s="74">
        <f>+AX165-AY165</f>
        <v>0</v>
      </c>
      <c r="BA165" s="82">
        <f>IF(ISERROR(AY165/AX165),0,(AY165/AX165))</f>
        <v>0</v>
      </c>
    </row>
    <row r="166" spans="1:53" s="33" customFormat="1" ht="13.5" x14ac:dyDescent="0.3">
      <c r="A166" s="62" t="str">
        <f>"Total "&amp;A153</f>
        <v>Total Niños</v>
      </c>
      <c r="B166" s="63">
        <f>SUM(B153:B165)</f>
        <v>1000000</v>
      </c>
      <c r="C166" s="63">
        <f>SUM(C153:C165)</f>
        <v>0</v>
      </c>
      <c r="D166" s="63">
        <f>+B166-C166</f>
        <v>1000000</v>
      </c>
      <c r="E166" s="81">
        <f>IF(ISERROR(C166/B166),0,(C166/B166))</f>
        <v>0</v>
      </c>
      <c r="F166" s="63">
        <f>SUM(F153:F165)</f>
        <v>1000000</v>
      </c>
      <c r="G166" s="63">
        <f>SUM(G153:G165)</f>
        <v>0</v>
      </c>
      <c r="H166" s="63">
        <f t="shared" si="294"/>
        <v>1000000</v>
      </c>
      <c r="I166" s="81">
        <f t="shared" si="295"/>
        <v>0</v>
      </c>
      <c r="J166" s="63">
        <f>SUM(J153:J165)</f>
        <v>1000000</v>
      </c>
      <c r="K166" s="63">
        <f>SUM(K153:K165)</f>
        <v>0</v>
      </c>
      <c r="L166" s="63">
        <f t="shared" si="296"/>
        <v>1000000</v>
      </c>
      <c r="M166" s="81">
        <f t="shared" si="297"/>
        <v>0</v>
      </c>
      <c r="N166" s="63">
        <f>SUM(N153:N165)</f>
        <v>1000000</v>
      </c>
      <c r="O166" s="63">
        <f>SUM(O153:O165)</f>
        <v>0</v>
      </c>
      <c r="P166" s="63">
        <f t="shared" si="298"/>
        <v>1000000</v>
      </c>
      <c r="Q166" s="81">
        <f t="shared" si="299"/>
        <v>0</v>
      </c>
      <c r="R166" s="63">
        <f>SUM(R153:R165)</f>
        <v>1000000</v>
      </c>
      <c r="S166" s="63">
        <f>SUM(S153:S165)</f>
        <v>0</v>
      </c>
      <c r="T166" s="63">
        <f t="shared" si="300"/>
        <v>1000000</v>
      </c>
      <c r="U166" s="81">
        <f t="shared" si="301"/>
        <v>0</v>
      </c>
      <c r="V166" s="63">
        <f>SUM(V153:V165)</f>
        <v>1000000</v>
      </c>
      <c r="W166" s="63">
        <f>SUM(W153:W165)</f>
        <v>0</v>
      </c>
      <c r="X166" s="63">
        <f t="shared" si="302"/>
        <v>1000000</v>
      </c>
      <c r="Y166" s="81">
        <f t="shared" si="303"/>
        <v>0</v>
      </c>
      <c r="Z166" s="63">
        <f>SUM(Z153:Z165)</f>
        <v>1000000</v>
      </c>
      <c r="AA166" s="63">
        <f>SUM(AA153:AA165)</f>
        <v>0</v>
      </c>
      <c r="AB166" s="63">
        <f t="shared" si="304"/>
        <v>1000000</v>
      </c>
      <c r="AC166" s="81">
        <f t="shared" si="305"/>
        <v>0</v>
      </c>
      <c r="AD166" s="63">
        <f>SUM(AD153:AD165)</f>
        <v>1000000</v>
      </c>
      <c r="AE166" s="63">
        <f>SUM(AE153:AE165)</f>
        <v>0</v>
      </c>
      <c r="AF166" s="63">
        <f t="shared" si="306"/>
        <v>1000000</v>
      </c>
      <c r="AG166" s="81">
        <f t="shared" si="307"/>
        <v>0</v>
      </c>
      <c r="AH166" s="63">
        <f>SUM(AH153:AH165)</f>
        <v>1000000</v>
      </c>
      <c r="AI166" s="63">
        <f>SUM(AI153:AI165)</f>
        <v>0</v>
      </c>
      <c r="AJ166" s="63">
        <f t="shared" si="308"/>
        <v>1000000</v>
      </c>
      <c r="AK166" s="81">
        <f t="shared" si="309"/>
        <v>0</v>
      </c>
      <c r="AL166" s="63">
        <f>SUM(AL153:AL165)</f>
        <v>1000000</v>
      </c>
      <c r="AM166" s="63">
        <f>SUM(AM153:AM165)</f>
        <v>0</v>
      </c>
      <c r="AN166" s="63">
        <f t="shared" si="310"/>
        <v>1000000</v>
      </c>
      <c r="AO166" s="81">
        <f t="shared" si="311"/>
        <v>0</v>
      </c>
      <c r="AP166" s="63">
        <f>SUM(AP153:AP165)</f>
        <v>1000000</v>
      </c>
      <c r="AQ166" s="63">
        <f>SUM(AQ153:AQ165)</f>
        <v>0</v>
      </c>
      <c r="AR166" s="63">
        <f t="shared" si="312"/>
        <v>1000000</v>
      </c>
      <c r="AS166" s="81">
        <f t="shared" si="313"/>
        <v>0</v>
      </c>
      <c r="AT166" s="63">
        <f>SUM(AT153:AT165)</f>
        <v>1000000</v>
      </c>
      <c r="AU166" s="63">
        <f>SUM(AU153:AU165)</f>
        <v>0</v>
      </c>
      <c r="AV166" s="63">
        <f t="shared" si="314"/>
        <v>1000000</v>
      </c>
      <c r="AW166" s="81">
        <f t="shared" si="315"/>
        <v>0</v>
      </c>
      <c r="AX166" s="63">
        <f>SUM(AX154:AX165)</f>
        <v>12000000</v>
      </c>
      <c r="AY166" s="63">
        <f>SUM(AY153:AY165)</f>
        <v>0</v>
      </c>
      <c r="AZ166" s="63">
        <f>+AX166-AY166</f>
        <v>12000000</v>
      </c>
      <c r="BA166" s="81">
        <f>IF(ISERROR(AY166/AX166),0,(AY166/AX166))</f>
        <v>0</v>
      </c>
    </row>
    <row r="167" spans="1:53" s="33" customFormat="1" ht="13.5" x14ac:dyDescent="0.3">
      <c r="A167" s="64" t="s">
        <v>6</v>
      </c>
      <c r="B167" s="73">
        <f>IF(B$5&gt;0,B166/B$5," - ")</f>
        <v>0.33333333333333331</v>
      </c>
      <c r="C167" s="65">
        <f>IF(C$5&gt;0,C166/C$5," - ")</f>
        <v>0</v>
      </c>
      <c r="D167" s="65"/>
      <c r="E167" s="65"/>
      <c r="F167" s="73">
        <f>IF(F$5&gt;0,F166/F$5," - ")</f>
        <v>0.33333333333333331</v>
      </c>
      <c r="G167" s="65">
        <f>IF(G$5&gt;0,G166/G$5," - ")</f>
        <v>0</v>
      </c>
      <c r="H167" s="65"/>
      <c r="I167" s="65"/>
      <c r="J167" s="73">
        <f>IF(J$5&gt;0,J166/J$5," - ")</f>
        <v>0.33333333333333331</v>
      </c>
      <c r="K167" s="65">
        <f>IF(K$5&gt;0,K166/K$5," - ")</f>
        <v>0</v>
      </c>
      <c r="L167" s="65"/>
      <c r="M167" s="65"/>
      <c r="N167" s="73">
        <f>IF(N$5&gt;0,N166/N$5," - ")</f>
        <v>0.33333333333333331</v>
      </c>
      <c r="O167" s="65">
        <f>IF(O$5&gt;0,O166/O$5," - ")</f>
        <v>0</v>
      </c>
      <c r="P167" s="65"/>
      <c r="Q167" s="65"/>
      <c r="R167" s="73">
        <f>IF(R$5&gt;0,R166/R$5," - ")</f>
        <v>0.33333333333333331</v>
      </c>
      <c r="S167" s="65">
        <f>IF(S$5&gt;0,S166/S$5," - ")</f>
        <v>0</v>
      </c>
      <c r="T167" s="65"/>
      <c r="U167" s="65"/>
      <c r="V167" s="73">
        <f>IF(V$5&gt;0,V166/V$5," - ")</f>
        <v>0.33333333333333331</v>
      </c>
      <c r="W167" s="65" t="str">
        <f>IF(W$5&gt;0,W166/W$5," - ")</f>
        <v xml:space="preserve"> - </v>
      </c>
      <c r="X167" s="65"/>
      <c r="Y167" s="65"/>
      <c r="Z167" s="73">
        <f>IF(Z$5&gt;0,Z166/Z$5," - ")</f>
        <v>4.3478260869565216E-2</v>
      </c>
      <c r="AA167" s="65" t="str">
        <f>IF(AA$5&gt;0,AA166/AA$5," - ")</f>
        <v xml:space="preserve"> - </v>
      </c>
      <c r="AB167" s="65"/>
      <c r="AC167" s="65"/>
      <c r="AD167" s="73">
        <f>IF(AD$5&gt;0,AD166/AD$5," - ")</f>
        <v>0.33333333333333331</v>
      </c>
      <c r="AE167" s="65" t="str">
        <f>IF(AE$5&gt;0,AE166/AE$5," - ")</f>
        <v xml:space="preserve"> - </v>
      </c>
      <c r="AF167" s="65"/>
      <c r="AG167" s="65"/>
      <c r="AH167" s="73">
        <f>IF(AH$5&gt;0,AH166/AH$5," - ")</f>
        <v>0.33333333333333331</v>
      </c>
      <c r="AI167" s="65" t="str">
        <f>IF(AI$5&gt;0,AI166/AI$5," - ")</f>
        <v xml:space="preserve"> - </v>
      </c>
      <c r="AJ167" s="65"/>
      <c r="AK167" s="65"/>
      <c r="AL167" s="73">
        <f>IF(AL$5&gt;0,AL166/AL$5," - ")</f>
        <v>0.33333333333333331</v>
      </c>
      <c r="AM167" s="65" t="str">
        <f>IF(AM$5&gt;0,AM166/AM$5," - ")</f>
        <v xml:space="preserve"> - </v>
      </c>
      <c r="AN167" s="65"/>
      <c r="AO167" s="65"/>
      <c r="AP167" s="73">
        <f>IF(AP$5&gt;0,AP166/AP$5," - ")</f>
        <v>0.33333333333333331</v>
      </c>
      <c r="AQ167" s="65">
        <f>IF(AQ$5&gt;0,AQ166/AQ$5," - ")</f>
        <v>0</v>
      </c>
      <c r="AR167" s="65"/>
      <c r="AS167" s="65"/>
      <c r="AT167" s="73">
        <f>IF(AT$5&gt;0,AT166/AT$5," - ")</f>
        <v>0.33333333333333331</v>
      </c>
      <c r="AU167" s="65">
        <f>IF(AU$5&gt;0,AU166/AU$5," - ")</f>
        <v>0</v>
      </c>
      <c r="AV167" s="65"/>
      <c r="AW167" s="65"/>
      <c r="AX167" s="73">
        <f>IF(AX$5&gt;0,AX166/AX$5," - ")</f>
        <v>0.21428571428571427</v>
      </c>
      <c r="AY167" s="65">
        <f>IF(AY$5&gt;0,AY166/AY$5," - ")</f>
        <v>0</v>
      </c>
    </row>
    <row r="168" spans="1:53" s="33" customFormat="1" ht="15.75" thickBot="1" x14ac:dyDescent="0.35">
      <c r="A168" s="60" t="str">
        <f>+'Presupuesto (Captura de Datos)'!A168</f>
        <v>Obligaciones Financieras / Impuestos</v>
      </c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</row>
    <row r="169" spans="1:53" s="33" customFormat="1" ht="13.5" outlineLevel="1" x14ac:dyDescent="0.3">
      <c r="A169" s="33" t="str">
        <f>'Presupuesto (Captura de Datos)'!A169</f>
        <v>Creidto Hipotecario</v>
      </c>
      <c r="B169" s="32">
        <f>+VLOOKUP($A169,'Presupuesto (Captura de Datos)'!$A$11:$M$363,B$9,0)</f>
        <v>800000</v>
      </c>
      <c r="C169" s="1"/>
      <c r="D169" s="57">
        <f t="shared" ref="D169:D187" si="320">+B169-C169</f>
        <v>800000</v>
      </c>
      <c r="E169" s="79">
        <f t="shared" ref="E169:E187" si="321">IF(ISERROR(C169/B169),0,(C169/B169))</f>
        <v>0</v>
      </c>
      <c r="F169" s="32">
        <f>+VLOOKUP($A169,'Presupuesto (Captura de Datos)'!$A$11:$M$363,F$9,0)</f>
        <v>800000</v>
      </c>
      <c r="G169" s="1"/>
      <c r="H169" s="57">
        <f t="shared" ref="H169:H190" si="322">+F169-G169</f>
        <v>800000</v>
      </c>
      <c r="I169" s="79">
        <f t="shared" ref="I169:I190" si="323">IF(ISERROR(G169/F169),0,(G169/F169))</f>
        <v>0</v>
      </c>
      <c r="J169" s="32">
        <f>+VLOOKUP($A169,'Presupuesto (Captura de Datos)'!$A$11:$M$363,J$9,0)</f>
        <v>800000</v>
      </c>
      <c r="K169" s="1"/>
      <c r="L169" s="57">
        <f t="shared" ref="L169:L190" si="324">+J169-K169</f>
        <v>800000</v>
      </c>
      <c r="M169" s="79">
        <f t="shared" ref="M169:M190" si="325">IF(ISERROR(K169/J169),0,(K169/J169))</f>
        <v>0</v>
      </c>
      <c r="N169" s="32">
        <f>+VLOOKUP($A169,'Presupuesto (Captura de Datos)'!$A$11:$M$363,N$9,0)</f>
        <v>800000</v>
      </c>
      <c r="O169" s="1"/>
      <c r="P169" s="57">
        <f t="shared" ref="P169:P190" si="326">+N169-O169</f>
        <v>800000</v>
      </c>
      <c r="Q169" s="79">
        <f t="shared" ref="Q169:Q190" si="327">IF(ISERROR(O169/N169),0,(O169/N169))</f>
        <v>0</v>
      </c>
      <c r="R169" s="32">
        <f>+VLOOKUP($A169,'Presupuesto (Captura de Datos)'!$A$11:$M$363,R$9,0)</f>
        <v>800000</v>
      </c>
      <c r="S169" s="1"/>
      <c r="T169" s="57">
        <f t="shared" ref="T169:T190" si="328">+R169-S169</f>
        <v>800000</v>
      </c>
      <c r="U169" s="79">
        <f t="shared" ref="U169:U190" si="329">IF(ISERROR(S169/R169),0,(S169/R169))</f>
        <v>0</v>
      </c>
      <c r="V169" s="32">
        <f>+VLOOKUP($A169,'Presupuesto (Captura de Datos)'!$A$11:$M$363,V$9,0)</f>
        <v>800000</v>
      </c>
      <c r="W169" s="1"/>
      <c r="X169" s="57">
        <f t="shared" ref="X169:X190" si="330">+V169-W169</f>
        <v>800000</v>
      </c>
      <c r="Y169" s="79">
        <f t="shared" ref="Y169:Y190" si="331">IF(ISERROR(W169/V169),0,(W169/V169))</f>
        <v>0</v>
      </c>
      <c r="Z169" s="32">
        <f>+VLOOKUP($A169,'Presupuesto (Captura de Datos)'!$A$11:$M$363,Z$9,0)</f>
        <v>800000</v>
      </c>
      <c r="AA169" s="1"/>
      <c r="AB169" s="57">
        <f t="shared" ref="AB169:AB190" si="332">+Z169-AA169</f>
        <v>800000</v>
      </c>
      <c r="AC169" s="79">
        <f t="shared" ref="AC169:AC190" si="333">IF(ISERROR(AA169/Z169),0,(AA169/Z169))</f>
        <v>0</v>
      </c>
      <c r="AD169" s="32">
        <f>+VLOOKUP($A169,'Presupuesto (Captura de Datos)'!$A$11:$M$363,AD$9,0)</f>
        <v>800000</v>
      </c>
      <c r="AE169" s="1"/>
      <c r="AF169" s="57">
        <f t="shared" ref="AF169:AF190" si="334">+AD169-AE169</f>
        <v>800000</v>
      </c>
      <c r="AG169" s="79">
        <f t="shared" ref="AG169:AG190" si="335">IF(ISERROR(AE169/AD169),0,(AE169/AD169))</f>
        <v>0</v>
      </c>
      <c r="AH169" s="32">
        <f>+VLOOKUP($A169,'Presupuesto (Captura de Datos)'!$A$11:$M$363,AH$9,0)</f>
        <v>800000</v>
      </c>
      <c r="AI169" s="1"/>
      <c r="AJ169" s="57">
        <f t="shared" ref="AJ169:AJ190" si="336">+AH169-AI169</f>
        <v>800000</v>
      </c>
      <c r="AK169" s="79">
        <f t="shared" ref="AK169:AK190" si="337">IF(ISERROR(AI169/AH169),0,(AI169/AH169))</f>
        <v>0</v>
      </c>
      <c r="AL169" s="32">
        <f>+VLOOKUP($A169,'Presupuesto (Captura de Datos)'!$A$11:$M$363,AL$9,0)</f>
        <v>800000</v>
      </c>
      <c r="AM169" s="1"/>
      <c r="AN169" s="57">
        <f t="shared" ref="AN169:AN190" si="338">+AL169-AM169</f>
        <v>800000</v>
      </c>
      <c r="AO169" s="79">
        <f t="shared" ref="AO169:AO190" si="339">IF(ISERROR(AM169/AL169),0,(AM169/AL169))</f>
        <v>0</v>
      </c>
      <c r="AP169" s="32">
        <f>+VLOOKUP($A169,'Presupuesto (Captura de Datos)'!$A$11:$M$363,AP$9,0)</f>
        <v>800000</v>
      </c>
      <c r="AQ169" s="1"/>
      <c r="AR169" s="57">
        <f t="shared" ref="AR169:AR190" si="340">+AP169-AQ169</f>
        <v>800000</v>
      </c>
      <c r="AS169" s="79">
        <f t="shared" ref="AS169:AS190" si="341">IF(ISERROR(AQ169/AP169),0,(AQ169/AP169))</f>
        <v>0</v>
      </c>
      <c r="AT169" s="32">
        <f>+VLOOKUP($A169,'Presupuesto (Captura de Datos)'!$A$11:$M$363,AT$9,0)</f>
        <v>800000</v>
      </c>
      <c r="AU169" s="1"/>
      <c r="AV169" s="57">
        <f t="shared" ref="AV169:AV190" si="342">+AT169-AU169</f>
        <v>800000</v>
      </c>
      <c r="AW169" s="79">
        <f t="shared" ref="AW169:AW190" si="343">IF(ISERROR(AU169/AT169),0,(AU169/AT169))</f>
        <v>0</v>
      </c>
      <c r="AX169" s="26">
        <f t="shared" ref="AX169:AX189" si="344">B169+F169+J169+N169+R169+V169+Z169+AD169+AH169+AL169+AP169+AT169</f>
        <v>9600000</v>
      </c>
      <c r="AY169" s="26">
        <f t="shared" ref="AY169:AY189" si="345">C169+G169+K169+O169+S169+W169+AA169+AE169+AI169+AM169+AQ169+AU169</f>
        <v>0</v>
      </c>
      <c r="AZ169" s="74">
        <f t="shared" ref="AZ169:AZ187" si="346">+AX169-AY169</f>
        <v>9600000</v>
      </c>
      <c r="BA169" s="82">
        <f t="shared" ref="BA169:BA187" si="347">IF(ISERROR(AY169/AX169),0,(AY169/AX169))</f>
        <v>0</v>
      </c>
    </row>
    <row r="170" spans="1:53" s="33" customFormat="1" ht="13.5" outlineLevel="1" x14ac:dyDescent="0.3">
      <c r="A170" s="33" t="str">
        <f>'Presupuesto (Captura de Datos)'!A170</f>
        <v>TC Bancolombia</v>
      </c>
      <c r="B170" s="32">
        <f>+VLOOKUP($A170,'Presupuesto (Captura de Datos)'!$A$11:$M$363,B$9,0)</f>
        <v>450000</v>
      </c>
      <c r="C170" s="1"/>
      <c r="D170" s="57">
        <f t="shared" si="320"/>
        <v>450000</v>
      </c>
      <c r="E170" s="79">
        <f t="shared" si="321"/>
        <v>0</v>
      </c>
      <c r="F170" s="32">
        <f>+VLOOKUP($A170,'Presupuesto (Captura de Datos)'!$A$11:$M$363,F$9,0)</f>
        <v>450000</v>
      </c>
      <c r="G170" s="1"/>
      <c r="H170" s="57">
        <f t="shared" si="322"/>
        <v>450000</v>
      </c>
      <c r="I170" s="79">
        <f t="shared" si="323"/>
        <v>0</v>
      </c>
      <c r="J170" s="32">
        <f>+VLOOKUP($A170,'Presupuesto (Captura de Datos)'!$A$11:$M$363,J$9,0)</f>
        <v>450000</v>
      </c>
      <c r="K170" s="1"/>
      <c r="L170" s="57">
        <f t="shared" si="324"/>
        <v>450000</v>
      </c>
      <c r="M170" s="79">
        <f t="shared" si="325"/>
        <v>0</v>
      </c>
      <c r="N170" s="32">
        <f>+VLOOKUP($A170,'Presupuesto (Captura de Datos)'!$A$11:$M$363,N$9,0)</f>
        <v>450000</v>
      </c>
      <c r="O170" s="1"/>
      <c r="P170" s="57">
        <f t="shared" si="326"/>
        <v>450000</v>
      </c>
      <c r="Q170" s="79">
        <f t="shared" si="327"/>
        <v>0</v>
      </c>
      <c r="R170" s="32">
        <f>+VLOOKUP($A170,'Presupuesto (Captura de Datos)'!$A$11:$M$363,R$9,0)</f>
        <v>450000</v>
      </c>
      <c r="S170" s="1"/>
      <c r="T170" s="57">
        <f t="shared" si="328"/>
        <v>450000</v>
      </c>
      <c r="U170" s="79">
        <f t="shared" si="329"/>
        <v>0</v>
      </c>
      <c r="V170" s="32">
        <f>+VLOOKUP($A170,'Presupuesto (Captura de Datos)'!$A$11:$M$363,V$9,0)</f>
        <v>450000</v>
      </c>
      <c r="W170" s="1"/>
      <c r="X170" s="57">
        <f t="shared" si="330"/>
        <v>450000</v>
      </c>
      <c r="Y170" s="79">
        <f t="shared" si="331"/>
        <v>0</v>
      </c>
      <c r="Z170" s="32">
        <f>+VLOOKUP($A170,'Presupuesto (Captura de Datos)'!$A$11:$M$363,Z$9,0)</f>
        <v>450000</v>
      </c>
      <c r="AA170" s="1"/>
      <c r="AB170" s="57">
        <f t="shared" si="332"/>
        <v>450000</v>
      </c>
      <c r="AC170" s="79">
        <f t="shared" si="333"/>
        <v>0</v>
      </c>
      <c r="AD170" s="32">
        <f>+VLOOKUP($A170,'Presupuesto (Captura de Datos)'!$A$11:$M$363,AD$9,0)</f>
        <v>450000</v>
      </c>
      <c r="AE170" s="1"/>
      <c r="AF170" s="57">
        <f t="shared" si="334"/>
        <v>450000</v>
      </c>
      <c r="AG170" s="79">
        <f t="shared" si="335"/>
        <v>0</v>
      </c>
      <c r="AH170" s="32">
        <f>+VLOOKUP($A170,'Presupuesto (Captura de Datos)'!$A$11:$M$363,AH$9,0)</f>
        <v>450000</v>
      </c>
      <c r="AI170" s="1"/>
      <c r="AJ170" s="57">
        <f t="shared" si="336"/>
        <v>450000</v>
      </c>
      <c r="AK170" s="79">
        <f t="shared" si="337"/>
        <v>0</v>
      </c>
      <c r="AL170" s="32">
        <f>+VLOOKUP($A170,'Presupuesto (Captura de Datos)'!$A$11:$M$363,AL$9,0)</f>
        <v>450000</v>
      </c>
      <c r="AM170" s="1"/>
      <c r="AN170" s="57">
        <f t="shared" si="338"/>
        <v>450000</v>
      </c>
      <c r="AO170" s="79">
        <f t="shared" si="339"/>
        <v>0</v>
      </c>
      <c r="AP170" s="32">
        <f>+VLOOKUP($A170,'Presupuesto (Captura de Datos)'!$A$11:$M$363,AP$9,0)</f>
        <v>450000</v>
      </c>
      <c r="AQ170" s="1"/>
      <c r="AR170" s="57">
        <f t="shared" si="340"/>
        <v>450000</v>
      </c>
      <c r="AS170" s="79">
        <f t="shared" si="341"/>
        <v>0</v>
      </c>
      <c r="AT170" s="32">
        <f>+VLOOKUP($A170,'Presupuesto (Captura de Datos)'!$A$11:$M$363,AT$9,0)</f>
        <v>450000</v>
      </c>
      <c r="AU170" s="1"/>
      <c r="AV170" s="57">
        <f t="shared" si="342"/>
        <v>450000</v>
      </c>
      <c r="AW170" s="79">
        <f t="shared" si="343"/>
        <v>0</v>
      </c>
      <c r="AX170" s="26">
        <f t="shared" si="344"/>
        <v>5400000</v>
      </c>
      <c r="AY170" s="26">
        <f t="shared" si="345"/>
        <v>0</v>
      </c>
      <c r="AZ170" s="74">
        <f t="shared" si="346"/>
        <v>5400000</v>
      </c>
      <c r="BA170" s="82">
        <f t="shared" si="347"/>
        <v>0</v>
      </c>
    </row>
    <row r="171" spans="1:53" s="33" customFormat="1" ht="13.5" outlineLevel="1" x14ac:dyDescent="0.3">
      <c r="A171" s="33" t="str">
        <f>'Presupuesto (Captura de Datos)'!A171</f>
        <v>Obligaciones / Impuestos 3</v>
      </c>
      <c r="B171" s="32">
        <f>+VLOOKUP($A171,'Presupuesto (Captura de Datos)'!$A$11:$M$363,B$9,0)</f>
        <v>0</v>
      </c>
      <c r="C171" s="1"/>
      <c r="D171" s="57">
        <f t="shared" si="320"/>
        <v>0</v>
      </c>
      <c r="E171" s="79">
        <f t="shared" si="321"/>
        <v>0</v>
      </c>
      <c r="F171" s="32">
        <f>+VLOOKUP($A171,'Presupuesto (Captura de Datos)'!$A$11:$M$363,F$9,0)</f>
        <v>0</v>
      </c>
      <c r="G171" s="1"/>
      <c r="H171" s="57">
        <f t="shared" si="322"/>
        <v>0</v>
      </c>
      <c r="I171" s="79">
        <f t="shared" si="323"/>
        <v>0</v>
      </c>
      <c r="J171" s="32">
        <f>+VLOOKUP($A171,'Presupuesto (Captura de Datos)'!$A$11:$M$363,J$9,0)</f>
        <v>0</v>
      </c>
      <c r="K171" s="1"/>
      <c r="L171" s="57">
        <f t="shared" si="324"/>
        <v>0</v>
      </c>
      <c r="M171" s="79">
        <f t="shared" si="325"/>
        <v>0</v>
      </c>
      <c r="N171" s="32">
        <f>+VLOOKUP($A171,'Presupuesto (Captura de Datos)'!$A$11:$M$363,N$9,0)</f>
        <v>0</v>
      </c>
      <c r="O171" s="1"/>
      <c r="P171" s="57">
        <f t="shared" si="326"/>
        <v>0</v>
      </c>
      <c r="Q171" s="79">
        <f t="shared" si="327"/>
        <v>0</v>
      </c>
      <c r="R171" s="32">
        <f>+VLOOKUP($A171,'Presupuesto (Captura de Datos)'!$A$11:$M$363,R$9,0)</f>
        <v>0</v>
      </c>
      <c r="S171" s="1"/>
      <c r="T171" s="57">
        <f t="shared" si="328"/>
        <v>0</v>
      </c>
      <c r="U171" s="79">
        <f t="shared" si="329"/>
        <v>0</v>
      </c>
      <c r="V171" s="32">
        <f>+VLOOKUP($A171,'Presupuesto (Captura de Datos)'!$A$11:$M$363,V$9,0)</f>
        <v>0</v>
      </c>
      <c r="W171" s="1"/>
      <c r="X171" s="57">
        <f t="shared" si="330"/>
        <v>0</v>
      </c>
      <c r="Y171" s="79">
        <f t="shared" si="331"/>
        <v>0</v>
      </c>
      <c r="Z171" s="32">
        <f>+VLOOKUP($A171,'Presupuesto (Captura de Datos)'!$A$11:$M$363,Z$9,0)</f>
        <v>0</v>
      </c>
      <c r="AA171" s="1"/>
      <c r="AB171" s="57">
        <f t="shared" si="332"/>
        <v>0</v>
      </c>
      <c r="AC171" s="79">
        <f t="shared" si="333"/>
        <v>0</v>
      </c>
      <c r="AD171" s="32">
        <f>+VLOOKUP($A171,'Presupuesto (Captura de Datos)'!$A$11:$M$363,AD$9,0)</f>
        <v>0</v>
      </c>
      <c r="AE171" s="1"/>
      <c r="AF171" s="57">
        <f t="shared" si="334"/>
        <v>0</v>
      </c>
      <c r="AG171" s="79">
        <f t="shared" si="335"/>
        <v>0</v>
      </c>
      <c r="AH171" s="32">
        <f>+VLOOKUP($A171,'Presupuesto (Captura de Datos)'!$A$11:$M$363,AH$9,0)</f>
        <v>0</v>
      </c>
      <c r="AI171" s="1"/>
      <c r="AJ171" s="57">
        <f t="shared" si="336"/>
        <v>0</v>
      </c>
      <c r="AK171" s="79">
        <f t="shared" si="337"/>
        <v>0</v>
      </c>
      <c r="AL171" s="32">
        <f>+VLOOKUP($A171,'Presupuesto (Captura de Datos)'!$A$11:$M$363,AL$9,0)</f>
        <v>0</v>
      </c>
      <c r="AM171" s="1"/>
      <c r="AN171" s="57">
        <f t="shared" si="338"/>
        <v>0</v>
      </c>
      <c r="AO171" s="79">
        <f t="shared" si="339"/>
        <v>0</v>
      </c>
      <c r="AP171" s="32">
        <f>+VLOOKUP($A171,'Presupuesto (Captura de Datos)'!$A$11:$M$363,AP$9,0)</f>
        <v>0</v>
      </c>
      <c r="AQ171" s="1"/>
      <c r="AR171" s="57">
        <f t="shared" si="340"/>
        <v>0</v>
      </c>
      <c r="AS171" s="79">
        <f t="shared" si="341"/>
        <v>0</v>
      </c>
      <c r="AT171" s="32">
        <f>+VLOOKUP($A171,'Presupuesto (Captura de Datos)'!$A$11:$M$363,AT$9,0)</f>
        <v>0</v>
      </c>
      <c r="AU171" s="1"/>
      <c r="AV171" s="57">
        <f t="shared" si="342"/>
        <v>0</v>
      </c>
      <c r="AW171" s="79">
        <f t="shared" si="343"/>
        <v>0</v>
      </c>
      <c r="AX171" s="26">
        <f t="shared" si="344"/>
        <v>0</v>
      </c>
      <c r="AY171" s="26">
        <f t="shared" si="345"/>
        <v>0</v>
      </c>
      <c r="AZ171" s="74">
        <f t="shared" si="346"/>
        <v>0</v>
      </c>
      <c r="BA171" s="82">
        <f t="shared" si="347"/>
        <v>0</v>
      </c>
    </row>
    <row r="172" spans="1:53" s="33" customFormat="1" ht="13.5" outlineLevel="1" x14ac:dyDescent="0.3">
      <c r="A172" s="33" t="str">
        <f>'Presupuesto (Captura de Datos)'!A172</f>
        <v>Obligaciones / Impuestos 4</v>
      </c>
      <c r="B172" s="32">
        <f>+VLOOKUP($A172,'Presupuesto (Captura de Datos)'!$A$11:$M$363,B$9,0)</f>
        <v>0</v>
      </c>
      <c r="C172" s="1"/>
      <c r="D172" s="57">
        <f t="shared" si="320"/>
        <v>0</v>
      </c>
      <c r="E172" s="79">
        <f t="shared" si="321"/>
        <v>0</v>
      </c>
      <c r="F172" s="32">
        <f>+VLOOKUP($A172,'Presupuesto (Captura de Datos)'!$A$11:$M$363,F$9,0)</f>
        <v>0</v>
      </c>
      <c r="G172" s="1"/>
      <c r="H172" s="57">
        <f t="shared" si="322"/>
        <v>0</v>
      </c>
      <c r="I172" s="79">
        <f t="shared" si="323"/>
        <v>0</v>
      </c>
      <c r="J172" s="32">
        <f>+VLOOKUP($A172,'Presupuesto (Captura de Datos)'!$A$11:$M$363,J$9,0)</f>
        <v>0</v>
      </c>
      <c r="K172" s="1"/>
      <c r="L172" s="57">
        <f t="shared" si="324"/>
        <v>0</v>
      </c>
      <c r="M172" s="79">
        <f t="shared" si="325"/>
        <v>0</v>
      </c>
      <c r="N172" s="32">
        <f>+VLOOKUP($A172,'Presupuesto (Captura de Datos)'!$A$11:$M$363,N$9,0)</f>
        <v>0</v>
      </c>
      <c r="O172" s="1"/>
      <c r="P172" s="57">
        <f t="shared" si="326"/>
        <v>0</v>
      </c>
      <c r="Q172" s="79">
        <f t="shared" si="327"/>
        <v>0</v>
      </c>
      <c r="R172" s="32">
        <f>+VLOOKUP($A172,'Presupuesto (Captura de Datos)'!$A$11:$M$363,R$9,0)</f>
        <v>0</v>
      </c>
      <c r="S172" s="1"/>
      <c r="T172" s="57">
        <f t="shared" si="328"/>
        <v>0</v>
      </c>
      <c r="U172" s="79">
        <f t="shared" si="329"/>
        <v>0</v>
      </c>
      <c r="V172" s="32">
        <f>+VLOOKUP($A172,'Presupuesto (Captura de Datos)'!$A$11:$M$363,V$9,0)</f>
        <v>0</v>
      </c>
      <c r="W172" s="1"/>
      <c r="X172" s="57">
        <f t="shared" si="330"/>
        <v>0</v>
      </c>
      <c r="Y172" s="79">
        <f t="shared" si="331"/>
        <v>0</v>
      </c>
      <c r="Z172" s="32">
        <f>+VLOOKUP($A172,'Presupuesto (Captura de Datos)'!$A$11:$M$363,Z$9,0)</f>
        <v>0</v>
      </c>
      <c r="AA172" s="1"/>
      <c r="AB172" s="57">
        <f t="shared" si="332"/>
        <v>0</v>
      </c>
      <c r="AC172" s="79">
        <f t="shared" si="333"/>
        <v>0</v>
      </c>
      <c r="AD172" s="32">
        <f>+VLOOKUP($A172,'Presupuesto (Captura de Datos)'!$A$11:$M$363,AD$9,0)</f>
        <v>0</v>
      </c>
      <c r="AE172" s="1"/>
      <c r="AF172" s="57">
        <f t="shared" si="334"/>
        <v>0</v>
      </c>
      <c r="AG172" s="79">
        <f t="shared" si="335"/>
        <v>0</v>
      </c>
      <c r="AH172" s="32">
        <f>+VLOOKUP($A172,'Presupuesto (Captura de Datos)'!$A$11:$M$363,AH$9,0)</f>
        <v>0</v>
      </c>
      <c r="AI172" s="1"/>
      <c r="AJ172" s="57">
        <f t="shared" si="336"/>
        <v>0</v>
      </c>
      <c r="AK172" s="79">
        <f t="shared" si="337"/>
        <v>0</v>
      </c>
      <c r="AL172" s="32">
        <f>+VLOOKUP($A172,'Presupuesto (Captura de Datos)'!$A$11:$M$363,AL$9,0)</f>
        <v>0</v>
      </c>
      <c r="AM172" s="1"/>
      <c r="AN172" s="57">
        <f t="shared" si="338"/>
        <v>0</v>
      </c>
      <c r="AO172" s="79">
        <f t="shared" si="339"/>
        <v>0</v>
      </c>
      <c r="AP172" s="32">
        <f>+VLOOKUP($A172,'Presupuesto (Captura de Datos)'!$A$11:$M$363,AP$9,0)</f>
        <v>0</v>
      </c>
      <c r="AQ172" s="1"/>
      <c r="AR172" s="57">
        <f t="shared" si="340"/>
        <v>0</v>
      </c>
      <c r="AS172" s="79">
        <f t="shared" si="341"/>
        <v>0</v>
      </c>
      <c r="AT172" s="32">
        <f>+VLOOKUP($A172,'Presupuesto (Captura de Datos)'!$A$11:$M$363,AT$9,0)</f>
        <v>0</v>
      </c>
      <c r="AU172" s="1"/>
      <c r="AV172" s="57">
        <f t="shared" si="342"/>
        <v>0</v>
      </c>
      <c r="AW172" s="79">
        <f t="shared" si="343"/>
        <v>0</v>
      </c>
      <c r="AX172" s="26">
        <f t="shared" si="344"/>
        <v>0</v>
      </c>
      <c r="AY172" s="26">
        <f t="shared" si="345"/>
        <v>0</v>
      </c>
      <c r="AZ172" s="74">
        <f t="shared" si="346"/>
        <v>0</v>
      </c>
      <c r="BA172" s="82">
        <f t="shared" si="347"/>
        <v>0</v>
      </c>
    </row>
    <row r="173" spans="1:53" s="33" customFormat="1" ht="13.5" outlineLevel="1" x14ac:dyDescent="0.3">
      <c r="A173" s="33" t="str">
        <f>'Presupuesto (Captura de Datos)'!A173</f>
        <v>Obligaciones / Impuestos 5</v>
      </c>
      <c r="B173" s="32">
        <f>+VLOOKUP($A173,'Presupuesto (Captura de Datos)'!$A$11:$M$363,B$9,0)</f>
        <v>0</v>
      </c>
      <c r="C173" s="1"/>
      <c r="D173" s="57">
        <f t="shared" si="320"/>
        <v>0</v>
      </c>
      <c r="E173" s="79">
        <f t="shared" si="321"/>
        <v>0</v>
      </c>
      <c r="F173" s="32">
        <f>+VLOOKUP($A173,'Presupuesto (Captura de Datos)'!$A$11:$M$363,F$9,0)</f>
        <v>0</v>
      </c>
      <c r="G173" s="1"/>
      <c r="H173" s="57">
        <f t="shared" si="322"/>
        <v>0</v>
      </c>
      <c r="I173" s="79">
        <f t="shared" si="323"/>
        <v>0</v>
      </c>
      <c r="J173" s="32">
        <f>+VLOOKUP($A173,'Presupuesto (Captura de Datos)'!$A$11:$M$363,J$9,0)</f>
        <v>0</v>
      </c>
      <c r="K173" s="1"/>
      <c r="L173" s="57">
        <f t="shared" si="324"/>
        <v>0</v>
      </c>
      <c r="M173" s="79">
        <f t="shared" si="325"/>
        <v>0</v>
      </c>
      <c r="N173" s="32">
        <f>+VLOOKUP($A173,'Presupuesto (Captura de Datos)'!$A$11:$M$363,N$9,0)</f>
        <v>0</v>
      </c>
      <c r="O173" s="1"/>
      <c r="P173" s="57">
        <f t="shared" si="326"/>
        <v>0</v>
      </c>
      <c r="Q173" s="79">
        <f t="shared" si="327"/>
        <v>0</v>
      </c>
      <c r="R173" s="32">
        <f>+VLOOKUP($A173,'Presupuesto (Captura de Datos)'!$A$11:$M$363,R$9,0)</f>
        <v>0</v>
      </c>
      <c r="S173" s="1"/>
      <c r="T173" s="57">
        <f t="shared" si="328"/>
        <v>0</v>
      </c>
      <c r="U173" s="79">
        <f t="shared" si="329"/>
        <v>0</v>
      </c>
      <c r="V173" s="32">
        <f>+VLOOKUP($A173,'Presupuesto (Captura de Datos)'!$A$11:$M$363,V$9,0)</f>
        <v>0</v>
      </c>
      <c r="W173" s="1"/>
      <c r="X173" s="57">
        <f t="shared" si="330"/>
        <v>0</v>
      </c>
      <c r="Y173" s="79">
        <f t="shared" si="331"/>
        <v>0</v>
      </c>
      <c r="Z173" s="32">
        <f>+VLOOKUP($A173,'Presupuesto (Captura de Datos)'!$A$11:$M$363,Z$9,0)</f>
        <v>0</v>
      </c>
      <c r="AA173" s="1"/>
      <c r="AB173" s="57">
        <f t="shared" si="332"/>
        <v>0</v>
      </c>
      <c r="AC173" s="79">
        <f t="shared" si="333"/>
        <v>0</v>
      </c>
      <c r="AD173" s="32">
        <f>+VLOOKUP($A173,'Presupuesto (Captura de Datos)'!$A$11:$M$363,AD$9,0)</f>
        <v>0</v>
      </c>
      <c r="AE173" s="1"/>
      <c r="AF173" s="57">
        <f t="shared" si="334"/>
        <v>0</v>
      </c>
      <c r="AG173" s="79">
        <f t="shared" si="335"/>
        <v>0</v>
      </c>
      <c r="AH173" s="32">
        <f>+VLOOKUP($A173,'Presupuesto (Captura de Datos)'!$A$11:$M$363,AH$9,0)</f>
        <v>0</v>
      </c>
      <c r="AI173" s="1"/>
      <c r="AJ173" s="57">
        <f t="shared" si="336"/>
        <v>0</v>
      </c>
      <c r="AK173" s="79">
        <f t="shared" si="337"/>
        <v>0</v>
      </c>
      <c r="AL173" s="32">
        <f>+VLOOKUP($A173,'Presupuesto (Captura de Datos)'!$A$11:$M$363,AL$9,0)</f>
        <v>0</v>
      </c>
      <c r="AM173" s="1"/>
      <c r="AN173" s="57">
        <f t="shared" si="338"/>
        <v>0</v>
      </c>
      <c r="AO173" s="79">
        <f t="shared" si="339"/>
        <v>0</v>
      </c>
      <c r="AP173" s="32">
        <f>+VLOOKUP($A173,'Presupuesto (Captura de Datos)'!$A$11:$M$363,AP$9,0)</f>
        <v>0</v>
      </c>
      <c r="AQ173" s="1"/>
      <c r="AR173" s="57">
        <f t="shared" si="340"/>
        <v>0</v>
      </c>
      <c r="AS173" s="79">
        <f t="shared" si="341"/>
        <v>0</v>
      </c>
      <c r="AT173" s="32">
        <f>+VLOOKUP($A173,'Presupuesto (Captura de Datos)'!$A$11:$M$363,AT$9,0)</f>
        <v>0</v>
      </c>
      <c r="AU173" s="1"/>
      <c r="AV173" s="57">
        <f t="shared" si="342"/>
        <v>0</v>
      </c>
      <c r="AW173" s="79">
        <f t="shared" si="343"/>
        <v>0</v>
      </c>
      <c r="AX173" s="26">
        <f t="shared" si="344"/>
        <v>0</v>
      </c>
      <c r="AY173" s="26">
        <f t="shared" si="345"/>
        <v>0</v>
      </c>
      <c r="AZ173" s="74">
        <f t="shared" si="346"/>
        <v>0</v>
      </c>
      <c r="BA173" s="82">
        <f t="shared" si="347"/>
        <v>0</v>
      </c>
    </row>
    <row r="174" spans="1:53" s="33" customFormat="1" ht="13.5" outlineLevel="1" x14ac:dyDescent="0.3">
      <c r="A174" s="33" t="str">
        <f>'Presupuesto (Captura de Datos)'!A174</f>
        <v>Obligaciones / Impuestos 6</v>
      </c>
      <c r="B174" s="32">
        <f>+VLOOKUP($A174,'Presupuesto (Captura de Datos)'!$A$11:$M$363,B$9,0)</f>
        <v>0</v>
      </c>
      <c r="C174" s="1"/>
      <c r="D174" s="57">
        <f t="shared" si="320"/>
        <v>0</v>
      </c>
      <c r="E174" s="79">
        <f t="shared" si="321"/>
        <v>0</v>
      </c>
      <c r="F174" s="32">
        <f>+VLOOKUP($A174,'Presupuesto (Captura de Datos)'!$A$11:$M$363,F$9,0)</f>
        <v>0</v>
      </c>
      <c r="G174" s="1"/>
      <c r="H174" s="57">
        <f t="shared" si="322"/>
        <v>0</v>
      </c>
      <c r="I174" s="79">
        <f t="shared" si="323"/>
        <v>0</v>
      </c>
      <c r="J174" s="32">
        <f>+VLOOKUP($A174,'Presupuesto (Captura de Datos)'!$A$11:$M$363,J$9,0)</f>
        <v>0</v>
      </c>
      <c r="K174" s="1"/>
      <c r="L174" s="57">
        <f t="shared" si="324"/>
        <v>0</v>
      </c>
      <c r="M174" s="79">
        <f t="shared" si="325"/>
        <v>0</v>
      </c>
      <c r="N174" s="32">
        <f>+VLOOKUP($A174,'Presupuesto (Captura de Datos)'!$A$11:$M$363,N$9,0)</f>
        <v>0</v>
      </c>
      <c r="O174" s="1"/>
      <c r="P174" s="57">
        <f t="shared" si="326"/>
        <v>0</v>
      </c>
      <c r="Q174" s="79">
        <f t="shared" si="327"/>
        <v>0</v>
      </c>
      <c r="R174" s="32">
        <f>+VLOOKUP($A174,'Presupuesto (Captura de Datos)'!$A$11:$M$363,R$9,0)</f>
        <v>0</v>
      </c>
      <c r="S174" s="1"/>
      <c r="T174" s="57">
        <f t="shared" si="328"/>
        <v>0</v>
      </c>
      <c r="U174" s="79">
        <f t="shared" si="329"/>
        <v>0</v>
      </c>
      <c r="V174" s="32">
        <f>+VLOOKUP($A174,'Presupuesto (Captura de Datos)'!$A$11:$M$363,V$9,0)</f>
        <v>0</v>
      </c>
      <c r="W174" s="1"/>
      <c r="X174" s="57">
        <f t="shared" si="330"/>
        <v>0</v>
      </c>
      <c r="Y174" s="79">
        <f t="shared" si="331"/>
        <v>0</v>
      </c>
      <c r="Z174" s="32">
        <f>+VLOOKUP($A174,'Presupuesto (Captura de Datos)'!$A$11:$M$363,Z$9,0)</f>
        <v>0</v>
      </c>
      <c r="AA174" s="1"/>
      <c r="AB174" s="57">
        <f t="shared" si="332"/>
        <v>0</v>
      </c>
      <c r="AC174" s="79">
        <f t="shared" si="333"/>
        <v>0</v>
      </c>
      <c r="AD174" s="32">
        <f>+VLOOKUP($A174,'Presupuesto (Captura de Datos)'!$A$11:$M$363,AD$9,0)</f>
        <v>0</v>
      </c>
      <c r="AE174" s="1"/>
      <c r="AF174" s="57">
        <f t="shared" si="334"/>
        <v>0</v>
      </c>
      <c r="AG174" s="79">
        <f t="shared" si="335"/>
        <v>0</v>
      </c>
      <c r="AH174" s="32">
        <f>+VLOOKUP($A174,'Presupuesto (Captura de Datos)'!$A$11:$M$363,AH$9,0)</f>
        <v>0</v>
      </c>
      <c r="AI174" s="1"/>
      <c r="AJ174" s="57">
        <f t="shared" si="336"/>
        <v>0</v>
      </c>
      <c r="AK174" s="79">
        <f t="shared" si="337"/>
        <v>0</v>
      </c>
      <c r="AL174" s="32">
        <f>+VLOOKUP($A174,'Presupuesto (Captura de Datos)'!$A$11:$M$363,AL$9,0)</f>
        <v>0</v>
      </c>
      <c r="AM174" s="1"/>
      <c r="AN174" s="57">
        <f t="shared" si="338"/>
        <v>0</v>
      </c>
      <c r="AO174" s="79">
        <f t="shared" si="339"/>
        <v>0</v>
      </c>
      <c r="AP174" s="32">
        <f>+VLOOKUP($A174,'Presupuesto (Captura de Datos)'!$A$11:$M$363,AP$9,0)</f>
        <v>0</v>
      </c>
      <c r="AQ174" s="1"/>
      <c r="AR174" s="57">
        <f t="shared" si="340"/>
        <v>0</v>
      </c>
      <c r="AS174" s="79">
        <f t="shared" si="341"/>
        <v>0</v>
      </c>
      <c r="AT174" s="32">
        <f>+VLOOKUP($A174,'Presupuesto (Captura de Datos)'!$A$11:$M$363,AT$9,0)</f>
        <v>0</v>
      </c>
      <c r="AU174" s="1"/>
      <c r="AV174" s="57">
        <f t="shared" si="342"/>
        <v>0</v>
      </c>
      <c r="AW174" s="79">
        <f t="shared" si="343"/>
        <v>0</v>
      </c>
      <c r="AX174" s="26">
        <f t="shared" si="344"/>
        <v>0</v>
      </c>
      <c r="AY174" s="26">
        <f t="shared" si="345"/>
        <v>0</v>
      </c>
      <c r="AZ174" s="74">
        <f t="shared" si="346"/>
        <v>0</v>
      </c>
      <c r="BA174" s="82">
        <f t="shared" si="347"/>
        <v>0</v>
      </c>
    </row>
    <row r="175" spans="1:53" s="33" customFormat="1" ht="13.5" outlineLevel="1" x14ac:dyDescent="0.3">
      <c r="A175" s="33" t="str">
        <f>'Presupuesto (Captura de Datos)'!A175</f>
        <v>Obligaciones / Impuestos 7</v>
      </c>
      <c r="B175" s="32">
        <f>+VLOOKUP($A175,'Presupuesto (Captura de Datos)'!$A$11:$M$363,B$9,0)</f>
        <v>0</v>
      </c>
      <c r="C175" s="1"/>
      <c r="D175" s="57">
        <f t="shared" si="320"/>
        <v>0</v>
      </c>
      <c r="E175" s="79">
        <f t="shared" si="321"/>
        <v>0</v>
      </c>
      <c r="F175" s="32">
        <f>+VLOOKUP($A175,'Presupuesto (Captura de Datos)'!$A$11:$M$363,F$9,0)</f>
        <v>0</v>
      </c>
      <c r="G175" s="1"/>
      <c r="H175" s="57">
        <f t="shared" si="322"/>
        <v>0</v>
      </c>
      <c r="I175" s="79">
        <f t="shared" si="323"/>
        <v>0</v>
      </c>
      <c r="J175" s="32">
        <f>+VLOOKUP($A175,'Presupuesto (Captura de Datos)'!$A$11:$M$363,J$9,0)</f>
        <v>0</v>
      </c>
      <c r="K175" s="1"/>
      <c r="L175" s="57">
        <f t="shared" si="324"/>
        <v>0</v>
      </c>
      <c r="M175" s="79">
        <f t="shared" si="325"/>
        <v>0</v>
      </c>
      <c r="N175" s="32">
        <f>+VLOOKUP($A175,'Presupuesto (Captura de Datos)'!$A$11:$M$363,N$9,0)</f>
        <v>0</v>
      </c>
      <c r="O175" s="1"/>
      <c r="P175" s="57">
        <f t="shared" si="326"/>
        <v>0</v>
      </c>
      <c r="Q175" s="79">
        <f t="shared" si="327"/>
        <v>0</v>
      </c>
      <c r="R175" s="32">
        <f>+VLOOKUP($A175,'Presupuesto (Captura de Datos)'!$A$11:$M$363,R$9,0)</f>
        <v>0</v>
      </c>
      <c r="S175" s="1"/>
      <c r="T175" s="57">
        <f t="shared" si="328"/>
        <v>0</v>
      </c>
      <c r="U175" s="79">
        <f t="shared" si="329"/>
        <v>0</v>
      </c>
      <c r="V175" s="32">
        <f>+VLOOKUP($A175,'Presupuesto (Captura de Datos)'!$A$11:$M$363,V$9,0)</f>
        <v>0</v>
      </c>
      <c r="W175" s="1"/>
      <c r="X175" s="57">
        <f t="shared" si="330"/>
        <v>0</v>
      </c>
      <c r="Y175" s="79">
        <f t="shared" si="331"/>
        <v>0</v>
      </c>
      <c r="Z175" s="32">
        <f>+VLOOKUP($A175,'Presupuesto (Captura de Datos)'!$A$11:$M$363,Z$9,0)</f>
        <v>0</v>
      </c>
      <c r="AA175" s="1"/>
      <c r="AB175" s="57">
        <f t="shared" si="332"/>
        <v>0</v>
      </c>
      <c r="AC175" s="79">
        <f t="shared" si="333"/>
        <v>0</v>
      </c>
      <c r="AD175" s="32">
        <f>+VLOOKUP($A175,'Presupuesto (Captura de Datos)'!$A$11:$M$363,AD$9,0)</f>
        <v>0</v>
      </c>
      <c r="AE175" s="1"/>
      <c r="AF175" s="57">
        <f t="shared" si="334"/>
        <v>0</v>
      </c>
      <c r="AG175" s="79">
        <f t="shared" si="335"/>
        <v>0</v>
      </c>
      <c r="AH175" s="32">
        <f>+VLOOKUP($A175,'Presupuesto (Captura de Datos)'!$A$11:$M$363,AH$9,0)</f>
        <v>0</v>
      </c>
      <c r="AI175" s="1"/>
      <c r="AJ175" s="57">
        <f t="shared" si="336"/>
        <v>0</v>
      </c>
      <c r="AK175" s="79">
        <f t="shared" si="337"/>
        <v>0</v>
      </c>
      <c r="AL175" s="32">
        <f>+VLOOKUP($A175,'Presupuesto (Captura de Datos)'!$A$11:$M$363,AL$9,0)</f>
        <v>0</v>
      </c>
      <c r="AM175" s="1"/>
      <c r="AN175" s="57">
        <f t="shared" si="338"/>
        <v>0</v>
      </c>
      <c r="AO175" s="79">
        <f t="shared" si="339"/>
        <v>0</v>
      </c>
      <c r="AP175" s="32">
        <f>+VLOOKUP($A175,'Presupuesto (Captura de Datos)'!$A$11:$M$363,AP$9,0)</f>
        <v>0</v>
      </c>
      <c r="AQ175" s="1"/>
      <c r="AR175" s="57">
        <f t="shared" si="340"/>
        <v>0</v>
      </c>
      <c r="AS175" s="79">
        <f t="shared" si="341"/>
        <v>0</v>
      </c>
      <c r="AT175" s="32">
        <f>+VLOOKUP($A175,'Presupuesto (Captura de Datos)'!$A$11:$M$363,AT$9,0)</f>
        <v>0</v>
      </c>
      <c r="AU175" s="1"/>
      <c r="AV175" s="57">
        <f t="shared" si="342"/>
        <v>0</v>
      </c>
      <c r="AW175" s="79">
        <f t="shared" si="343"/>
        <v>0</v>
      </c>
      <c r="AX175" s="26">
        <f t="shared" si="344"/>
        <v>0</v>
      </c>
      <c r="AY175" s="26">
        <f t="shared" si="345"/>
        <v>0</v>
      </c>
      <c r="AZ175" s="74">
        <f t="shared" si="346"/>
        <v>0</v>
      </c>
      <c r="BA175" s="82">
        <f t="shared" si="347"/>
        <v>0</v>
      </c>
    </row>
    <row r="176" spans="1:53" s="33" customFormat="1" ht="13.5" outlineLevel="1" x14ac:dyDescent="0.3">
      <c r="A176" s="33" t="str">
        <f>'Presupuesto (Captura de Datos)'!A176</f>
        <v>Obligaciones / Impuestos 8</v>
      </c>
      <c r="B176" s="32">
        <f>+VLOOKUP($A176,'Presupuesto (Captura de Datos)'!$A$11:$M$363,B$9,0)</f>
        <v>0</v>
      </c>
      <c r="C176" s="1"/>
      <c r="D176" s="57">
        <f t="shared" si="320"/>
        <v>0</v>
      </c>
      <c r="E176" s="79">
        <f t="shared" si="321"/>
        <v>0</v>
      </c>
      <c r="F176" s="32">
        <f>+VLOOKUP($A176,'Presupuesto (Captura de Datos)'!$A$11:$M$363,F$9,0)</f>
        <v>0</v>
      </c>
      <c r="G176" s="1"/>
      <c r="H176" s="57">
        <f t="shared" si="322"/>
        <v>0</v>
      </c>
      <c r="I176" s="79">
        <f t="shared" si="323"/>
        <v>0</v>
      </c>
      <c r="J176" s="32">
        <f>+VLOOKUP($A176,'Presupuesto (Captura de Datos)'!$A$11:$M$363,J$9,0)</f>
        <v>0</v>
      </c>
      <c r="K176" s="1"/>
      <c r="L176" s="57">
        <f t="shared" si="324"/>
        <v>0</v>
      </c>
      <c r="M176" s="79">
        <f t="shared" si="325"/>
        <v>0</v>
      </c>
      <c r="N176" s="32">
        <f>+VLOOKUP($A176,'Presupuesto (Captura de Datos)'!$A$11:$M$363,N$9,0)</f>
        <v>0</v>
      </c>
      <c r="O176" s="1"/>
      <c r="P176" s="57">
        <f t="shared" si="326"/>
        <v>0</v>
      </c>
      <c r="Q176" s="79">
        <f t="shared" si="327"/>
        <v>0</v>
      </c>
      <c r="R176" s="32">
        <f>+VLOOKUP($A176,'Presupuesto (Captura de Datos)'!$A$11:$M$363,R$9,0)</f>
        <v>0</v>
      </c>
      <c r="S176" s="1"/>
      <c r="T176" s="57">
        <f t="shared" si="328"/>
        <v>0</v>
      </c>
      <c r="U176" s="79">
        <f t="shared" si="329"/>
        <v>0</v>
      </c>
      <c r="V176" s="32">
        <f>+VLOOKUP($A176,'Presupuesto (Captura de Datos)'!$A$11:$M$363,V$9,0)</f>
        <v>0</v>
      </c>
      <c r="W176" s="1"/>
      <c r="X176" s="57">
        <f t="shared" si="330"/>
        <v>0</v>
      </c>
      <c r="Y176" s="79">
        <f t="shared" si="331"/>
        <v>0</v>
      </c>
      <c r="Z176" s="32">
        <f>+VLOOKUP($A176,'Presupuesto (Captura de Datos)'!$A$11:$M$363,Z$9,0)</f>
        <v>0</v>
      </c>
      <c r="AA176" s="1"/>
      <c r="AB176" s="57">
        <f t="shared" si="332"/>
        <v>0</v>
      </c>
      <c r="AC176" s="79">
        <f t="shared" si="333"/>
        <v>0</v>
      </c>
      <c r="AD176" s="32">
        <f>+VLOOKUP($A176,'Presupuesto (Captura de Datos)'!$A$11:$M$363,AD$9,0)</f>
        <v>0</v>
      </c>
      <c r="AE176" s="1"/>
      <c r="AF176" s="57">
        <f t="shared" si="334"/>
        <v>0</v>
      </c>
      <c r="AG176" s="79">
        <f t="shared" si="335"/>
        <v>0</v>
      </c>
      <c r="AH176" s="32">
        <f>+VLOOKUP($A176,'Presupuesto (Captura de Datos)'!$A$11:$M$363,AH$9,0)</f>
        <v>0</v>
      </c>
      <c r="AI176" s="1"/>
      <c r="AJ176" s="57">
        <f t="shared" si="336"/>
        <v>0</v>
      </c>
      <c r="AK176" s="79">
        <f t="shared" si="337"/>
        <v>0</v>
      </c>
      <c r="AL176" s="32">
        <f>+VLOOKUP($A176,'Presupuesto (Captura de Datos)'!$A$11:$M$363,AL$9,0)</f>
        <v>0</v>
      </c>
      <c r="AM176" s="1"/>
      <c r="AN176" s="57">
        <f t="shared" si="338"/>
        <v>0</v>
      </c>
      <c r="AO176" s="79">
        <f t="shared" si="339"/>
        <v>0</v>
      </c>
      <c r="AP176" s="32">
        <f>+VLOOKUP($A176,'Presupuesto (Captura de Datos)'!$A$11:$M$363,AP$9,0)</f>
        <v>0</v>
      </c>
      <c r="AQ176" s="1"/>
      <c r="AR176" s="57">
        <f t="shared" si="340"/>
        <v>0</v>
      </c>
      <c r="AS176" s="79">
        <f t="shared" si="341"/>
        <v>0</v>
      </c>
      <c r="AT176" s="32">
        <f>+VLOOKUP($A176,'Presupuesto (Captura de Datos)'!$A$11:$M$363,AT$9,0)</f>
        <v>0</v>
      </c>
      <c r="AU176" s="1"/>
      <c r="AV176" s="57">
        <f t="shared" si="342"/>
        <v>0</v>
      </c>
      <c r="AW176" s="79">
        <f t="shared" si="343"/>
        <v>0</v>
      </c>
      <c r="AX176" s="26">
        <f t="shared" si="344"/>
        <v>0</v>
      </c>
      <c r="AY176" s="26">
        <f t="shared" si="345"/>
        <v>0</v>
      </c>
      <c r="AZ176" s="74">
        <f t="shared" si="346"/>
        <v>0</v>
      </c>
      <c r="BA176" s="82">
        <f t="shared" si="347"/>
        <v>0</v>
      </c>
    </row>
    <row r="177" spans="1:53" s="33" customFormat="1" ht="13.5" outlineLevel="1" x14ac:dyDescent="0.3">
      <c r="A177" s="33" t="str">
        <f>'Presupuesto (Captura de Datos)'!A177</f>
        <v>Obligaciones / Impuestos 9</v>
      </c>
      <c r="B177" s="32">
        <f>+VLOOKUP($A177,'Presupuesto (Captura de Datos)'!$A$11:$M$363,B$9,0)</f>
        <v>0</v>
      </c>
      <c r="C177" s="1"/>
      <c r="D177" s="57">
        <f t="shared" si="320"/>
        <v>0</v>
      </c>
      <c r="E177" s="79">
        <f t="shared" si="321"/>
        <v>0</v>
      </c>
      <c r="F177" s="32">
        <f>+VLOOKUP($A177,'Presupuesto (Captura de Datos)'!$A$11:$M$363,F$9,0)</f>
        <v>0</v>
      </c>
      <c r="G177" s="1"/>
      <c r="H177" s="57">
        <f t="shared" si="322"/>
        <v>0</v>
      </c>
      <c r="I177" s="79">
        <f t="shared" si="323"/>
        <v>0</v>
      </c>
      <c r="J177" s="32">
        <f>+VLOOKUP($A177,'Presupuesto (Captura de Datos)'!$A$11:$M$363,J$9,0)</f>
        <v>0</v>
      </c>
      <c r="K177" s="1"/>
      <c r="L177" s="57">
        <f t="shared" si="324"/>
        <v>0</v>
      </c>
      <c r="M177" s="79">
        <f t="shared" si="325"/>
        <v>0</v>
      </c>
      <c r="N177" s="32">
        <f>+VLOOKUP($A177,'Presupuesto (Captura de Datos)'!$A$11:$M$363,N$9,0)</f>
        <v>0</v>
      </c>
      <c r="O177" s="1"/>
      <c r="P177" s="57">
        <f t="shared" si="326"/>
        <v>0</v>
      </c>
      <c r="Q177" s="79">
        <f t="shared" si="327"/>
        <v>0</v>
      </c>
      <c r="R177" s="32">
        <f>+VLOOKUP($A177,'Presupuesto (Captura de Datos)'!$A$11:$M$363,R$9,0)</f>
        <v>0</v>
      </c>
      <c r="S177" s="1"/>
      <c r="T177" s="57">
        <f t="shared" si="328"/>
        <v>0</v>
      </c>
      <c r="U177" s="79">
        <f t="shared" si="329"/>
        <v>0</v>
      </c>
      <c r="V177" s="32">
        <f>+VLOOKUP($A177,'Presupuesto (Captura de Datos)'!$A$11:$M$363,V$9,0)</f>
        <v>0</v>
      </c>
      <c r="W177" s="1"/>
      <c r="X177" s="57">
        <f t="shared" si="330"/>
        <v>0</v>
      </c>
      <c r="Y177" s="79">
        <f t="shared" si="331"/>
        <v>0</v>
      </c>
      <c r="Z177" s="32">
        <f>+VLOOKUP($A177,'Presupuesto (Captura de Datos)'!$A$11:$M$363,Z$9,0)</f>
        <v>0</v>
      </c>
      <c r="AA177" s="1"/>
      <c r="AB177" s="57">
        <f t="shared" si="332"/>
        <v>0</v>
      </c>
      <c r="AC177" s="79">
        <f t="shared" si="333"/>
        <v>0</v>
      </c>
      <c r="AD177" s="32">
        <f>+VLOOKUP($A177,'Presupuesto (Captura de Datos)'!$A$11:$M$363,AD$9,0)</f>
        <v>0</v>
      </c>
      <c r="AE177" s="1"/>
      <c r="AF177" s="57">
        <f t="shared" si="334"/>
        <v>0</v>
      </c>
      <c r="AG177" s="79">
        <f t="shared" si="335"/>
        <v>0</v>
      </c>
      <c r="AH177" s="32">
        <f>+VLOOKUP($A177,'Presupuesto (Captura de Datos)'!$A$11:$M$363,AH$9,0)</f>
        <v>0</v>
      </c>
      <c r="AI177" s="1"/>
      <c r="AJ177" s="57">
        <f t="shared" si="336"/>
        <v>0</v>
      </c>
      <c r="AK177" s="79">
        <f t="shared" si="337"/>
        <v>0</v>
      </c>
      <c r="AL177" s="32">
        <f>+VLOOKUP($A177,'Presupuesto (Captura de Datos)'!$A$11:$M$363,AL$9,0)</f>
        <v>0</v>
      </c>
      <c r="AM177" s="1"/>
      <c r="AN177" s="57">
        <f t="shared" si="338"/>
        <v>0</v>
      </c>
      <c r="AO177" s="79">
        <f t="shared" si="339"/>
        <v>0</v>
      </c>
      <c r="AP177" s="32">
        <f>+VLOOKUP($A177,'Presupuesto (Captura de Datos)'!$A$11:$M$363,AP$9,0)</f>
        <v>0</v>
      </c>
      <c r="AQ177" s="1"/>
      <c r="AR177" s="57">
        <f t="shared" si="340"/>
        <v>0</v>
      </c>
      <c r="AS177" s="79">
        <f t="shared" si="341"/>
        <v>0</v>
      </c>
      <c r="AT177" s="32">
        <f>+VLOOKUP($A177,'Presupuesto (Captura de Datos)'!$A$11:$M$363,AT$9,0)</f>
        <v>0</v>
      </c>
      <c r="AU177" s="1"/>
      <c r="AV177" s="57">
        <f t="shared" si="342"/>
        <v>0</v>
      </c>
      <c r="AW177" s="79">
        <f t="shared" si="343"/>
        <v>0</v>
      </c>
      <c r="AX177" s="26">
        <f t="shared" si="344"/>
        <v>0</v>
      </c>
      <c r="AY177" s="26">
        <f t="shared" si="345"/>
        <v>0</v>
      </c>
      <c r="AZ177" s="74">
        <f t="shared" si="346"/>
        <v>0</v>
      </c>
      <c r="BA177" s="82">
        <f t="shared" si="347"/>
        <v>0</v>
      </c>
    </row>
    <row r="178" spans="1:53" s="33" customFormat="1" ht="13.5" outlineLevel="1" x14ac:dyDescent="0.3">
      <c r="A178" s="33" t="str">
        <f>'Presupuesto (Captura de Datos)'!A178</f>
        <v>Obligaciones / Impuestos 10</v>
      </c>
      <c r="B178" s="32">
        <f>+VLOOKUP($A178,'Presupuesto (Captura de Datos)'!$A$11:$M$363,B$9,0)</f>
        <v>0</v>
      </c>
      <c r="C178" s="1"/>
      <c r="D178" s="57">
        <f t="shared" si="320"/>
        <v>0</v>
      </c>
      <c r="E178" s="79">
        <f t="shared" si="321"/>
        <v>0</v>
      </c>
      <c r="F178" s="32">
        <f>+VLOOKUP($A178,'Presupuesto (Captura de Datos)'!$A$11:$M$363,F$9,0)</f>
        <v>0</v>
      </c>
      <c r="G178" s="1"/>
      <c r="H178" s="57">
        <f t="shared" si="322"/>
        <v>0</v>
      </c>
      <c r="I178" s="79">
        <f t="shared" si="323"/>
        <v>0</v>
      </c>
      <c r="J178" s="32">
        <f>+VLOOKUP($A178,'Presupuesto (Captura de Datos)'!$A$11:$M$363,J$9,0)</f>
        <v>0</v>
      </c>
      <c r="K178" s="1"/>
      <c r="L178" s="57">
        <f t="shared" si="324"/>
        <v>0</v>
      </c>
      <c r="M178" s="79">
        <f t="shared" si="325"/>
        <v>0</v>
      </c>
      <c r="N178" s="32">
        <f>+VLOOKUP($A178,'Presupuesto (Captura de Datos)'!$A$11:$M$363,N$9,0)</f>
        <v>0</v>
      </c>
      <c r="O178" s="1"/>
      <c r="P178" s="57">
        <f t="shared" si="326"/>
        <v>0</v>
      </c>
      <c r="Q178" s="79">
        <f t="shared" si="327"/>
        <v>0</v>
      </c>
      <c r="R178" s="32">
        <f>+VLOOKUP($A178,'Presupuesto (Captura de Datos)'!$A$11:$M$363,R$9,0)</f>
        <v>0</v>
      </c>
      <c r="S178" s="1"/>
      <c r="T178" s="57">
        <f t="shared" si="328"/>
        <v>0</v>
      </c>
      <c r="U178" s="79">
        <f t="shared" si="329"/>
        <v>0</v>
      </c>
      <c r="V178" s="32">
        <f>+VLOOKUP($A178,'Presupuesto (Captura de Datos)'!$A$11:$M$363,V$9,0)</f>
        <v>0</v>
      </c>
      <c r="W178" s="1"/>
      <c r="X178" s="57">
        <f t="shared" si="330"/>
        <v>0</v>
      </c>
      <c r="Y178" s="79">
        <f t="shared" si="331"/>
        <v>0</v>
      </c>
      <c r="Z178" s="32">
        <f>+VLOOKUP($A178,'Presupuesto (Captura de Datos)'!$A$11:$M$363,Z$9,0)</f>
        <v>0</v>
      </c>
      <c r="AA178" s="1"/>
      <c r="AB178" s="57">
        <f t="shared" si="332"/>
        <v>0</v>
      </c>
      <c r="AC178" s="79">
        <f t="shared" si="333"/>
        <v>0</v>
      </c>
      <c r="AD178" s="32">
        <f>+VLOOKUP($A178,'Presupuesto (Captura de Datos)'!$A$11:$M$363,AD$9,0)</f>
        <v>0</v>
      </c>
      <c r="AE178" s="1"/>
      <c r="AF178" s="57">
        <f t="shared" si="334"/>
        <v>0</v>
      </c>
      <c r="AG178" s="79">
        <f t="shared" si="335"/>
        <v>0</v>
      </c>
      <c r="AH178" s="32">
        <f>+VLOOKUP($A178,'Presupuesto (Captura de Datos)'!$A$11:$M$363,AH$9,0)</f>
        <v>0</v>
      </c>
      <c r="AI178" s="1"/>
      <c r="AJ178" s="57">
        <f t="shared" si="336"/>
        <v>0</v>
      </c>
      <c r="AK178" s="79">
        <f t="shared" si="337"/>
        <v>0</v>
      </c>
      <c r="AL178" s="32">
        <f>+VLOOKUP($A178,'Presupuesto (Captura de Datos)'!$A$11:$M$363,AL$9,0)</f>
        <v>0</v>
      </c>
      <c r="AM178" s="1"/>
      <c r="AN178" s="57">
        <f t="shared" si="338"/>
        <v>0</v>
      </c>
      <c r="AO178" s="79">
        <f t="shared" si="339"/>
        <v>0</v>
      </c>
      <c r="AP178" s="32">
        <f>+VLOOKUP($A178,'Presupuesto (Captura de Datos)'!$A$11:$M$363,AP$9,0)</f>
        <v>0</v>
      </c>
      <c r="AQ178" s="1"/>
      <c r="AR178" s="57">
        <f t="shared" si="340"/>
        <v>0</v>
      </c>
      <c r="AS178" s="79">
        <f t="shared" si="341"/>
        <v>0</v>
      </c>
      <c r="AT178" s="32">
        <f>+VLOOKUP($A178,'Presupuesto (Captura de Datos)'!$A$11:$M$363,AT$9,0)</f>
        <v>0</v>
      </c>
      <c r="AU178" s="1"/>
      <c r="AV178" s="57">
        <f t="shared" si="342"/>
        <v>0</v>
      </c>
      <c r="AW178" s="79">
        <f t="shared" si="343"/>
        <v>0</v>
      </c>
      <c r="AX178" s="26">
        <f t="shared" si="344"/>
        <v>0</v>
      </c>
      <c r="AY178" s="26">
        <f t="shared" si="345"/>
        <v>0</v>
      </c>
      <c r="AZ178" s="74">
        <f t="shared" si="346"/>
        <v>0</v>
      </c>
      <c r="BA178" s="82">
        <f t="shared" si="347"/>
        <v>0</v>
      </c>
    </row>
    <row r="179" spans="1:53" s="33" customFormat="1" ht="13.5" outlineLevel="1" x14ac:dyDescent="0.3">
      <c r="A179" s="33" t="str">
        <f>'Presupuesto (Captura de Datos)'!A179</f>
        <v>Obligaciones / Impuestos 11</v>
      </c>
      <c r="B179" s="32">
        <f>+VLOOKUP($A179,'Presupuesto (Captura de Datos)'!$A$11:$M$363,B$9,0)</f>
        <v>0</v>
      </c>
      <c r="C179" s="1"/>
      <c r="D179" s="57">
        <f t="shared" si="320"/>
        <v>0</v>
      </c>
      <c r="E179" s="79">
        <f t="shared" si="321"/>
        <v>0</v>
      </c>
      <c r="F179" s="32">
        <f>+VLOOKUP($A179,'Presupuesto (Captura de Datos)'!$A$11:$M$363,F$9,0)</f>
        <v>0</v>
      </c>
      <c r="G179" s="1"/>
      <c r="H179" s="57">
        <f t="shared" si="322"/>
        <v>0</v>
      </c>
      <c r="I179" s="79">
        <f t="shared" si="323"/>
        <v>0</v>
      </c>
      <c r="J179" s="32">
        <f>+VLOOKUP($A179,'Presupuesto (Captura de Datos)'!$A$11:$M$363,J$9,0)</f>
        <v>0</v>
      </c>
      <c r="K179" s="1"/>
      <c r="L179" s="57">
        <f t="shared" si="324"/>
        <v>0</v>
      </c>
      <c r="M179" s="79">
        <f t="shared" si="325"/>
        <v>0</v>
      </c>
      <c r="N179" s="32">
        <f>+VLOOKUP($A179,'Presupuesto (Captura de Datos)'!$A$11:$M$363,N$9,0)</f>
        <v>0</v>
      </c>
      <c r="O179" s="1"/>
      <c r="P179" s="57">
        <f t="shared" si="326"/>
        <v>0</v>
      </c>
      <c r="Q179" s="79">
        <f t="shared" si="327"/>
        <v>0</v>
      </c>
      <c r="R179" s="32">
        <f>+VLOOKUP($A179,'Presupuesto (Captura de Datos)'!$A$11:$M$363,R$9,0)</f>
        <v>0</v>
      </c>
      <c r="S179" s="1"/>
      <c r="T179" s="57">
        <f t="shared" si="328"/>
        <v>0</v>
      </c>
      <c r="U179" s="79">
        <f t="shared" si="329"/>
        <v>0</v>
      </c>
      <c r="V179" s="32">
        <f>+VLOOKUP($A179,'Presupuesto (Captura de Datos)'!$A$11:$M$363,V$9,0)</f>
        <v>0</v>
      </c>
      <c r="W179" s="1"/>
      <c r="X179" s="57">
        <f t="shared" si="330"/>
        <v>0</v>
      </c>
      <c r="Y179" s="79">
        <f t="shared" si="331"/>
        <v>0</v>
      </c>
      <c r="Z179" s="32">
        <f>+VLOOKUP($A179,'Presupuesto (Captura de Datos)'!$A$11:$M$363,Z$9,0)</f>
        <v>0</v>
      </c>
      <c r="AA179" s="1"/>
      <c r="AB179" s="57">
        <f t="shared" si="332"/>
        <v>0</v>
      </c>
      <c r="AC179" s="79">
        <f t="shared" si="333"/>
        <v>0</v>
      </c>
      <c r="AD179" s="32">
        <f>+VLOOKUP($A179,'Presupuesto (Captura de Datos)'!$A$11:$M$363,AD$9,0)</f>
        <v>0</v>
      </c>
      <c r="AE179" s="1"/>
      <c r="AF179" s="57">
        <f t="shared" si="334"/>
        <v>0</v>
      </c>
      <c r="AG179" s="79">
        <f t="shared" si="335"/>
        <v>0</v>
      </c>
      <c r="AH179" s="32">
        <f>+VLOOKUP($A179,'Presupuesto (Captura de Datos)'!$A$11:$M$363,AH$9,0)</f>
        <v>0</v>
      </c>
      <c r="AI179" s="1"/>
      <c r="AJ179" s="57">
        <f t="shared" si="336"/>
        <v>0</v>
      </c>
      <c r="AK179" s="79">
        <f t="shared" si="337"/>
        <v>0</v>
      </c>
      <c r="AL179" s="32">
        <f>+VLOOKUP($A179,'Presupuesto (Captura de Datos)'!$A$11:$M$363,AL$9,0)</f>
        <v>0</v>
      </c>
      <c r="AM179" s="1"/>
      <c r="AN179" s="57">
        <f t="shared" si="338"/>
        <v>0</v>
      </c>
      <c r="AO179" s="79">
        <f t="shared" si="339"/>
        <v>0</v>
      </c>
      <c r="AP179" s="32">
        <f>+VLOOKUP($A179,'Presupuesto (Captura de Datos)'!$A$11:$M$363,AP$9,0)</f>
        <v>0</v>
      </c>
      <c r="AQ179" s="1"/>
      <c r="AR179" s="57">
        <f t="shared" si="340"/>
        <v>0</v>
      </c>
      <c r="AS179" s="79">
        <f t="shared" si="341"/>
        <v>0</v>
      </c>
      <c r="AT179" s="32">
        <f>+VLOOKUP($A179,'Presupuesto (Captura de Datos)'!$A$11:$M$363,AT$9,0)</f>
        <v>0</v>
      </c>
      <c r="AU179" s="1"/>
      <c r="AV179" s="57">
        <f t="shared" si="342"/>
        <v>0</v>
      </c>
      <c r="AW179" s="79">
        <f t="shared" si="343"/>
        <v>0</v>
      </c>
      <c r="AX179" s="26">
        <f t="shared" si="344"/>
        <v>0</v>
      </c>
      <c r="AY179" s="26">
        <f t="shared" si="345"/>
        <v>0</v>
      </c>
      <c r="AZ179" s="74">
        <f t="shared" si="346"/>
        <v>0</v>
      </c>
      <c r="BA179" s="82">
        <f t="shared" si="347"/>
        <v>0</v>
      </c>
    </row>
    <row r="180" spans="1:53" s="33" customFormat="1" ht="13.5" outlineLevel="1" x14ac:dyDescent="0.3">
      <c r="A180" s="33" t="str">
        <f>'Presupuesto (Captura de Datos)'!A180</f>
        <v>Obligaciones / Impuestos 12</v>
      </c>
      <c r="B180" s="32">
        <f>+VLOOKUP($A180,'Presupuesto (Captura de Datos)'!$A$11:$M$363,B$9,0)</f>
        <v>0</v>
      </c>
      <c r="C180" s="1"/>
      <c r="D180" s="57">
        <f t="shared" si="320"/>
        <v>0</v>
      </c>
      <c r="E180" s="79">
        <f t="shared" si="321"/>
        <v>0</v>
      </c>
      <c r="F180" s="32">
        <f>+VLOOKUP($A180,'Presupuesto (Captura de Datos)'!$A$11:$M$363,F$9,0)</f>
        <v>0</v>
      </c>
      <c r="G180" s="1"/>
      <c r="H180" s="57">
        <f t="shared" si="322"/>
        <v>0</v>
      </c>
      <c r="I180" s="79">
        <f t="shared" si="323"/>
        <v>0</v>
      </c>
      <c r="J180" s="32">
        <f>+VLOOKUP($A180,'Presupuesto (Captura de Datos)'!$A$11:$M$363,J$9,0)</f>
        <v>0</v>
      </c>
      <c r="K180" s="1"/>
      <c r="L180" s="57">
        <f t="shared" si="324"/>
        <v>0</v>
      </c>
      <c r="M180" s="79">
        <f t="shared" si="325"/>
        <v>0</v>
      </c>
      <c r="N180" s="32">
        <f>+VLOOKUP($A180,'Presupuesto (Captura de Datos)'!$A$11:$M$363,N$9,0)</f>
        <v>0</v>
      </c>
      <c r="O180" s="1"/>
      <c r="P180" s="57">
        <f t="shared" si="326"/>
        <v>0</v>
      </c>
      <c r="Q180" s="79">
        <f t="shared" si="327"/>
        <v>0</v>
      </c>
      <c r="R180" s="32">
        <f>+VLOOKUP($A180,'Presupuesto (Captura de Datos)'!$A$11:$M$363,R$9,0)</f>
        <v>0</v>
      </c>
      <c r="S180" s="1"/>
      <c r="T180" s="57">
        <f t="shared" si="328"/>
        <v>0</v>
      </c>
      <c r="U180" s="79">
        <f t="shared" si="329"/>
        <v>0</v>
      </c>
      <c r="V180" s="32">
        <f>+VLOOKUP($A180,'Presupuesto (Captura de Datos)'!$A$11:$M$363,V$9,0)</f>
        <v>0</v>
      </c>
      <c r="W180" s="1"/>
      <c r="X180" s="57">
        <f t="shared" si="330"/>
        <v>0</v>
      </c>
      <c r="Y180" s="79">
        <f t="shared" si="331"/>
        <v>0</v>
      </c>
      <c r="Z180" s="32">
        <f>+VLOOKUP($A180,'Presupuesto (Captura de Datos)'!$A$11:$M$363,Z$9,0)</f>
        <v>0</v>
      </c>
      <c r="AA180" s="1"/>
      <c r="AB180" s="57">
        <f t="shared" si="332"/>
        <v>0</v>
      </c>
      <c r="AC180" s="79">
        <f t="shared" si="333"/>
        <v>0</v>
      </c>
      <c r="AD180" s="32">
        <f>+VLOOKUP($A180,'Presupuesto (Captura de Datos)'!$A$11:$M$363,AD$9,0)</f>
        <v>0</v>
      </c>
      <c r="AE180" s="1"/>
      <c r="AF180" s="57">
        <f t="shared" si="334"/>
        <v>0</v>
      </c>
      <c r="AG180" s="79">
        <f t="shared" si="335"/>
        <v>0</v>
      </c>
      <c r="AH180" s="32">
        <f>+VLOOKUP($A180,'Presupuesto (Captura de Datos)'!$A$11:$M$363,AH$9,0)</f>
        <v>0</v>
      </c>
      <c r="AI180" s="1"/>
      <c r="AJ180" s="57">
        <f t="shared" si="336"/>
        <v>0</v>
      </c>
      <c r="AK180" s="79">
        <f t="shared" si="337"/>
        <v>0</v>
      </c>
      <c r="AL180" s="32">
        <f>+VLOOKUP($A180,'Presupuesto (Captura de Datos)'!$A$11:$M$363,AL$9,0)</f>
        <v>0</v>
      </c>
      <c r="AM180" s="1"/>
      <c r="AN180" s="57">
        <f t="shared" si="338"/>
        <v>0</v>
      </c>
      <c r="AO180" s="79">
        <f t="shared" si="339"/>
        <v>0</v>
      </c>
      <c r="AP180" s="32">
        <f>+VLOOKUP($A180,'Presupuesto (Captura de Datos)'!$A$11:$M$363,AP$9,0)</f>
        <v>0</v>
      </c>
      <c r="AQ180" s="1"/>
      <c r="AR180" s="57">
        <f t="shared" si="340"/>
        <v>0</v>
      </c>
      <c r="AS180" s="79">
        <f t="shared" si="341"/>
        <v>0</v>
      </c>
      <c r="AT180" s="32">
        <f>+VLOOKUP($A180,'Presupuesto (Captura de Datos)'!$A$11:$M$363,AT$9,0)</f>
        <v>0</v>
      </c>
      <c r="AU180" s="1"/>
      <c r="AV180" s="57">
        <f t="shared" si="342"/>
        <v>0</v>
      </c>
      <c r="AW180" s="79">
        <f t="shared" si="343"/>
        <v>0</v>
      </c>
      <c r="AX180" s="26">
        <f t="shared" si="344"/>
        <v>0</v>
      </c>
      <c r="AY180" s="26">
        <f t="shared" si="345"/>
        <v>0</v>
      </c>
      <c r="AZ180" s="74">
        <f t="shared" si="346"/>
        <v>0</v>
      </c>
      <c r="BA180" s="82">
        <f t="shared" si="347"/>
        <v>0</v>
      </c>
    </row>
    <row r="181" spans="1:53" s="33" customFormat="1" ht="13.5" outlineLevel="1" x14ac:dyDescent="0.3">
      <c r="A181" s="33" t="str">
        <f>'Presupuesto (Captura de Datos)'!A181</f>
        <v>Obligaciones / Impuestos 13</v>
      </c>
      <c r="B181" s="32">
        <f>+VLOOKUP($A181,'Presupuesto (Captura de Datos)'!$A$11:$M$363,B$9,0)</f>
        <v>0</v>
      </c>
      <c r="C181" s="1"/>
      <c r="D181" s="57">
        <f t="shared" si="320"/>
        <v>0</v>
      </c>
      <c r="E181" s="79">
        <f t="shared" si="321"/>
        <v>0</v>
      </c>
      <c r="F181" s="32">
        <f>+VLOOKUP($A181,'Presupuesto (Captura de Datos)'!$A$11:$M$363,F$9,0)</f>
        <v>0</v>
      </c>
      <c r="G181" s="1"/>
      <c r="H181" s="57">
        <f t="shared" si="322"/>
        <v>0</v>
      </c>
      <c r="I181" s="79">
        <f t="shared" si="323"/>
        <v>0</v>
      </c>
      <c r="J181" s="32">
        <f>+VLOOKUP($A181,'Presupuesto (Captura de Datos)'!$A$11:$M$363,J$9,0)</f>
        <v>0</v>
      </c>
      <c r="K181" s="1"/>
      <c r="L181" s="57">
        <f t="shared" si="324"/>
        <v>0</v>
      </c>
      <c r="M181" s="79">
        <f t="shared" si="325"/>
        <v>0</v>
      </c>
      <c r="N181" s="32">
        <f>+VLOOKUP($A181,'Presupuesto (Captura de Datos)'!$A$11:$M$363,N$9,0)</f>
        <v>0</v>
      </c>
      <c r="O181" s="1"/>
      <c r="P181" s="57">
        <f t="shared" si="326"/>
        <v>0</v>
      </c>
      <c r="Q181" s="79">
        <f t="shared" si="327"/>
        <v>0</v>
      </c>
      <c r="R181" s="32">
        <f>+VLOOKUP($A181,'Presupuesto (Captura de Datos)'!$A$11:$M$363,R$9,0)</f>
        <v>0</v>
      </c>
      <c r="S181" s="1"/>
      <c r="T181" s="57">
        <f t="shared" si="328"/>
        <v>0</v>
      </c>
      <c r="U181" s="79">
        <f t="shared" si="329"/>
        <v>0</v>
      </c>
      <c r="V181" s="32">
        <f>+VLOOKUP($A181,'Presupuesto (Captura de Datos)'!$A$11:$M$363,V$9,0)</f>
        <v>0</v>
      </c>
      <c r="W181" s="1"/>
      <c r="X181" s="57">
        <f t="shared" si="330"/>
        <v>0</v>
      </c>
      <c r="Y181" s="79">
        <f t="shared" si="331"/>
        <v>0</v>
      </c>
      <c r="Z181" s="32">
        <f>+VLOOKUP($A181,'Presupuesto (Captura de Datos)'!$A$11:$M$363,Z$9,0)</f>
        <v>0</v>
      </c>
      <c r="AA181" s="1"/>
      <c r="AB181" s="57">
        <f t="shared" si="332"/>
        <v>0</v>
      </c>
      <c r="AC181" s="79">
        <f t="shared" si="333"/>
        <v>0</v>
      </c>
      <c r="AD181" s="32">
        <f>+VLOOKUP($A181,'Presupuesto (Captura de Datos)'!$A$11:$M$363,AD$9,0)</f>
        <v>0</v>
      </c>
      <c r="AE181" s="1"/>
      <c r="AF181" s="57">
        <f t="shared" si="334"/>
        <v>0</v>
      </c>
      <c r="AG181" s="79">
        <f t="shared" si="335"/>
        <v>0</v>
      </c>
      <c r="AH181" s="32">
        <f>+VLOOKUP($A181,'Presupuesto (Captura de Datos)'!$A$11:$M$363,AH$9,0)</f>
        <v>0</v>
      </c>
      <c r="AI181" s="1"/>
      <c r="AJ181" s="57">
        <f t="shared" si="336"/>
        <v>0</v>
      </c>
      <c r="AK181" s="79">
        <f t="shared" si="337"/>
        <v>0</v>
      </c>
      <c r="AL181" s="32">
        <f>+VLOOKUP($A181,'Presupuesto (Captura de Datos)'!$A$11:$M$363,AL$9,0)</f>
        <v>0</v>
      </c>
      <c r="AM181" s="1"/>
      <c r="AN181" s="57">
        <f t="shared" si="338"/>
        <v>0</v>
      </c>
      <c r="AO181" s="79">
        <f t="shared" si="339"/>
        <v>0</v>
      </c>
      <c r="AP181" s="32">
        <f>+VLOOKUP($A181,'Presupuesto (Captura de Datos)'!$A$11:$M$363,AP$9,0)</f>
        <v>0</v>
      </c>
      <c r="AQ181" s="1"/>
      <c r="AR181" s="57">
        <f t="shared" si="340"/>
        <v>0</v>
      </c>
      <c r="AS181" s="79">
        <f t="shared" si="341"/>
        <v>0</v>
      </c>
      <c r="AT181" s="32">
        <f>+VLOOKUP($A181,'Presupuesto (Captura de Datos)'!$A$11:$M$363,AT$9,0)</f>
        <v>0</v>
      </c>
      <c r="AU181" s="1"/>
      <c r="AV181" s="57">
        <f t="shared" si="342"/>
        <v>0</v>
      </c>
      <c r="AW181" s="79">
        <f t="shared" si="343"/>
        <v>0</v>
      </c>
      <c r="AX181" s="26">
        <f t="shared" si="344"/>
        <v>0</v>
      </c>
      <c r="AY181" s="26">
        <f t="shared" si="345"/>
        <v>0</v>
      </c>
      <c r="AZ181" s="74">
        <f t="shared" si="346"/>
        <v>0</v>
      </c>
      <c r="BA181" s="82">
        <f t="shared" si="347"/>
        <v>0</v>
      </c>
    </row>
    <row r="182" spans="1:53" s="33" customFormat="1" ht="13.5" outlineLevel="1" x14ac:dyDescent="0.3">
      <c r="A182" s="33" t="str">
        <f>'Presupuesto (Captura de Datos)'!A182</f>
        <v>Obligaciones / Impuestos 14</v>
      </c>
      <c r="B182" s="32">
        <f>+VLOOKUP($A182,'Presupuesto (Captura de Datos)'!$A$11:$M$363,B$9,0)</f>
        <v>0</v>
      </c>
      <c r="C182" s="1"/>
      <c r="D182" s="57">
        <f t="shared" si="320"/>
        <v>0</v>
      </c>
      <c r="E182" s="79">
        <f t="shared" si="321"/>
        <v>0</v>
      </c>
      <c r="F182" s="32">
        <f>+VLOOKUP($A182,'Presupuesto (Captura de Datos)'!$A$11:$M$363,F$9,0)</f>
        <v>0</v>
      </c>
      <c r="G182" s="1"/>
      <c r="H182" s="57">
        <f t="shared" si="322"/>
        <v>0</v>
      </c>
      <c r="I182" s="79">
        <f t="shared" si="323"/>
        <v>0</v>
      </c>
      <c r="J182" s="32">
        <f>+VLOOKUP($A182,'Presupuesto (Captura de Datos)'!$A$11:$M$363,J$9,0)</f>
        <v>0</v>
      </c>
      <c r="K182" s="1"/>
      <c r="L182" s="57">
        <f t="shared" si="324"/>
        <v>0</v>
      </c>
      <c r="M182" s="79">
        <f t="shared" si="325"/>
        <v>0</v>
      </c>
      <c r="N182" s="32">
        <f>+VLOOKUP($A182,'Presupuesto (Captura de Datos)'!$A$11:$M$363,N$9,0)</f>
        <v>0</v>
      </c>
      <c r="O182" s="1"/>
      <c r="P182" s="57">
        <f t="shared" si="326"/>
        <v>0</v>
      </c>
      <c r="Q182" s="79">
        <f t="shared" si="327"/>
        <v>0</v>
      </c>
      <c r="R182" s="32">
        <f>+VLOOKUP($A182,'Presupuesto (Captura de Datos)'!$A$11:$M$363,R$9,0)</f>
        <v>0</v>
      </c>
      <c r="S182" s="1"/>
      <c r="T182" s="57">
        <f t="shared" si="328"/>
        <v>0</v>
      </c>
      <c r="U182" s="79">
        <f t="shared" si="329"/>
        <v>0</v>
      </c>
      <c r="V182" s="32">
        <f>+VLOOKUP($A182,'Presupuesto (Captura de Datos)'!$A$11:$M$363,V$9,0)</f>
        <v>0</v>
      </c>
      <c r="W182" s="1"/>
      <c r="X182" s="57">
        <f t="shared" si="330"/>
        <v>0</v>
      </c>
      <c r="Y182" s="79">
        <f t="shared" si="331"/>
        <v>0</v>
      </c>
      <c r="Z182" s="32">
        <f>+VLOOKUP($A182,'Presupuesto (Captura de Datos)'!$A$11:$M$363,Z$9,0)</f>
        <v>0</v>
      </c>
      <c r="AA182" s="1"/>
      <c r="AB182" s="57">
        <f t="shared" si="332"/>
        <v>0</v>
      </c>
      <c r="AC182" s="79">
        <f t="shared" si="333"/>
        <v>0</v>
      </c>
      <c r="AD182" s="32">
        <f>+VLOOKUP($A182,'Presupuesto (Captura de Datos)'!$A$11:$M$363,AD$9,0)</f>
        <v>0</v>
      </c>
      <c r="AE182" s="1"/>
      <c r="AF182" s="57">
        <f t="shared" si="334"/>
        <v>0</v>
      </c>
      <c r="AG182" s="79">
        <f t="shared" si="335"/>
        <v>0</v>
      </c>
      <c r="AH182" s="32">
        <f>+VLOOKUP($A182,'Presupuesto (Captura de Datos)'!$A$11:$M$363,AH$9,0)</f>
        <v>0</v>
      </c>
      <c r="AI182" s="1"/>
      <c r="AJ182" s="57">
        <f t="shared" si="336"/>
        <v>0</v>
      </c>
      <c r="AK182" s="79">
        <f t="shared" si="337"/>
        <v>0</v>
      </c>
      <c r="AL182" s="32">
        <f>+VLOOKUP($A182,'Presupuesto (Captura de Datos)'!$A$11:$M$363,AL$9,0)</f>
        <v>0</v>
      </c>
      <c r="AM182" s="1"/>
      <c r="AN182" s="57">
        <f t="shared" si="338"/>
        <v>0</v>
      </c>
      <c r="AO182" s="79">
        <f t="shared" si="339"/>
        <v>0</v>
      </c>
      <c r="AP182" s="32">
        <f>+VLOOKUP($A182,'Presupuesto (Captura de Datos)'!$A$11:$M$363,AP$9,0)</f>
        <v>0</v>
      </c>
      <c r="AQ182" s="1"/>
      <c r="AR182" s="57">
        <f t="shared" si="340"/>
        <v>0</v>
      </c>
      <c r="AS182" s="79">
        <f t="shared" si="341"/>
        <v>0</v>
      </c>
      <c r="AT182" s="32">
        <f>+VLOOKUP($A182,'Presupuesto (Captura de Datos)'!$A$11:$M$363,AT$9,0)</f>
        <v>0</v>
      </c>
      <c r="AU182" s="1"/>
      <c r="AV182" s="57">
        <f t="shared" si="342"/>
        <v>0</v>
      </c>
      <c r="AW182" s="79">
        <f t="shared" si="343"/>
        <v>0</v>
      </c>
      <c r="AX182" s="26">
        <f t="shared" si="344"/>
        <v>0</v>
      </c>
      <c r="AY182" s="26">
        <f t="shared" si="345"/>
        <v>0</v>
      </c>
      <c r="AZ182" s="74">
        <f t="shared" si="346"/>
        <v>0</v>
      </c>
      <c r="BA182" s="82">
        <f t="shared" si="347"/>
        <v>0</v>
      </c>
    </row>
    <row r="183" spans="1:53" s="33" customFormat="1" ht="13.5" outlineLevel="1" x14ac:dyDescent="0.3">
      <c r="A183" s="33" t="str">
        <f>'Presupuesto (Captura de Datos)'!A183</f>
        <v>Obligaciones / Impuestos 15</v>
      </c>
      <c r="B183" s="32">
        <f>+VLOOKUP($A183,'Presupuesto (Captura de Datos)'!$A$11:$M$363,B$9,0)</f>
        <v>0</v>
      </c>
      <c r="C183" s="1"/>
      <c r="D183" s="57">
        <f t="shared" si="320"/>
        <v>0</v>
      </c>
      <c r="E183" s="79">
        <f t="shared" si="321"/>
        <v>0</v>
      </c>
      <c r="F183" s="32">
        <f>+VLOOKUP($A183,'Presupuesto (Captura de Datos)'!$A$11:$M$363,F$9,0)</f>
        <v>0</v>
      </c>
      <c r="G183" s="1"/>
      <c r="H183" s="57">
        <f t="shared" si="322"/>
        <v>0</v>
      </c>
      <c r="I183" s="79">
        <f t="shared" si="323"/>
        <v>0</v>
      </c>
      <c r="J183" s="32">
        <f>+VLOOKUP($A183,'Presupuesto (Captura de Datos)'!$A$11:$M$363,J$9,0)</f>
        <v>0</v>
      </c>
      <c r="K183" s="1"/>
      <c r="L183" s="57">
        <f t="shared" si="324"/>
        <v>0</v>
      </c>
      <c r="M183" s="79">
        <f t="shared" si="325"/>
        <v>0</v>
      </c>
      <c r="N183" s="32">
        <f>+VLOOKUP($A183,'Presupuesto (Captura de Datos)'!$A$11:$M$363,N$9,0)</f>
        <v>0</v>
      </c>
      <c r="O183" s="1"/>
      <c r="P183" s="57">
        <f t="shared" si="326"/>
        <v>0</v>
      </c>
      <c r="Q183" s="79">
        <f t="shared" si="327"/>
        <v>0</v>
      </c>
      <c r="R183" s="32">
        <f>+VLOOKUP($A183,'Presupuesto (Captura de Datos)'!$A$11:$M$363,R$9,0)</f>
        <v>0</v>
      </c>
      <c r="S183" s="1"/>
      <c r="T183" s="57">
        <f t="shared" si="328"/>
        <v>0</v>
      </c>
      <c r="U183" s="79">
        <f t="shared" si="329"/>
        <v>0</v>
      </c>
      <c r="V183" s="32">
        <f>+VLOOKUP($A183,'Presupuesto (Captura de Datos)'!$A$11:$M$363,V$9,0)</f>
        <v>0</v>
      </c>
      <c r="W183" s="1"/>
      <c r="X183" s="57">
        <f t="shared" si="330"/>
        <v>0</v>
      </c>
      <c r="Y183" s="79">
        <f t="shared" si="331"/>
        <v>0</v>
      </c>
      <c r="Z183" s="32">
        <f>+VLOOKUP($A183,'Presupuesto (Captura de Datos)'!$A$11:$M$363,Z$9,0)</f>
        <v>0</v>
      </c>
      <c r="AA183" s="1"/>
      <c r="AB183" s="57">
        <f t="shared" si="332"/>
        <v>0</v>
      </c>
      <c r="AC183" s="79">
        <f t="shared" si="333"/>
        <v>0</v>
      </c>
      <c r="AD183" s="32">
        <f>+VLOOKUP($A183,'Presupuesto (Captura de Datos)'!$A$11:$M$363,AD$9,0)</f>
        <v>0</v>
      </c>
      <c r="AE183" s="1"/>
      <c r="AF183" s="57">
        <f t="shared" si="334"/>
        <v>0</v>
      </c>
      <c r="AG183" s="79">
        <f t="shared" si="335"/>
        <v>0</v>
      </c>
      <c r="AH183" s="32">
        <f>+VLOOKUP($A183,'Presupuesto (Captura de Datos)'!$A$11:$M$363,AH$9,0)</f>
        <v>0</v>
      </c>
      <c r="AI183" s="1"/>
      <c r="AJ183" s="57">
        <f t="shared" si="336"/>
        <v>0</v>
      </c>
      <c r="AK183" s="79">
        <f t="shared" si="337"/>
        <v>0</v>
      </c>
      <c r="AL183" s="32">
        <f>+VLOOKUP($A183,'Presupuesto (Captura de Datos)'!$A$11:$M$363,AL$9,0)</f>
        <v>0</v>
      </c>
      <c r="AM183" s="1"/>
      <c r="AN183" s="57">
        <f t="shared" si="338"/>
        <v>0</v>
      </c>
      <c r="AO183" s="79">
        <f t="shared" si="339"/>
        <v>0</v>
      </c>
      <c r="AP183" s="32">
        <f>+VLOOKUP($A183,'Presupuesto (Captura de Datos)'!$A$11:$M$363,AP$9,0)</f>
        <v>0</v>
      </c>
      <c r="AQ183" s="1"/>
      <c r="AR183" s="57">
        <f t="shared" si="340"/>
        <v>0</v>
      </c>
      <c r="AS183" s="79">
        <f t="shared" si="341"/>
        <v>0</v>
      </c>
      <c r="AT183" s="32">
        <f>+VLOOKUP($A183,'Presupuesto (Captura de Datos)'!$A$11:$M$363,AT$9,0)</f>
        <v>0</v>
      </c>
      <c r="AU183" s="1"/>
      <c r="AV183" s="57">
        <f t="shared" si="342"/>
        <v>0</v>
      </c>
      <c r="AW183" s="79">
        <f t="shared" si="343"/>
        <v>0</v>
      </c>
      <c r="AX183" s="26">
        <f t="shared" si="344"/>
        <v>0</v>
      </c>
      <c r="AY183" s="26">
        <f t="shared" si="345"/>
        <v>0</v>
      </c>
      <c r="AZ183" s="74">
        <f t="shared" si="346"/>
        <v>0</v>
      </c>
      <c r="BA183" s="82">
        <f t="shared" si="347"/>
        <v>0</v>
      </c>
    </row>
    <row r="184" spans="1:53" s="33" customFormat="1" ht="13.5" outlineLevel="1" x14ac:dyDescent="0.3">
      <c r="A184" s="33" t="str">
        <f>'Presupuesto (Captura de Datos)'!A184</f>
        <v>Obligaciones / Impuestos 16</v>
      </c>
      <c r="B184" s="32">
        <f>+VLOOKUP($A184,'Presupuesto (Captura de Datos)'!$A$11:$M$363,B$9,0)</f>
        <v>0</v>
      </c>
      <c r="C184" s="1"/>
      <c r="D184" s="57">
        <f t="shared" si="320"/>
        <v>0</v>
      </c>
      <c r="E184" s="79">
        <f t="shared" si="321"/>
        <v>0</v>
      </c>
      <c r="F184" s="32">
        <f>+VLOOKUP($A184,'Presupuesto (Captura de Datos)'!$A$11:$M$363,F$9,0)</f>
        <v>0</v>
      </c>
      <c r="G184" s="1"/>
      <c r="H184" s="57">
        <f t="shared" si="322"/>
        <v>0</v>
      </c>
      <c r="I184" s="79">
        <f t="shared" si="323"/>
        <v>0</v>
      </c>
      <c r="J184" s="32">
        <f>+VLOOKUP($A184,'Presupuesto (Captura de Datos)'!$A$11:$M$363,J$9,0)</f>
        <v>0</v>
      </c>
      <c r="K184" s="1"/>
      <c r="L184" s="57">
        <f t="shared" si="324"/>
        <v>0</v>
      </c>
      <c r="M184" s="79">
        <f t="shared" si="325"/>
        <v>0</v>
      </c>
      <c r="N184" s="32">
        <f>+VLOOKUP($A184,'Presupuesto (Captura de Datos)'!$A$11:$M$363,N$9,0)</f>
        <v>0</v>
      </c>
      <c r="O184" s="1"/>
      <c r="P184" s="57">
        <f t="shared" si="326"/>
        <v>0</v>
      </c>
      <c r="Q184" s="79">
        <f t="shared" si="327"/>
        <v>0</v>
      </c>
      <c r="R184" s="32">
        <f>+VLOOKUP($A184,'Presupuesto (Captura de Datos)'!$A$11:$M$363,R$9,0)</f>
        <v>0</v>
      </c>
      <c r="S184" s="1"/>
      <c r="T184" s="57">
        <f t="shared" si="328"/>
        <v>0</v>
      </c>
      <c r="U184" s="79">
        <f t="shared" si="329"/>
        <v>0</v>
      </c>
      <c r="V184" s="32">
        <f>+VLOOKUP($A184,'Presupuesto (Captura de Datos)'!$A$11:$M$363,V$9,0)</f>
        <v>0</v>
      </c>
      <c r="W184" s="1"/>
      <c r="X184" s="57">
        <f t="shared" si="330"/>
        <v>0</v>
      </c>
      <c r="Y184" s="79">
        <f t="shared" si="331"/>
        <v>0</v>
      </c>
      <c r="Z184" s="32">
        <f>+VLOOKUP($A184,'Presupuesto (Captura de Datos)'!$A$11:$M$363,Z$9,0)</f>
        <v>0</v>
      </c>
      <c r="AA184" s="1"/>
      <c r="AB184" s="57">
        <f t="shared" si="332"/>
        <v>0</v>
      </c>
      <c r="AC184" s="79">
        <f t="shared" si="333"/>
        <v>0</v>
      </c>
      <c r="AD184" s="32">
        <f>+VLOOKUP($A184,'Presupuesto (Captura de Datos)'!$A$11:$M$363,AD$9,0)</f>
        <v>0</v>
      </c>
      <c r="AE184" s="1"/>
      <c r="AF184" s="57">
        <f t="shared" si="334"/>
        <v>0</v>
      </c>
      <c r="AG184" s="79">
        <f t="shared" si="335"/>
        <v>0</v>
      </c>
      <c r="AH184" s="32">
        <f>+VLOOKUP($A184,'Presupuesto (Captura de Datos)'!$A$11:$M$363,AH$9,0)</f>
        <v>0</v>
      </c>
      <c r="AI184" s="1"/>
      <c r="AJ184" s="57">
        <f t="shared" si="336"/>
        <v>0</v>
      </c>
      <c r="AK184" s="79">
        <f t="shared" si="337"/>
        <v>0</v>
      </c>
      <c r="AL184" s="32">
        <f>+VLOOKUP($A184,'Presupuesto (Captura de Datos)'!$A$11:$M$363,AL$9,0)</f>
        <v>0</v>
      </c>
      <c r="AM184" s="1"/>
      <c r="AN184" s="57">
        <f t="shared" si="338"/>
        <v>0</v>
      </c>
      <c r="AO184" s="79">
        <f t="shared" si="339"/>
        <v>0</v>
      </c>
      <c r="AP184" s="32">
        <f>+VLOOKUP($A184,'Presupuesto (Captura de Datos)'!$A$11:$M$363,AP$9,0)</f>
        <v>0</v>
      </c>
      <c r="AQ184" s="1"/>
      <c r="AR184" s="57">
        <f t="shared" si="340"/>
        <v>0</v>
      </c>
      <c r="AS184" s="79">
        <f t="shared" si="341"/>
        <v>0</v>
      </c>
      <c r="AT184" s="32">
        <f>+VLOOKUP($A184,'Presupuesto (Captura de Datos)'!$A$11:$M$363,AT$9,0)</f>
        <v>0</v>
      </c>
      <c r="AU184" s="1"/>
      <c r="AV184" s="57">
        <f t="shared" si="342"/>
        <v>0</v>
      </c>
      <c r="AW184" s="79">
        <f t="shared" si="343"/>
        <v>0</v>
      </c>
      <c r="AX184" s="26">
        <f t="shared" si="344"/>
        <v>0</v>
      </c>
      <c r="AY184" s="26">
        <f t="shared" si="345"/>
        <v>0</v>
      </c>
      <c r="AZ184" s="74">
        <f t="shared" si="346"/>
        <v>0</v>
      </c>
      <c r="BA184" s="82">
        <f t="shared" si="347"/>
        <v>0</v>
      </c>
    </row>
    <row r="185" spans="1:53" s="33" customFormat="1" ht="13.5" outlineLevel="1" x14ac:dyDescent="0.3">
      <c r="A185" s="33" t="str">
        <f>'Presupuesto (Captura de Datos)'!A185</f>
        <v>Obligaciones / Impuestos 17</v>
      </c>
      <c r="B185" s="32">
        <f>+VLOOKUP($A185,'Presupuesto (Captura de Datos)'!$A$11:$M$363,B$9,0)</f>
        <v>0</v>
      </c>
      <c r="C185" s="1"/>
      <c r="D185" s="57">
        <f t="shared" si="320"/>
        <v>0</v>
      </c>
      <c r="E185" s="79">
        <f t="shared" si="321"/>
        <v>0</v>
      </c>
      <c r="F185" s="32">
        <f>+VLOOKUP($A185,'Presupuesto (Captura de Datos)'!$A$11:$M$363,F$9,0)</f>
        <v>0</v>
      </c>
      <c r="G185" s="1"/>
      <c r="H185" s="57">
        <f t="shared" si="322"/>
        <v>0</v>
      </c>
      <c r="I185" s="79">
        <f t="shared" si="323"/>
        <v>0</v>
      </c>
      <c r="J185" s="32">
        <f>+VLOOKUP($A185,'Presupuesto (Captura de Datos)'!$A$11:$M$363,J$9,0)</f>
        <v>0</v>
      </c>
      <c r="K185" s="1"/>
      <c r="L185" s="57">
        <f t="shared" si="324"/>
        <v>0</v>
      </c>
      <c r="M185" s="79">
        <f t="shared" si="325"/>
        <v>0</v>
      </c>
      <c r="N185" s="32">
        <f>+VLOOKUP($A185,'Presupuesto (Captura de Datos)'!$A$11:$M$363,N$9,0)</f>
        <v>0</v>
      </c>
      <c r="O185" s="1"/>
      <c r="P185" s="57">
        <f t="shared" si="326"/>
        <v>0</v>
      </c>
      <c r="Q185" s="79">
        <f t="shared" si="327"/>
        <v>0</v>
      </c>
      <c r="R185" s="32">
        <f>+VLOOKUP($A185,'Presupuesto (Captura de Datos)'!$A$11:$M$363,R$9,0)</f>
        <v>0</v>
      </c>
      <c r="S185" s="1"/>
      <c r="T185" s="57">
        <f t="shared" si="328"/>
        <v>0</v>
      </c>
      <c r="U185" s="79">
        <f t="shared" si="329"/>
        <v>0</v>
      </c>
      <c r="V185" s="32">
        <f>+VLOOKUP($A185,'Presupuesto (Captura de Datos)'!$A$11:$M$363,V$9,0)</f>
        <v>0</v>
      </c>
      <c r="W185" s="1"/>
      <c r="X185" s="57">
        <f t="shared" si="330"/>
        <v>0</v>
      </c>
      <c r="Y185" s="79">
        <f t="shared" si="331"/>
        <v>0</v>
      </c>
      <c r="Z185" s="32">
        <f>+VLOOKUP($A185,'Presupuesto (Captura de Datos)'!$A$11:$M$363,Z$9,0)</f>
        <v>0</v>
      </c>
      <c r="AA185" s="1"/>
      <c r="AB185" s="57">
        <f t="shared" si="332"/>
        <v>0</v>
      </c>
      <c r="AC185" s="79">
        <f t="shared" si="333"/>
        <v>0</v>
      </c>
      <c r="AD185" s="32">
        <f>+VLOOKUP($A185,'Presupuesto (Captura de Datos)'!$A$11:$M$363,AD$9,0)</f>
        <v>0</v>
      </c>
      <c r="AE185" s="1"/>
      <c r="AF185" s="57">
        <f t="shared" si="334"/>
        <v>0</v>
      </c>
      <c r="AG185" s="79">
        <f t="shared" si="335"/>
        <v>0</v>
      </c>
      <c r="AH185" s="32">
        <f>+VLOOKUP($A185,'Presupuesto (Captura de Datos)'!$A$11:$M$363,AH$9,0)</f>
        <v>0</v>
      </c>
      <c r="AI185" s="1"/>
      <c r="AJ185" s="57">
        <f t="shared" si="336"/>
        <v>0</v>
      </c>
      <c r="AK185" s="79">
        <f t="shared" si="337"/>
        <v>0</v>
      </c>
      <c r="AL185" s="32">
        <f>+VLOOKUP($A185,'Presupuesto (Captura de Datos)'!$A$11:$M$363,AL$9,0)</f>
        <v>0</v>
      </c>
      <c r="AM185" s="1"/>
      <c r="AN185" s="57">
        <f t="shared" si="338"/>
        <v>0</v>
      </c>
      <c r="AO185" s="79">
        <f t="shared" si="339"/>
        <v>0</v>
      </c>
      <c r="AP185" s="32">
        <f>+VLOOKUP($A185,'Presupuesto (Captura de Datos)'!$A$11:$M$363,AP$9,0)</f>
        <v>0</v>
      </c>
      <c r="AQ185" s="1"/>
      <c r="AR185" s="57">
        <f t="shared" si="340"/>
        <v>0</v>
      </c>
      <c r="AS185" s="79">
        <f t="shared" si="341"/>
        <v>0</v>
      </c>
      <c r="AT185" s="32">
        <f>+VLOOKUP($A185,'Presupuesto (Captura de Datos)'!$A$11:$M$363,AT$9,0)</f>
        <v>0</v>
      </c>
      <c r="AU185" s="1"/>
      <c r="AV185" s="57">
        <f t="shared" si="342"/>
        <v>0</v>
      </c>
      <c r="AW185" s="79">
        <f t="shared" si="343"/>
        <v>0</v>
      </c>
      <c r="AX185" s="26">
        <f t="shared" si="344"/>
        <v>0</v>
      </c>
      <c r="AY185" s="26">
        <f t="shared" si="345"/>
        <v>0</v>
      </c>
      <c r="AZ185" s="74">
        <f t="shared" si="346"/>
        <v>0</v>
      </c>
      <c r="BA185" s="82">
        <f t="shared" si="347"/>
        <v>0</v>
      </c>
    </row>
    <row r="186" spans="1:53" s="33" customFormat="1" ht="13.5" outlineLevel="1" x14ac:dyDescent="0.3">
      <c r="A186" s="33" t="str">
        <f>'Presupuesto (Captura de Datos)'!A186</f>
        <v>Obligaciones / Impuestos 18</v>
      </c>
      <c r="B186" s="32">
        <f>+VLOOKUP($A186,'Presupuesto (Captura de Datos)'!$A$11:$M$363,B$9,0)</f>
        <v>0</v>
      </c>
      <c r="C186" s="8"/>
      <c r="D186" s="57">
        <f t="shared" si="320"/>
        <v>0</v>
      </c>
      <c r="E186" s="79">
        <f t="shared" si="321"/>
        <v>0</v>
      </c>
      <c r="F186" s="32">
        <f>+VLOOKUP($A186,'Presupuesto (Captura de Datos)'!$A$11:$M$363,F$9,0)</f>
        <v>0</v>
      </c>
      <c r="G186" s="8"/>
      <c r="H186" s="57">
        <f t="shared" si="322"/>
        <v>0</v>
      </c>
      <c r="I186" s="79">
        <f t="shared" si="323"/>
        <v>0</v>
      </c>
      <c r="J186" s="32">
        <f>+VLOOKUP($A186,'Presupuesto (Captura de Datos)'!$A$11:$M$363,J$9,0)</f>
        <v>0</v>
      </c>
      <c r="K186" s="8"/>
      <c r="L186" s="57">
        <f t="shared" si="324"/>
        <v>0</v>
      </c>
      <c r="M186" s="79">
        <f t="shared" si="325"/>
        <v>0</v>
      </c>
      <c r="N186" s="32">
        <f>+VLOOKUP($A186,'Presupuesto (Captura de Datos)'!$A$11:$M$363,N$9,0)</f>
        <v>0</v>
      </c>
      <c r="O186" s="8"/>
      <c r="P186" s="57">
        <f t="shared" si="326"/>
        <v>0</v>
      </c>
      <c r="Q186" s="79">
        <f t="shared" si="327"/>
        <v>0</v>
      </c>
      <c r="R186" s="32">
        <f>+VLOOKUP($A186,'Presupuesto (Captura de Datos)'!$A$11:$M$363,R$9,0)</f>
        <v>0</v>
      </c>
      <c r="S186" s="8"/>
      <c r="T186" s="57">
        <f t="shared" si="328"/>
        <v>0</v>
      </c>
      <c r="U186" s="79">
        <f t="shared" si="329"/>
        <v>0</v>
      </c>
      <c r="V186" s="32">
        <f>+VLOOKUP($A186,'Presupuesto (Captura de Datos)'!$A$11:$M$363,V$9,0)</f>
        <v>0</v>
      </c>
      <c r="W186" s="8"/>
      <c r="X186" s="57">
        <f t="shared" si="330"/>
        <v>0</v>
      </c>
      <c r="Y186" s="79">
        <f t="shared" si="331"/>
        <v>0</v>
      </c>
      <c r="Z186" s="32">
        <f>+VLOOKUP($A186,'Presupuesto (Captura de Datos)'!$A$11:$M$363,Z$9,0)</f>
        <v>0</v>
      </c>
      <c r="AA186" s="8"/>
      <c r="AB186" s="57">
        <f t="shared" si="332"/>
        <v>0</v>
      </c>
      <c r="AC186" s="79">
        <f t="shared" si="333"/>
        <v>0</v>
      </c>
      <c r="AD186" s="32">
        <f>+VLOOKUP($A186,'Presupuesto (Captura de Datos)'!$A$11:$M$363,AD$9,0)</f>
        <v>0</v>
      </c>
      <c r="AE186" s="8"/>
      <c r="AF186" s="57">
        <f t="shared" si="334"/>
        <v>0</v>
      </c>
      <c r="AG186" s="79">
        <f t="shared" si="335"/>
        <v>0</v>
      </c>
      <c r="AH186" s="32">
        <f>+VLOOKUP($A186,'Presupuesto (Captura de Datos)'!$A$11:$M$363,AH$9,0)</f>
        <v>0</v>
      </c>
      <c r="AI186" s="8"/>
      <c r="AJ186" s="57">
        <f t="shared" si="336"/>
        <v>0</v>
      </c>
      <c r="AK186" s="79">
        <f t="shared" si="337"/>
        <v>0</v>
      </c>
      <c r="AL186" s="32">
        <f>+VLOOKUP($A186,'Presupuesto (Captura de Datos)'!$A$11:$M$363,AL$9,0)</f>
        <v>0</v>
      </c>
      <c r="AM186" s="8"/>
      <c r="AN186" s="57">
        <f t="shared" si="338"/>
        <v>0</v>
      </c>
      <c r="AO186" s="79">
        <f t="shared" si="339"/>
        <v>0</v>
      </c>
      <c r="AP186" s="32">
        <f>+VLOOKUP($A186,'Presupuesto (Captura de Datos)'!$A$11:$M$363,AP$9,0)</f>
        <v>0</v>
      </c>
      <c r="AQ186" s="8"/>
      <c r="AR186" s="57">
        <f t="shared" si="340"/>
        <v>0</v>
      </c>
      <c r="AS186" s="79">
        <f t="shared" si="341"/>
        <v>0</v>
      </c>
      <c r="AT186" s="32">
        <f>+VLOOKUP($A186,'Presupuesto (Captura de Datos)'!$A$11:$M$363,AT$9,0)</f>
        <v>0</v>
      </c>
      <c r="AU186" s="8"/>
      <c r="AV186" s="57">
        <f t="shared" si="342"/>
        <v>0</v>
      </c>
      <c r="AW186" s="79">
        <f t="shared" si="343"/>
        <v>0</v>
      </c>
      <c r="AX186" s="26">
        <f t="shared" si="344"/>
        <v>0</v>
      </c>
      <c r="AY186" s="26">
        <f t="shared" si="345"/>
        <v>0</v>
      </c>
      <c r="AZ186" s="74">
        <f t="shared" si="346"/>
        <v>0</v>
      </c>
      <c r="BA186" s="82">
        <f t="shared" si="347"/>
        <v>0</v>
      </c>
    </row>
    <row r="187" spans="1:53" s="33" customFormat="1" ht="13.5" outlineLevel="1" x14ac:dyDescent="0.3">
      <c r="A187" s="33" t="str">
        <f>'Presupuesto (Captura de Datos)'!A187</f>
        <v>Obligaciones / Impuestos 19</v>
      </c>
      <c r="B187" s="32">
        <f>+VLOOKUP($A187,'Presupuesto (Captura de Datos)'!$A$11:$M$363,B$9,0)</f>
        <v>0</v>
      </c>
      <c r="C187" s="2"/>
      <c r="D187" s="57">
        <f t="shared" si="320"/>
        <v>0</v>
      </c>
      <c r="E187" s="79">
        <f t="shared" si="321"/>
        <v>0</v>
      </c>
      <c r="F187" s="32">
        <f>+VLOOKUP($A187,'Presupuesto (Captura de Datos)'!$A$11:$M$363,F$9,0)</f>
        <v>0</v>
      </c>
      <c r="G187" s="2"/>
      <c r="H187" s="57">
        <f t="shared" si="322"/>
        <v>0</v>
      </c>
      <c r="I187" s="79">
        <f t="shared" si="323"/>
        <v>0</v>
      </c>
      <c r="J187" s="32">
        <f>+VLOOKUP($A187,'Presupuesto (Captura de Datos)'!$A$11:$M$363,J$9,0)</f>
        <v>0</v>
      </c>
      <c r="K187" s="2"/>
      <c r="L187" s="57">
        <f t="shared" si="324"/>
        <v>0</v>
      </c>
      <c r="M187" s="79">
        <f t="shared" si="325"/>
        <v>0</v>
      </c>
      <c r="N187" s="32">
        <f>+VLOOKUP($A187,'Presupuesto (Captura de Datos)'!$A$11:$M$363,N$9,0)</f>
        <v>0</v>
      </c>
      <c r="O187" s="2"/>
      <c r="P187" s="57">
        <f t="shared" si="326"/>
        <v>0</v>
      </c>
      <c r="Q187" s="79">
        <f t="shared" si="327"/>
        <v>0</v>
      </c>
      <c r="R187" s="32">
        <f>+VLOOKUP($A187,'Presupuesto (Captura de Datos)'!$A$11:$M$363,R$9,0)</f>
        <v>0</v>
      </c>
      <c r="S187" s="2"/>
      <c r="T187" s="57">
        <f t="shared" si="328"/>
        <v>0</v>
      </c>
      <c r="U187" s="79">
        <f t="shared" si="329"/>
        <v>0</v>
      </c>
      <c r="V187" s="32">
        <f>+VLOOKUP($A187,'Presupuesto (Captura de Datos)'!$A$11:$M$363,V$9,0)</f>
        <v>0</v>
      </c>
      <c r="W187" s="2"/>
      <c r="X187" s="57">
        <f t="shared" si="330"/>
        <v>0</v>
      </c>
      <c r="Y187" s="79">
        <f t="shared" si="331"/>
        <v>0</v>
      </c>
      <c r="Z187" s="32">
        <f>+VLOOKUP($A187,'Presupuesto (Captura de Datos)'!$A$11:$M$363,Z$9,0)</f>
        <v>0</v>
      </c>
      <c r="AA187" s="2"/>
      <c r="AB187" s="57">
        <f t="shared" si="332"/>
        <v>0</v>
      </c>
      <c r="AC187" s="79">
        <f t="shared" si="333"/>
        <v>0</v>
      </c>
      <c r="AD187" s="32">
        <f>+VLOOKUP($A187,'Presupuesto (Captura de Datos)'!$A$11:$M$363,AD$9,0)</f>
        <v>0</v>
      </c>
      <c r="AE187" s="2"/>
      <c r="AF187" s="57">
        <f t="shared" si="334"/>
        <v>0</v>
      </c>
      <c r="AG187" s="79">
        <f t="shared" si="335"/>
        <v>0</v>
      </c>
      <c r="AH187" s="32">
        <f>+VLOOKUP($A187,'Presupuesto (Captura de Datos)'!$A$11:$M$363,AH$9,0)</f>
        <v>0</v>
      </c>
      <c r="AI187" s="2"/>
      <c r="AJ187" s="57">
        <f t="shared" si="336"/>
        <v>0</v>
      </c>
      <c r="AK187" s="79">
        <f t="shared" si="337"/>
        <v>0</v>
      </c>
      <c r="AL187" s="32">
        <f>+VLOOKUP($A187,'Presupuesto (Captura de Datos)'!$A$11:$M$363,AL$9,0)</f>
        <v>0</v>
      </c>
      <c r="AM187" s="2"/>
      <c r="AN187" s="57">
        <f t="shared" si="338"/>
        <v>0</v>
      </c>
      <c r="AO187" s="79">
        <f t="shared" si="339"/>
        <v>0</v>
      </c>
      <c r="AP187" s="32">
        <f>+VLOOKUP($A187,'Presupuesto (Captura de Datos)'!$A$11:$M$363,AP$9,0)</f>
        <v>0</v>
      </c>
      <c r="AQ187" s="2"/>
      <c r="AR187" s="57">
        <f t="shared" si="340"/>
        <v>0</v>
      </c>
      <c r="AS187" s="79">
        <f t="shared" si="341"/>
        <v>0</v>
      </c>
      <c r="AT187" s="32">
        <f>+VLOOKUP($A187,'Presupuesto (Captura de Datos)'!$A$11:$M$363,AT$9,0)</f>
        <v>0</v>
      </c>
      <c r="AU187" s="2"/>
      <c r="AV187" s="57">
        <f t="shared" si="342"/>
        <v>0</v>
      </c>
      <c r="AW187" s="79">
        <f t="shared" si="343"/>
        <v>0</v>
      </c>
      <c r="AX187" s="26">
        <f t="shared" si="344"/>
        <v>0</v>
      </c>
      <c r="AY187" s="26">
        <f t="shared" si="345"/>
        <v>0</v>
      </c>
      <c r="AZ187" s="74">
        <f t="shared" si="346"/>
        <v>0</v>
      </c>
      <c r="BA187" s="82">
        <f t="shared" si="347"/>
        <v>0</v>
      </c>
    </row>
    <row r="188" spans="1:53" s="33" customFormat="1" ht="13.5" outlineLevel="1" x14ac:dyDescent="0.3">
      <c r="A188" s="33" t="str">
        <f>'Presupuesto (Captura de Datos)'!A188</f>
        <v>Obligaciones / Impuestos 20</v>
      </c>
      <c r="B188" s="32">
        <f>+VLOOKUP($A188,'Presupuesto (Captura de Datos)'!$A$11:$M$363,B$9,0)</f>
        <v>0</v>
      </c>
      <c r="C188" s="2"/>
      <c r="D188" s="57">
        <f>+B188-C188</f>
        <v>0</v>
      </c>
      <c r="E188" s="79">
        <f>IF(ISERROR(C188/B188),0,(C188/B188))</f>
        <v>0</v>
      </c>
      <c r="F188" s="32">
        <f>+VLOOKUP($A188,'Presupuesto (Captura de Datos)'!$A$11:$M$363,F$9,0)</f>
        <v>0</v>
      </c>
      <c r="G188" s="2"/>
      <c r="H188" s="57">
        <f t="shared" si="322"/>
        <v>0</v>
      </c>
      <c r="I188" s="79">
        <f t="shared" si="323"/>
        <v>0</v>
      </c>
      <c r="J188" s="32">
        <f>+VLOOKUP($A188,'Presupuesto (Captura de Datos)'!$A$11:$M$363,J$9,0)</f>
        <v>0</v>
      </c>
      <c r="K188" s="2"/>
      <c r="L188" s="57">
        <f t="shared" si="324"/>
        <v>0</v>
      </c>
      <c r="M188" s="79">
        <f t="shared" si="325"/>
        <v>0</v>
      </c>
      <c r="N188" s="32">
        <f>+VLOOKUP($A188,'Presupuesto (Captura de Datos)'!$A$11:$M$363,N$9,0)</f>
        <v>0</v>
      </c>
      <c r="O188" s="2"/>
      <c r="P188" s="57">
        <f t="shared" si="326"/>
        <v>0</v>
      </c>
      <c r="Q188" s="79">
        <f t="shared" si="327"/>
        <v>0</v>
      </c>
      <c r="R188" s="32">
        <f>+VLOOKUP($A188,'Presupuesto (Captura de Datos)'!$A$11:$M$363,R$9,0)</f>
        <v>0</v>
      </c>
      <c r="S188" s="2"/>
      <c r="T188" s="57">
        <f t="shared" si="328"/>
        <v>0</v>
      </c>
      <c r="U188" s="79">
        <f t="shared" si="329"/>
        <v>0</v>
      </c>
      <c r="V188" s="32">
        <f>+VLOOKUP($A188,'Presupuesto (Captura de Datos)'!$A$11:$M$363,V$9,0)</f>
        <v>0</v>
      </c>
      <c r="W188" s="2"/>
      <c r="X188" s="57">
        <f t="shared" si="330"/>
        <v>0</v>
      </c>
      <c r="Y188" s="79">
        <f t="shared" si="331"/>
        <v>0</v>
      </c>
      <c r="Z188" s="32">
        <f>+VLOOKUP($A188,'Presupuesto (Captura de Datos)'!$A$11:$M$363,Z$9,0)</f>
        <v>0</v>
      </c>
      <c r="AA188" s="2"/>
      <c r="AB188" s="57">
        <f t="shared" si="332"/>
        <v>0</v>
      </c>
      <c r="AC188" s="79">
        <f t="shared" si="333"/>
        <v>0</v>
      </c>
      <c r="AD188" s="32">
        <f>+VLOOKUP($A188,'Presupuesto (Captura de Datos)'!$A$11:$M$363,AD$9,0)</f>
        <v>0</v>
      </c>
      <c r="AE188" s="2"/>
      <c r="AF188" s="57">
        <f t="shared" si="334"/>
        <v>0</v>
      </c>
      <c r="AG188" s="79">
        <f t="shared" si="335"/>
        <v>0</v>
      </c>
      <c r="AH188" s="32">
        <f>+VLOOKUP($A188,'Presupuesto (Captura de Datos)'!$A$11:$M$363,AH$9,0)</f>
        <v>0</v>
      </c>
      <c r="AI188" s="2"/>
      <c r="AJ188" s="57">
        <f t="shared" si="336"/>
        <v>0</v>
      </c>
      <c r="AK188" s="79">
        <f t="shared" si="337"/>
        <v>0</v>
      </c>
      <c r="AL188" s="32">
        <f>+VLOOKUP($A188,'Presupuesto (Captura de Datos)'!$A$11:$M$363,AL$9,0)</f>
        <v>0</v>
      </c>
      <c r="AM188" s="2"/>
      <c r="AN188" s="57">
        <f t="shared" si="338"/>
        <v>0</v>
      </c>
      <c r="AO188" s="79">
        <f t="shared" si="339"/>
        <v>0</v>
      </c>
      <c r="AP188" s="32">
        <f>+VLOOKUP($A188,'Presupuesto (Captura de Datos)'!$A$11:$M$363,AP$9,0)</f>
        <v>0</v>
      </c>
      <c r="AQ188" s="2"/>
      <c r="AR188" s="57">
        <f t="shared" si="340"/>
        <v>0</v>
      </c>
      <c r="AS188" s="79">
        <f t="shared" si="341"/>
        <v>0</v>
      </c>
      <c r="AT188" s="32">
        <f>+VLOOKUP($A188,'Presupuesto (Captura de Datos)'!$A$11:$M$363,AT$9,0)</f>
        <v>0</v>
      </c>
      <c r="AU188" s="2"/>
      <c r="AV188" s="57">
        <f t="shared" si="342"/>
        <v>0</v>
      </c>
      <c r="AW188" s="79">
        <f t="shared" si="343"/>
        <v>0</v>
      </c>
      <c r="AX188" s="26">
        <f t="shared" si="344"/>
        <v>0</v>
      </c>
      <c r="AY188" s="26">
        <f t="shared" si="345"/>
        <v>0</v>
      </c>
      <c r="AZ188" s="74">
        <f>+AX188-AY188</f>
        <v>0</v>
      </c>
      <c r="BA188" s="82">
        <f>IF(ISERROR(AY188/AX188),0,(AY188/AX188))</f>
        <v>0</v>
      </c>
    </row>
    <row r="189" spans="1:53" s="33" customFormat="1" ht="13.5" outlineLevel="1" x14ac:dyDescent="0.3">
      <c r="A189" s="33" t="str">
        <f>'Presupuesto (Captura de Datos)'!A189</f>
        <v>Obligaciones / Impuestos 21</v>
      </c>
      <c r="B189" s="32">
        <f>+VLOOKUP($A189,'Presupuesto (Captura de Datos)'!$A$11:$M$363,B$9,0)</f>
        <v>0</v>
      </c>
      <c r="C189" s="2"/>
      <c r="D189" s="57">
        <f>+B189-C189</f>
        <v>0</v>
      </c>
      <c r="E189" s="79">
        <f>IF(ISERROR(C189/B189),0,(C189/B189))</f>
        <v>0</v>
      </c>
      <c r="F189" s="32">
        <f>+VLOOKUP($A189,'Presupuesto (Captura de Datos)'!$A$11:$M$363,F$9,0)</f>
        <v>0</v>
      </c>
      <c r="G189" s="2"/>
      <c r="H189" s="57">
        <f t="shared" si="322"/>
        <v>0</v>
      </c>
      <c r="I189" s="79">
        <f t="shared" si="323"/>
        <v>0</v>
      </c>
      <c r="J189" s="32">
        <f>+VLOOKUP($A189,'Presupuesto (Captura de Datos)'!$A$11:$M$363,J$9,0)</f>
        <v>0</v>
      </c>
      <c r="K189" s="2"/>
      <c r="L189" s="57">
        <f t="shared" si="324"/>
        <v>0</v>
      </c>
      <c r="M189" s="79">
        <f t="shared" si="325"/>
        <v>0</v>
      </c>
      <c r="N189" s="32">
        <f>+VLOOKUP($A189,'Presupuesto (Captura de Datos)'!$A$11:$M$363,N$9,0)</f>
        <v>0</v>
      </c>
      <c r="O189" s="2"/>
      <c r="P189" s="57">
        <f t="shared" si="326"/>
        <v>0</v>
      </c>
      <c r="Q189" s="79">
        <f t="shared" si="327"/>
        <v>0</v>
      </c>
      <c r="R189" s="32">
        <f>+VLOOKUP($A189,'Presupuesto (Captura de Datos)'!$A$11:$M$363,R$9,0)</f>
        <v>0</v>
      </c>
      <c r="S189" s="2"/>
      <c r="T189" s="57">
        <f t="shared" si="328"/>
        <v>0</v>
      </c>
      <c r="U189" s="79">
        <f t="shared" si="329"/>
        <v>0</v>
      </c>
      <c r="V189" s="32">
        <f>+VLOOKUP($A189,'Presupuesto (Captura de Datos)'!$A$11:$M$363,V$9,0)</f>
        <v>0</v>
      </c>
      <c r="W189" s="2"/>
      <c r="X189" s="57">
        <f t="shared" si="330"/>
        <v>0</v>
      </c>
      <c r="Y189" s="79">
        <f t="shared" si="331"/>
        <v>0</v>
      </c>
      <c r="Z189" s="32">
        <f>+VLOOKUP($A189,'Presupuesto (Captura de Datos)'!$A$11:$M$363,Z$9,0)</f>
        <v>0</v>
      </c>
      <c r="AA189" s="2"/>
      <c r="AB189" s="57">
        <f t="shared" si="332"/>
        <v>0</v>
      </c>
      <c r="AC189" s="79">
        <f t="shared" si="333"/>
        <v>0</v>
      </c>
      <c r="AD189" s="32">
        <f>+VLOOKUP($A189,'Presupuesto (Captura de Datos)'!$A$11:$M$363,AD$9,0)</f>
        <v>0</v>
      </c>
      <c r="AE189" s="2"/>
      <c r="AF189" s="57">
        <f t="shared" si="334"/>
        <v>0</v>
      </c>
      <c r="AG189" s="79">
        <f t="shared" si="335"/>
        <v>0</v>
      </c>
      <c r="AH189" s="32">
        <f>+VLOOKUP($A189,'Presupuesto (Captura de Datos)'!$A$11:$M$363,AH$9,0)</f>
        <v>0</v>
      </c>
      <c r="AI189" s="2"/>
      <c r="AJ189" s="57">
        <f t="shared" si="336"/>
        <v>0</v>
      </c>
      <c r="AK189" s="79">
        <f t="shared" si="337"/>
        <v>0</v>
      </c>
      <c r="AL189" s="32">
        <f>+VLOOKUP($A189,'Presupuesto (Captura de Datos)'!$A$11:$M$363,AL$9,0)</f>
        <v>0</v>
      </c>
      <c r="AM189" s="2"/>
      <c r="AN189" s="57">
        <f t="shared" si="338"/>
        <v>0</v>
      </c>
      <c r="AO189" s="79">
        <f t="shared" si="339"/>
        <v>0</v>
      </c>
      <c r="AP189" s="32">
        <f>+VLOOKUP($A189,'Presupuesto (Captura de Datos)'!$A$11:$M$363,AP$9,0)</f>
        <v>0</v>
      </c>
      <c r="AQ189" s="2"/>
      <c r="AR189" s="57">
        <f t="shared" si="340"/>
        <v>0</v>
      </c>
      <c r="AS189" s="79">
        <f t="shared" si="341"/>
        <v>0</v>
      </c>
      <c r="AT189" s="32">
        <f>+VLOOKUP($A189,'Presupuesto (Captura de Datos)'!$A$11:$M$363,AT$9,0)</f>
        <v>0</v>
      </c>
      <c r="AU189" s="2"/>
      <c r="AV189" s="57">
        <f t="shared" si="342"/>
        <v>0</v>
      </c>
      <c r="AW189" s="79">
        <f t="shared" si="343"/>
        <v>0</v>
      </c>
      <c r="AX189" s="26">
        <f t="shared" si="344"/>
        <v>0</v>
      </c>
      <c r="AY189" s="26">
        <f t="shared" si="345"/>
        <v>0</v>
      </c>
      <c r="AZ189" s="74">
        <f>+AX189-AY189</f>
        <v>0</v>
      </c>
      <c r="BA189" s="82">
        <f>IF(ISERROR(AY189/AX189),0,(AY189/AX189))</f>
        <v>0</v>
      </c>
    </row>
    <row r="190" spans="1:53" s="33" customFormat="1" ht="13.5" x14ac:dyDescent="0.3">
      <c r="A190" s="62" t="str">
        <f>"Total "&amp;A168</f>
        <v>Total Obligaciones Financieras / Impuestos</v>
      </c>
      <c r="B190" s="63">
        <f>SUM(B168:B189)</f>
        <v>1250000</v>
      </c>
      <c r="C190" s="63">
        <f>SUM(C168:C189)</f>
        <v>0</v>
      </c>
      <c r="D190" s="63">
        <f>+B190-C190</f>
        <v>1250000</v>
      </c>
      <c r="E190" s="81">
        <f>IF(ISERROR(C190/B190),0,(C190/B190))</f>
        <v>0</v>
      </c>
      <c r="F190" s="63">
        <f>SUM(F168:F189)</f>
        <v>1250000</v>
      </c>
      <c r="G190" s="63">
        <f>SUM(G168:G189)</f>
        <v>0</v>
      </c>
      <c r="H190" s="63">
        <f t="shared" si="322"/>
        <v>1250000</v>
      </c>
      <c r="I190" s="81">
        <f t="shared" si="323"/>
        <v>0</v>
      </c>
      <c r="J190" s="63">
        <f>SUM(J168:J189)</f>
        <v>1250000</v>
      </c>
      <c r="K190" s="63">
        <f>SUM(K168:K189)</f>
        <v>0</v>
      </c>
      <c r="L190" s="63">
        <f t="shared" si="324"/>
        <v>1250000</v>
      </c>
      <c r="M190" s="81">
        <f t="shared" si="325"/>
        <v>0</v>
      </c>
      <c r="N190" s="63">
        <f>SUM(N168:N189)</f>
        <v>1250000</v>
      </c>
      <c r="O190" s="63">
        <f>SUM(O168:O189)</f>
        <v>0</v>
      </c>
      <c r="P190" s="63">
        <f t="shared" si="326"/>
        <v>1250000</v>
      </c>
      <c r="Q190" s="81">
        <f t="shared" si="327"/>
        <v>0</v>
      </c>
      <c r="R190" s="63">
        <f>SUM(R168:R189)</f>
        <v>1250000</v>
      </c>
      <c r="S190" s="63">
        <f>SUM(S168:S189)</f>
        <v>0</v>
      </c>
      <c r="T190" s="63">
        <f t="shared" si="328"/>
        <v>1250000</v>
      </c>
      <c r="U190" s="81">
        <f t="shared" si="329"/>
        <v>0</v>
      </c>
      <c r="V190" s="63">
        <f>SUM(V168:V189)</f>
        <v>1250000</v>
      </c>
      <c r="W190" s="63">
        <f>SUM(W168:W189)</f>
        <v>0</v>
      </c>
      <c r="X190" s="63">
        <f t="shared" si="330"/>
        <v>1250000</v>
      </c>
      <c r="Y190" s="81">
        <f t="shared" si="331"/>
        <v>0</v>
      </c>
      <c r="Z190" s="63">
        <f>SUM(Z168:Z189)</f>
        <v>1250000</v>
      </c>
      <c r="AA190" s="63">
        <f>SUM(AA168:AA189)</f>
        <v>0</v>
      </c>
      <c r="AB190" s="63">
        <f t="shared" si="332"/>
        <v>1250000</v>
      </c>
      <c r="AC190" s="81">
        <f t="shared" si="333"/>
        <v>0</v>
      </c>
      <c r="AD190" s="63">
        <f>SUM(AD168:AD189)</f>
        <v>1250000</v>
      </c>
      <c r="AE190" s="63">
        <f>SUM(AE168:AE189)</f>
        <v>0</v>
      </c>
      <c r="AF190" s="63">
        <f t="shared" si="334"/>
        <v>1250000</v>
      </c>
      <c r="AG190" s="81">
        <f t="shared" si="335"/>
        <v>0</v>
      </c>
      <c r="AH190" s="63">
        <f>SUM(AH168:AH189)</f>
        <v>1250000</v>
      </c>
      <c r="AI190" s="63">
        <f>SUM(AI168:AI189)</f>
        <v>0</v>
      </c>
      <c r="AJ190" s="63">
        <f t="shared" si="336"/>
        <v>1250000</v>
      </c>
      <c r="AK190" s="81">
        <f t="shared" si="337"/>
        <v>0</v>
      </c>
      <c r="AL190" s="63">
        <f>SUM(AL168:AL189)</f>
        <v>1250000</v>
      </c>
      <c r="AM190" s="63">
        <f>SUM(AM168:AM189)</f>
        <v>0</v>
      </c>
      <c r="AN190" s="63">
        <f t="shared" si="338"/>
        <v>1250000</v>
      </c>
      <c r="AO190" s="81">
        <f t="shared" si="339"/>
        <v>0</v>
      </c>
      <c r="AP190" s="63">
        <f>SUM(AP168:AP189)</f>
        <v>1250000</v>
      </c>
      <c r="AQ190" s="63">
        <f>SUM(AQ168:AQ189)</f>
        <v>0</v>
      </c>
      <c r="AR190" s="63">
        <f t="shared" si="340"/>
        <v>1250000</v>
      </c>
      <c r="AS190" s="81">
        <f t="shared" si="341"/>
        <v>0</v>
      </c>
      <c r="AT190" s="63">
        <f>SUM(AT168:AT189)</f>
        <v>1250000</v>
      </c>
      <c r="AU190" s="63">
        <f>SUM(AU168:AU189)</f>
        <v>0</v>
      </c>
      <c r="AV190" s="63">
        <f t="shared" si="342"/>
        <v>1250000</v>
      </c>
      <c r="AW190" s="81">
        <f t="shared" si="343"/>
        <v>0</v>
      </c>
      <c r="AX190" s="63">
        <f>SUM(AX169:AX189)</f>
        <v>15000000</v>
      </c>
      <c r="AY190" s="63">
        <f>SUM(AY168:AY189)</f>
        <v>0</v>
      </c>
      <c r="AZ190" s="63">
        <f>+AX190-AY190</f>
        <v>15000000</v>
      </c>
      <c r="BA190" s="81">
        <f>IF(ISERROR(AY190/AX190),0,(AY190/AX190))</f>
        <v>0</v>
      </c>
    </row>
    <row r="191" spans="1:53" s="33" customFormat="1" ht="13.5" x14ac:dyDescent="0.3">
      <c r="A191" s="64" t="s">
        <v>6</v>
      </c>
      <c r="B191" s="73">
        <f>IF(B$5&gt;0,B190/B$5," - ")</f>
        <v>0.41666666666666669</v>
      </c>
      <c r="C191" s="65">
        <f>IF(C$5&gt;0,C190/C$5," - ")</f>
        <v>0</v>
      </c>
      <c r="D191" s="65"/>
      <c r="E191" s="65"/>
      <c r="F191" s="73">
        <f>IF(F$5&gt;0,F190/F$5," - ")</f>
        <v>0.41666666666666669</v>
      </c>
      <c r="G191" s="65">
        <f>IF(G$5&gt;0,G190/G$5," - ")</f>
        <v>0</v>
      </c>
      <c r="H191" s="65"/>
      <c r="I191" s="65"/>
      <c r="J191" s="73">
        <f>IF(J$5&gt;0,J190/J$5," - ")</f>
        <v>0.41666666666666669</v>
      </c>
      <c r="K191" s="65">
        <f>IF(K$5&gt;0,K190/K$5," - ")</f>
        <v>0</v>
      </c>
      <c r="L191" s="65"/>
      <c r="M191" s="65"/>
      <c r="N191" s="73">
        <f>IF(N$5&gt;0,N190/N$5," - ")</f>
        <v>0.41666666666666669</v>
      </c>
      <c r="O191" s="65">
        <f>IF(O$5&gt;0,O190/O$5," - ")</f>
        <v>0</v>
      </c>
      <c r="P191" s="65"/>
      <c r="Q191" s="65"/>
      <c r="R191" s="73">
        <f>IF(R$5&gt;0,R190/R$5," - ")</f>
        <v>0.41666666666666669</v>
      </c>
      <c r="S191" s="65">
        <f>IF(S$5&gt;0,S190/S$5," - ")</f>
        <v>0</v>
      </c>
      <c r="T191" s="65"/>
      <c r="U191" s="65"/>
      <c r="V191" s="73">
        <f>IF(V$5&gt;0,V190/V$5," - ")</f>
        <v>0.41666666666666669</v>
      </c>
      <c r="W191" s="65" t="str">
        <f>IF(W$5&gt;0,W190/W$5," - ")</f>
        <v xml:space="preserve"> - </v>
      </c>
      <c r="X191" s="65"/>
      <c r="Y191" s="65"/>
      <c r="Z191" s="73">
        <f>IF(Z$5&gt;0,Z190/Z$5," - ")</f>
        <v>5.434782608695652E-2</v>
      </c>
      <c r="AA191" s="65" t="str">
        <f>IF(AA$5&gt;0,AA190/AA$5," - ")</f>
        <v xml:space="preserve"> - </v>
      </c>
      <c r="AB191" s="65"/>
      <c r="AC191" s="65"/>
      <c r="AD191" s="73">
        <f>IF(AD$5&gt;0,AD190/AD$5," - ")</f>
        <v>0.41666666666666669</v>
      </c>
      <c r="AE191" s="65" t="str">
        <f>IF(AE$5&gt;0,AE190/AE$5," - ")</f>
        <v xml:space="preserve"> - </v>
      </c>
      <c r="AF191" s="65"/>
      <c r="AG191" s="65"/>
      <c r="AH191" s="73">
        <f>IF(AH$5&gt;0,AH190/AH$5," - ")</f>
        <v>0.41666666666666669</v>
      </c>
      <c r="AI191" s="65" t="str">
        <f>IF(AI$5&gt;0,AI190/AI$5," - ")</f>
        <v xml:space="preserve"> - </v>
      </c>
      <c r="AJ191" s="65"/>
      <c r="AK191" s="65"/>
      <c r="AL191" s="73">
        <f>IF(AL$5&gt;0,AL190/AL$5," - ")</f>
        <v>0.41666666666666669</v>
      </c>
      <c r="AM191" s="65" t="str">
        <f>IF(AM$5&gt;0,AM190/AM$5," - ")</f>
        <v xml:space="preserve"> - </v>
      </c>
      <c r="AN191" s="65"/>
      <c r="AO191" s="65"/>
      <c r="AP191" s="73">
        <f>IF(AP$5&gt;0,AP190/AP$5," - ")</f>
        <v>0.41666666666666669</v>
      </c>
      <c r="AQ191" s="65">
        <f>IF(AQ$5&gt;0,AQ190/AQ$5," - ")</f>
        <v>0</v>
      </c>
      <c r="AR191" s="65"/>
      <c r="AS191" s="65"/>
      <c r="AT191" s="73">
        <f>IF(AT$5&gt;0,AT190/AT$5," - ")</f>
        <v>0.41666666666666669</v>
      </c>
      <c r="AU191" s="65">
        <f>IF(AU$5&gt;0,AU190/AU$5," - ")</f>
        <v>0</v>
      </c>
      <c r="AV191" s="65"/>
      <c r="AW191" s="65"/>
      <c r="AX191" s="73">
        <f>IF(AX$5&gt;0,AX190/AX$5," - ")</f>
        <v>0.26785714285714285</v>
      </c>
      <c r="AY191" s="65">
        <f>IF(AY$5&gt;0,AY190/AY$5," - ")</f>
        <v>0</v>
      </c>
    </row>
    <row r="192" spans="1:53" s="33" customFormat="1" ht="15.75" thickBot="1" x14ac:dyDescent="0.35">
      <c r="A192" s="60" t="str">
        <f>+'Presupuesto (Captura de Datos)'!A192</f>
        <v>Entretenimiento / Diversión</v>
      </c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</row>
    <row r="193" spans="1:53" s="33" customFormat="1" ht="13.5" outlineLevel="1" x14ac:dyDescent="0.3">
      <c r="A193" s="33" t="str">
        <f>'Presupuesto (Captura de Datos)'!A193</f>
        <v>Entretenimiento / Diversión 1</v>
      </c>
      <c r="B193" s="32">
        <f>+VLOOKUP($A193,'Presupuesto (Captura de Datos)'!$A$11:$M$363,B$9,0)</f>
        <v>0</v>
      </c>
      <c r="C193" s="1"/>
      <c r="D193" s="57">
        <f t="shared" ref="D193:D209" si="348">+B193-C193</f>
        <v>0</v>
      </c>
      <c r="E193" s="79">
        <f t="shared" ref="E193:E209" si="349">IF(ISERROR(C193/B193),0,(C193/B193))</f>
        <v>0</v>
      </c>
      <c r="F193" s="32">
        <f>+VLOOKUP($A193,'Presupuesto (Captura de Datos)'!$A$11:$M$363,F$9,0)</f>
        <v>0</v>
      </c>
      <c r="G193" s="1"/>
      <c r="H193" s="57">
        <f t="shared" ref="H193:H212" si="350">+F193-G193</f>
        <v>0</v>
      </c>
      <c r="I193" s="79">
        <f t="shared" ref="I193:I212" si="351">IF(ISERROR(G193/F193),0,(G193/F193))</f>
        <v>0</v>
      </c>
      <c r="J193" s="32">
        <f>+VLOOKUP($A193,'Presupuesto (Captura de Datos)'!$A$11:$M$363,J$9,0)</f>
        <v>0</v>
      </c>
      <c r="K193" s="1"/>
      <c r="L193" s="57">
        <f t="shared" ref="L193:L212" si="352">+J193-K193</f>
        <v>0</v>
      </c>
      <c r="M193" s="79">
        <f t="shared" ref="M193:M212" si="353">IF(ISERROR(K193/J193),0,(K193/J193))</f>
        <v>0</v>
      </c>
      <c r="N193" s="32">
        <f>+VLOOKUP($A193,'Presupuesto (Captura de Datos)'!$A$11:$M$363,N$9,0)</f>
        <v>0</v>
      </c>
      <c r="O193" s="1"/>
      <c r="P193" s="57">
        <f t="shared" ref="P193:P212" si="354">+N193-O193</f>
        <v>0</v>
      </c>
      <c r="Q193" s="79">
        <f t="shared" ref="Q193:Q212" si="355">IF(ISERROR(O193/N193),0,(O193/N193))</f>
        <v>0</v>
      </c>
      <c r="R193" s="32">
        <f>+VLOOKUP($A193,'Presupuesto (Captura de Datos)'!$A$11:$M$363,R$9,0)</f>
        <v>0</v>
      </c>
      <c r="S193" s="1"/>
      <c r="T193" s="57">
        <f t="shared" ref="T193:T212" si="356">+R193-S193</f>
        <v>0</v>
      </c>
      <c r="U193" s="79">
        <f t="shared" ref="U193:U212" si="357">IF(ISERROR(S193/R193),0,(S193/R193))</f>
        <v>0</v>
      </c>
      <c r="V193" s="32">
        <f>+VLOOKUP($A193,'Presupuesto (Captura de Datos)'!$A$11:$M$363,V$9,0)</f>
        <v>0</v>
      </c>
      <c r="W193" s="1"/>
      <c r="X193" s="57">
        <f t="shared" ref="X193:X212" si="358">+V193-W193</f>
        <v>0</v>
      </c>
      <c r="Y193" s="79">
        <f t="shared" ref="Y193:Y212" si="359">IF(ISERROR(W193/V193),0,(W193/V193))</f>
        <v>0</v>
      </c>
      <c r="Z193" s="32">
        <f>+VLOOKUP($A193,'Presupuesto (Captura de Datos)'!$A$11:$M$363,Z$9,0)</f>
        <v>0</v>
      </c>
      <c r="AA193" s="1"/>
      <c r="AB193" s="57">
        <f t="shared" ref="AB193:AB212" si="360">+Z193-AA193</f>
        <v>0</v>
      </c>
      <c r="AC193" s="79">
        <f t="shared" ref="AC193:AC212" si="361">IF(ISERROR(AA193/Z193),0,(AA193/Z193))</f>
        <v>0</v>
      </c>
      <c r="AD193" s="32">
        <f>+VLOOKUP($A193,'Presupuesto (Captura de Datos)'!$A$11:$M$363,AD$9,0)</f>
        <v>0</v>
      </c>
      <c r="AE193" s="1"/>
      <c r="AF193" s="57">
        <f t="shared" ref="AF193:AF212" si="362">+AD193-AE193</f>
        <v>0</v>
      </c>
      <c r="AG193" s="79">
        <f t="shared" ref="AG193:AG212" si="363">IF(ISERROR(AE193/AD193),0,(AE193/AD193))</f>
        <v>0</v>
      </c>
      <c r="AH193" s="32">
        <f>+VLOOKUP($A193,'Presupuesto (Captura de Datos)'!$A$11:$M$363,AH$9,0)</f>
        <v>0</v>
      </c>
      <c r="AI193" s="1"/>
      <c r="AJ193" s="57">
        <f t="shared" ref="AJ193:AJ212" si="364">+AH193-AI193</f>
        <v>0</v>
      </c>
      <c r="AK193" s="79">
        <f t="shared" ref="AK193:AK212" si="365">IF(ISERROR(AI193/AH193),0,(AI193/AH193))</f>
        <v>0</v>
      </c>
      <c r="AL193" s="32">
        <f>+VLOOKUP($A193,'Presupuesto (Captura de Datos)'!$A$11:$M$363,AL$9,0)</f>
        <v>0</v>
      </c>
      <c r="AM193" s="1"/>
      <c r="AN193" s="57">
        <f t="shared" ref="AN193:AN212" si="366">+AL193-AM193</f>
        <v>0</v>
      </c>
      <c r="AO193" s="79">
        <f t="shared" ref="AO193:AO212" si="367">IF(ISERROR(AM193/AL193),0,(AM193/AL193))</f>
        <v>0</v>
      </c>
      <c r="AP193" s="32">
        <f>+VLOOKUP($A193,'Presupuesto (Captura de Datos)'!$A$11:$M$363,AP$9,0)</f>
        <v>0</v>
      </c>
      <c r="AQ193" s="1"/>
      <c r="AR193" s="57">
        <f t="shared" ref="AR193:AR212" si="368">+AP193-AQ193</f>
        <v>0</v>
      </c>
      <c r="AS193" s="79">
        <f t="shared" ref="AS193:AS212" si="369">IF(ISERROR(AQ193/AP193),0,(AQ193/AP193))</f>
        <v>0</v>
      </c>
      <c r="AT193" s="32">
        <f>+VLOOKUP($A193,'Presupuesto (Captura de Datos)'!$A$11:$M$363,AT$9,0)</f>
        <v>0</v>
      </c>
      <c r="AU193" s="1"/>
      <c r="AV193" s="57">
        <f t="shared" ref="AV193:AV212" si="370">+AT193-AU193</f>
        <v>0</v>
      </c>
      <c r="AW193" s="79">
        <f t="shared" ref="AW193:AW212" si="371">IF(ISERROR(AU193/AT193),0,(AU193/AT193))</f>
        <v>0</v>
      </c>
      <c r="AX193" s="26">
        <f t="shared" ref="AX193:AX211" si="372">B193+F193+J193+N193+R193+V193+Z193+AD193+AH193+AL193+AP193+AT193</f>
        <v>0</v>
      </c>
      <c r="AY193" s="26">
        <f t="shared" ref="AY193:AY211" si="373">C193+G193+K193+O193+S193+W193+AA193+AE193+AI193+AM193+AQ193+AU193</f>
        <v>0</v>
      </c>
      <c r="AZ193" s="74">
        <f t="shared" ref="AZ193:AZ209" si="374">+AX193-AY193</f>
        <v>0</v>
      </c>
      <c r="BA193" s="82">
        <f t="shared" ref="BA193:BA209" si="375">IF(ISERROR(AY193/AX193),0,(AY193/AX193))</f>
        <v>0</v>
      </c>
    </row>
    <row r="194" spans="1:53" s="33" customFormat="1" ht="13.5" outlineLevel="1" x14ac:dyDescent="0.3">
      <c r="A194" s="33" t="str">
        <f>'Presupuesto (Captura de Datos)'!A194</f>
        <v>Entretenimiento / Diversión 2</v>
      </c>
      <c r="B194" s="32">
        <f>+VLOOKUP($A194,'Presupuesto (Captura de Datos)'!$A$11:$M$363,B$9,0)</f>
        <v>0</v>
      </c>
      <c r="C194" s="1"/>
      <c r="D194" s="57">
        <f t="shared" si="348"/>
        <v>0</v>
      </c>
      <c r="E194" s="79">
        <f t="shared" si="349"/>
        <v>0</v>
      </c>
      <c r="F194" s="32">
        <f>+VLOOKUP($A194,'Presupuesto (Captura de Datos)'!$A$11:$M$363,F$9,0)</f>
        <v>0</v>
      </c>
      <c r="G194" s="1"/>
      <c r="H194" s="57">
        <f t="shared" si="350"/>
        <v>0</v>
      </c>
      <c r="I194" s="79">
        <f t="shared" si="351"/>
        <v>0</v>
      </c>
      <c r="J194" s="32">
        <f>+VLOOKUP($A194,'Presupuesto (Captura de Datos)'!$A$11:$M$363,J$9,0)</f>
        <v>0</v>
      </c>
      <c r="K194" s="1"/>
      <c r="L194" s="57">
        <f t="shared" si="352"/>
        <v>0</v>
      </c>
      <c r="M194" s="79">
        <f t="shared" si="353"/>
        <v>0</v>
      </c>
      <c r="N194" s="32">
        <f>+VLOOKUP($A194,'Presupuesto (Captura de Datos)'!$A$11:$M$363,N$9,0)</f>
        <v>0</v>
      </c>
      <c r="O194" s="1"/>
      <c r="P194" s="57">
        <f t="shared" si="354"/>
        <v>0</v>
      </c>
      <c r="Q194" s="79">
        <f t="shared" si="355"/>
        <v>0</v>
      </c>
      <c r="R194" s="32">
        <f>+VLOOKUP($A194,'Presupuesto (Captura de Datos)'!$A$11:$M$363,R$9,0)</f>
        <v>0</v>
      </c>
      <c r="S194" s="1"/>
      <c r="T194" s="57">
        <f t="shared" si="356"/>
        <v>0</v>
      </c>
      <c r="U194" s="79">
        <f t="shared" si="357"/>
        <v>0</v>
      </c>
      <c r="V194" s="32">
        <f>+VLOOKUP($A194,'Presupuesto (Captura de Datos)'!$A$11:$M$363,V$9,0)</f>
        <v>0</v>
      </c>
      <c r="W194" s="1"/>
      <c r="X194" s="57">
        <f t="shared" si="358"/>
        <v>0</v>
      </c>
      <c r="Y194" s="79">
        <f t="shared" si="359"/>
        <v>0</v>
      </c>
      <c r="Z194" s="32">
        <f>+VLOOKUP($A194,'Presupuesto (Captura de Datos)'!$A$11:$M$363,Z$9,0)</f>
        <v>0</v>
      </c>
      <c r="AA194" s="1"/>
      <c r="AB194" s="57">
        <f t="shared" si="360"/>
        <v>0</v>
      </c>
      <c r="AC194" s="79">
        <f t="shared" si="361"/>
        <v>0</v>
      </c>
      <c r="AD194" s="32">
        <f>+VLOOKUP($A194,'Presupuesto (Captura de Datos)'!$A$11:$M$363,AD$9,0)</f>
        <v>0</v>
      </c>
      <c r="AE194" s="1"/>
      <c r="AF194" s="57">
        <f t="shared" si="362"/>
        <v>0</v>
      </c>
      <c r="AG194" s="79">
        <f t="shared" si="363"/>
        <v>0</v>
      </c>
      <c r="AH194" s="32">
        <f>+VLOOKUP($A194,'Presupuesto (Captura de Datos)'!$A$11:$M$363,AH$9,0)</f>
        <v>0</v>
      </c>
      <c r="AI194" s="1"/>
      <c r="AJ194" s="57">
        <f t="shared" si="364"/>
        <v>0</v>
      </c>
      <c r="AK194" s="79">
        <f t="shared" si="365"/>
        <v>0</v>
      </c>
      <c r="AL194" s="32">
        <f>+VLOOKUP($A194,'Presupuesto (Captura de Datos)'!$A$11:$M$363,AL$9,0)</f>
        <v>0</v>
      </c>
      <c r="AM194" s="1"/>
      <c r="AN194" s="57">
        <f t="shared" si="366"/>
        <v>0</v>
      </c>
      <c r="AO194" s="79">
        <f t="shared" si="367"/>
        <v>0</v>
      </c>
      <c r="AP194" s="32">
        <f>+VLOOKUP($A194,'Presupuesto (Captura de Datos)'!$A$11:$M$363,AP$9,0)</f>
        <v>0</v>
      </c>
      <c r="AQ194" s="1"/>
      <c r="AR194" s="57">
        <f t="shared" si="368"/>
        <v>0</v>
      </c>
      <c r="AS194" s="79">
        <f t="shared" si="369"/>
        <v>0</v>
      </c>
      <c r="AT194" s="32">
        <f>+VLOOKUP($A194,'Presupuesto (Captura de Datos)'!$A$11:$M$363,AT$9,0)</f>
        <v>0</v>
      </c>
      <c r="AU194" s="1"/>
      <c r="AV194" s="57">
        <f t="shared" si="370"/>
        <v>0</v>
      </c>
      <c r="AW194" s="79">
        <f t="shared" si="371"/>
        <v>0</v>
      </c>
      <c r="AX194" s="26">
        <f t="shared" si="372"/>
        <v>0</v>
      </c>
      <c r="AY194" s="26">
        <f t="shared" si="373"/>
        <v>0</v>
      </c>
      <c r="AZ194" s="74">
        <f t="shared" si="374"/>
        <v>0</v>
      </c>
      <c r="BA194" s="82">
        <f t="shared" si="375"/>
        <v>0</v>
      </c>
    </row>
    <row r="195" spans="1:53" s="33" customFormat="1" ht="13.5" outlineLevel="1" x14ac:dyDescent="0.3">
      <c r="A195" s="33" t="str">
        <f>'Presupuesto (Captura de Datos)'!A195</f>
        <v>Entretenimiento / Diversión 3</v>
      </c>
      <c r="B195" s="32">
        <f>+VLOOKUP($A195,'Presupuesto (Captura de Datos)'!$A$11:$M$363,B$9,0)</f>
        <v>0</v>
      </c>
      <c r="C195" s="1"/>
      <c r="D195" s="57">
        <f t="shared" si="348"/>
        <v>0</v>
      </c>
      <c r="E195" s="79">
        <f t="shared" si="349"/>
        <v>0</v>
      </c>
      <c r="F195" s="32">
        <f>+VLOOKUP($A195,'Presupuesto (Captura de Datos)'!$A$11:$M$363,F$9,0)</f>
        <v>0</v>
      </c>
      <c r="G195" s="1"/>
      <c r="H195" s="57">
        <f t="shared" si="350"/>
        <v>0</v>
      </c>
      <c r="I195" s="79">
        <f t="shared" si="351"/>
        <v>0</v>
      </c>
      <c r="J195" s="32">
        <f>+VLOOKUP($A195,'Presupuesto (Captura de Datos)'!$A$11:$M$363,J$9,0)</f>
        <v>0</v>
      </c>
      <c r="K195" s="1"/>
      <c r="L195" s="57">
        <f t="shared" si="352"/>
        <v>0</v>
      </c>
      <c r="M195" s="79">
        <f t="shared" si="353"/>
        <v>0</v>
      </c>
      <c r="N195" s="32">
        <f>+VLOOKUP($A195,'Presupuesto (Captura de Datos)'!$A$11:$M$363,N$9,0)</f>
        <v>0</v>
      </c>
      <c r="O195" s="1"/>
      <c r="P195" s="57">
        <f t="shared" si="354"/>
        <v>0</v>
      </c>
      <c r="Q195" s="79">
        <f t="shared" si="355"/>
        <v>0</v>
      </c>
      <c r="R195" s="32">
        <f>+VLOOKUP($A195,'Presupuesto (Captura de Datos)'!$A$11:$M$363,R$9,0)</f>
        <v>0</v>
      </c>
      <c r="S195" s="1"/>
      <c r="T195" s="57">
        <f t="shared" si="356"/>
        <v>0</v>
      </c>
      <c r="U195" s="79">
        <f t="shared" si="357"/>
        <v>0</v>
      </c>
      <c r="V195" s="32">
        <f>+VLOOKUP($A195,'Presupuesto (Captura de Datos)'!$A$11:$M$363,V$9,0)</f>
        <v>0</v>
      </c>
      <c r="W195" s="1"/>
      <c r="X195" s="57">
        <f t="shared" si="358"/>
        <v>0</v>
      </c>
      <c r="Y195" s="79">
        <f t="shared" si="359"/>
        <v>0</v>
      </c>
      <c r="Z195" s="32">
        <f>+VLOOKUP($A195,'Presupuesto (Captura de Datos)'!$A$11:$M$363,Z$9,0)</f>
        <v>0</v>
      </c>
      <c r="AA195" s="1"/>
      <c r="AB195" s="57">
        <f t="shared" si="360"/>
        <v>0</v>
      </c>
      <c r="AC195" s="79">
        <f t="shared" si="361"/>
        <v>0</v>
      </c>
      <c r="AD195" s="32">
        <f>+VLOOKUP($A195,'Presupuesto (Captura de Datos)'!$A$11:$M$363,AD$9,0)</f>
        <v>0</v>
      </c>
      <c r="AE195" s="1"/>
      <c r="AF195" s="57">
        <f t="shared" si="362"/>
        <v>0</v>
      </c>
      <c r="AG195" s="79">
        <f t="shared" si="363"/>
        <v>0</v>
      </c>
      <c r="AH195" s="32">
        <f>+VLOOKUP($A195,'Presupuesto (Captura de Datos)'!$A$11:$M$363,AH$9,0)</f>
        <v>0</v>
      </c>
      <c r="AI195" s="1"/>
      <c r="AJ195" s="57">
        <f t="shared" si="364"/>
        <v>0</v>
      </c>
      <c r="AK195" s="79">
        <f t="shared" si="365"/>
        <v>0</v>
      </c>
      <c r="AL195" s="32">
        <f>+VLOOKUP($A195,'Presupuesto (Captura de Datos)'!$A$11:$M$363,AL$9,0)</f>
        <v>0</v>
      </c>
      <c r="AM195" s="1"/>
      <c r="AN195" s="57">
        <f t="shared" si="366"/>
        <v>0</v>
      </c>
      <c r="AO195" s="79">
        <f t="shared" si="367"/>
        <v>0</v>
      </c>
      <c r="AP195" s="32">
        <f>+VLOOKUP($A195,'Presupuesto (Captura de Datos)'!$A$11:$M$363,AP$9,0)</f>
        <v>0</v>
      </c>
      <c r="AQ195" s="1"/>
      <c r="AR195" s="57">
        <f t="shared" si="368"/>
        <v>0</v>
      </c>
      <c r="AS195" s="79">
        <f t="shared" si="369"/>
        <v>0</v>
      </c>
      <c r="AT195" s="32">
        <f>+VLOOKUP($A195,'Presupuesto (Captura de Datos)'!$A$11:$M$363,AT$9,0)</f>
        <v>0</v>
      </c>
      <c r="AU195" s="1"/>
      <c r="AV195" s="57">
        <f t="shared" si="370"/>
        <v>0</v>
      </c>
      <c r="AW195" s="79">
        <f t="shared" si="371"/>
        <v>0</v>
      </c>
      <c r="AX195" s="26">
        <f t="shared" si="372"/>
        <v>0</v>
      </c>
      <c r="AY195" s="26">
        <f t="shared" si="373"/>
        <v>0</v>
      </c>
      <c r="AZ195" s="74">
        <f t="shared" si="374"/>
        <v>0</v>
      </c>
      <c r="BA195" s="82">
        <f t="shared" si="375"/>
        <v>0</v>
      </c>
    </row>
    <row r="196" spans="1:53" s="33" customFormat="1" ht="13.5" outlineLevel="1" x14ac:dyDescent="0.3">
      <c r="A196" s="33" t="str">
        <f>'Presupuesto (Captura de Datos)'!A196</f>
        <v>Entretenimiento / Diversión 4</v>
      </c>
      <c r="B196" s="32">
        <f>+VLOOKUP($A196,'Presupuesto (Captura de Datos)'!$A$11:$M$363,B$9,0)</f>
        <v>0</v>
      </c>
      <c r="C196" s="1"/>
      <c r="D196" s="57">
        <f t="shared" si="348"/>
        <v>0</v>
      </c>
      <c r="E196" s="79">
        <f t="shared" si="349"/>
        <v>0</v>
      </c>
      <c r="F196" s="32">
        <f>+VLOOKUP($A196,'Presupuesto (Captura de Datos)'!$A$11:$M$363,F$9,0)</f>
        <v>0</v>
      </c>
      <c r="G196" s="1"/>
      <c r="H196" s="57">
        <f t="shared" si="350"/>
        <v>0</v>
      </c>
      <c r="I196" s="79">
        <f t="shared" si="351"/>
        <v>0</v>
      </c>
      <c r="J196" s="32">
        <f>+VLOOKUP($A196,'Presupuesto (Captura de Datos)'!$A$11:$M$363,J$9,0)</f>
        <v>0</v>
      </c>
      <c r="K196" s="1"/>
      <c r="L196" s="57">
        <f t="shared" si="352"/>
        <v>0</v>
      </c>
      <c r="M196" s="79">
        <f t="shared" si="353"/>
        <v>0</v>
      </c>
      <c r="N196" s="32">
        <f>+VLOOKUP($A196,'Presupuesto (Captura de Datos)'!$A$11:$M$363,N$9,0)</f>
        <v>0</v>
      </c>
      <c r="O196" s="1"/>
      <c r="P196" s="57">
        <f t="shared" si="354"/>
        <v>0</v>
      </c>
      <c r="Q196" s="79">
        <f t="shared" si="355"/>
        <v>0</v>
      </c>
      <c r="R196" s="32">
        <f>+VLOOKUP($A196,'Presupuesto (Captura de Datos)'!$A$11:$M$363,R$9,0)</f>
        <v>0</v>
      </c>
      <c r="S196" s="1"/>
      <c r="T196" s="57">
        <f t="shared" si="356"/>
        <v>0</v>
      </c>
      <c r="U196" s="79">
        <f t="shared" si="357"/>
        <v>0</v>
      </c>
      <c r="V196" s="32">
        <f>+VLOOKUP($A196,'Presupuesto (Captura de Datos)'!$A$11:$M$363,V$9,0)</f>
        <v>0</v>
      </c>
      <c r="W196" s="1"/>
      <c r="X196" s="57">
        <f t="shared" si="358"/>
        <v>0</v>
      </c>
      <c r="Y196" s="79">
        <f t="shared" si="359"/>
        <v>0</v>
      </c>
      <c r="Z196" s="32">
        <f>+VLOOKUP($A196,'Presupuesto (Captura de Datos)'!$A$11:$M$363,Z$9,0)</f>
        <v>0</v>
      </c>
      <c r="AA196" s="1"/>
      <c r="AB196" s="57">
        <f t="shared" si="360"/>
        <v>0</v>
      </c>
      <c r="AC196" s="79">
        <f t="shared" si="361"/>
        <v>0</v>
      </c>
      <c r="AD196" s="32">
        <f>+VLOOKUP($A196,'Presupuesto (Captura de Datos)'!$A$11:$M$363,AD$9,0)</f>
        <v>0</v>
      </c>
      <c r="AE196" s="1"/>
      <c r="AF196" s="57">
        <f t="shared" si="362"/>
        <v>0</v>
      </c>
      <c r="AG196" s="79">
        <f t="shared" si="363"/>
        <v>0</v>
      </c>
      <c r="AH196" s="32">
        <f>+VLOOKUP($A196,'Presupuesto (Captura de Datos)'!$A$11:$M$363,AH$9,0)</f>
        <v>0</v>
      </c>
      <c r="AI196" s="1"/>
      <c r="AJ196" s="57">
        <f t="shared" si="364"/>
        <v>0</v>
      </c>
      <c r="AK196" s="79">
        <f t="shared" si="365"/>
        <v>0</v>
      </c>
      <c r="AL196" s="32">
        <f>+VLOOKUP($A196,'Presupuesto (Captura de Datos)'!$A$11:$M$363,AL$9,0)</f>
        <v>0</v>
      </c>
      <c r="AM196" s="1"/>
      <c r="AN196" s="57">
        <f t="shared" si="366"/>
        <v>0</v>
      </c>
      <c r="AO196" s="79">
        <f t="shared" si="367"/>
        <v>0</v>
      </c>
      <c r="AP196" s="32">
        <f>+VLOOKUP($A196,'Presupuesto (Captura de Datos)'!$A$11:$M$363,AP$9,0)</f>
        <v>0</v>
      </c>
      <c r="AQ196" s="1"/>
      <c r="AR196" s="57">
        <f t="shared" si="368"/>
        <v>0</v>
      </c>
      <c r="AS196" s="79">
        <f t="shared" si="369"/>
        <v>0</v>
      </c>
      <c r="AT196" s="32">
        <f>+VLOOKUP($A196,'Presupuesto (Captura de Datos)'!$A$11:$M$363,AT$9,0)</f>
        <v>0</v>
      </c>
      <c r="AU196" s="1"/>
      <c r="AV196" s="57">
        <f t="shared" si="370"/>
        <v>0</v>
      </c>
      <c r="AW196" s="79">
        <f t="shared" si="371"/>
        <v>0</v>
      </c>
      <c r="AX196" s="26">
        <f t="shared" si="372"/>
        <v>0</v>
      </c>
      <c r="AY196" s="26">
        <f t="shared" si="373"/>
        <v>0</v>
      </c>
      <c r="AZ196" s="74">
        <f t="shared" si="374"/>
        <v>0</v>
      </c>
      <c r="BA196" s="82">
        <f t="shared" si="375"/>
        <v>0</v>
      </c>
    </row>
    <row r="197" spans="1:53" s="33" customFormat="1" ht="13.5" outlineLevel="1" x14ac:dyDescent="0.3">
      <c r="A197" s="33" t="str">
        <f>'Presupuesto (Captura de Datos)'!A197</f>
        <v>Entretenimiento / Diversión 5</v>
      </c>
      <c r="B197" s="32">
        <f>+VLOOKUP($A197,'Presupuesto (Captura de Datos)'!$A$11:$M$363,B$9,0)</f>
        <v>0</v>
      </c>
      <c r="C197" s="1"/>
      <c r="D197" s="57">
        <f t="shared" si="348"/>
        <v>0</v>
      </c>
      <c r="E197" s="79">
        <f t="shared" si="349"/>
        <v>0</v>
      </c>
      <c r="F197" s="32">
        <f>+VLOOKUP($A197,'Presupuesto (Captura de Datos)'!$A$11:$M$363,F$9,0)</f>
        <v>0</v>
      </c>
      <c r="G197" s="1"/>
      <c r="H197" s="57">
        <f t="shared" si="350"/>
        <v>0</v>
      </c>
      <c r="I197" s="79">
        <f t="shared" si="351"/>
        <v>0</v>
      </c>
      <c r="J197" s="32">
        <f>+VLOOKUP($A197,'Presupuesto (Captura de Datos)'!$A$11:$M$363,J$9,0)</f>
        <v>0</v>
      </c>
      <c r="K197" s="1"/>
      <c r="L197" s="57">
        <f t="shared" si="352"/>
        <v>0</v>
      </c>
      <c r="M197" s="79">
        <f t="shared" si="353"/>
        <v>0</v>
      </c>
      <c r="N197" s="32">
        <f>+VLOOKUP($A197,'Presupuesto (Captura de Datos)'!$A$11:$M$363,N$9,0)</f>
        <v>0</v>
      </c>
      <c r="O197" s="1"/>
      <c r="P197" s="57">
        <f t="shared" si="354"/>
        <v>0</v>
      </c>
      <c r="Q197" s="79">
        <f t="shared" si="355"/>
        <v>0</v>
      </c>
      <c r="R197" s="32">
        <f>+VLOOKUP($A197,'Presupuesto (Captura de Datos)'!$A$11:$M$363,R$9,0)</f>
        <v>0</v>
      </c>
      <c r="S197" s="1"/>
      <c r="T197" s="57">
        <f t="shared" si="356"/>
        <v>0</v>
      </c>
      <c r="U197" s="79">
        <f t="shared" si="357"/>
        <v>0</v>
      </c>
      <c r="V197" s="32">
        <f>+VLOOKUP($A197,'Presupuesto (Captura de Datos)'!$A$11:$M$363,V$9,0)</f>
        <v>0</v>
      </c>
      <c r="W197" s="1"/>
      <c r="X197" s="57">
        <f t="shared" si="358"/>
        <v>0</v>
      </c>
      <c r="Y197" s="79">
        <f t="shared" si="359"/>
        <v>0</v>
      </c>
      <c r="Z197" s="32">
        <f>+VLOOKUP($A197,'Presupuesto (Captura de Datos)'!$A$11:$M$363,Z$9,0)</f>
        <v>0</v>
      </c>
      <c r="AA197" s="1"/>
      <c r="AB197" s="57">
        <f t="shared" si="360"/>
        <v>0</v>
      </c>
      <c r="AC197" s="79">
        <f t="shared" si="361"/>
        <v>0</v>
      </c>
      <c r="AD197" s="32">
        <f>+VLOOKUP($A197,'Presupuesto (Captura de Datos)'!$A$11:$M$363,AD$9,0)</f>
        <v>0</v>
      </c>
      <c r="AE197" s="1"/>
      <c r="AF197" s="57">
        <f t="shared" si="362"/>
        <v>0</v>
      </c>
      <c r="AG197" s="79">
        <f t="shared" si="363"/>
        <v>0</v>
      </c>
      <c r="AH197" s="32">
        <f>+VLOOKUP($A197,'Presupuesto (Captura de Datos)'!$A$11:$M$363,AH$9,0)</f>
        <v>0</v>
      </c>
      <c r="AI197" s="1"/>
      <c r="AJ197" s="57">
        <f t="shared" si="364"/>
        <v>0</v>
      </c>
      <c r="AK197" s="79">
        <f t="shared" si="365"/>
        <v>0</v>
      </c>
      <c r="AL197" s="32">
        <f>+VLOOKUP($A197,'Presupuesto (Captura de Datos)'!$A$11:$M$363,AL$9,0)</f>
        <v>0</v>
      </c>
      <c r="AM197" s="1"/>
      <c r="AN197" s="57">
        <f t="shared" si="366"/>
        <v>0</v>
      </c>
      <c r="AO197" s="79">
        <f t="shared" si="367"/>
        <v>0</v>
      </c>
      <c r="AP197" s="32">
        <f>+VLOOKUP($A197,'Presupuesto (Captura de Datos)'!$A$11:$M$363,AP$9,0)</f>
        <v>0</v>
      </c>
      <c r="AQ197" s="1"/>
      <c r="AR197" s="57">
        <f t="shared" si="368"/>
        <v>0</v>
      </c>
      <c r="AS197" s="79">
        <f t="shared" si="369"/>
        <v>0</v>
      </c>
      <c r="AT197" s="32">
        <f>+VLOOKUP($A197,'Presupuesto (Captura de Datos)'!$A$11:$M$363,AT$9,0)</f>
        <v>0</v>
      </c>
      <c r="AU197" s="1"/>
      <c r="AV197" s="57">
        <f t="shared" si="370"/>
        <v>0</v>
      </c>
      <c r="AW197" s="79">
        <f t="shared" si="371"/>
        <v>0</v>
      </c>
      <c r="AX197" s="26">
        <f t="shared" si="372"/>
        <v>0</v>
      </c>
      <c r="AY197" s="26">
        <f t="shared" si="373"/>
        <v>0</v>
      </c>
      <c r="AZ197" s="74">
        <f t="shared" si="374"/>
        <v>0</v>
      </c>
      <c r="BA197" s="82">
        <f t="shared" si="375"/>
        <v>0</v>
      </c>
    </row>
    <row r="198" spans="1:53" s="33" customFormat="1" ht="13.5" outlineLevel="1" x14ac:dyDescent="0.3">
      <c r="A198" s="33" t="str">
        <f>'Presupuesto (Captura de Datos)'!A198</f>
        <v>Entretenimiento / Diversión 6</v>
      </c>
      <c r="B198" s="32">
        <f>+VLOOKUP($A198,'Presupuesto (Captura de Datos)'!$A$11:$M$363,B$9,0)</f>
        <v>0</v>
      </c>
      <c r="C198" s="1"/>
      <c r="D198" s="57">
        <f t="shared" si="348"/>
        <v>0</v>
      </c>
      <c r="E198" s="79">
        <f t="shared" si="349"/>
        <v>0</v>
      </c>
      <c r="F198" s="32">
        <f>+VLOOKUP($A198,'Presupuesto (Captura de Datos)'!$A$11:$M$363,F$9,0)</f>
        <v>0</v>
      </c>
      <c r="G198" s="1"/>
      <c r="H198" s="57">
        <f t="shared" si="350"/>
        <v>0</v>
      </c>
      <c r="I198" s="79">
        <f t="shared" si="351"/>
        <v>0</v>
      </c>
      <c r="J198" s="32">
        <f>+VLOOKUP($A198,'Presupuesto (Captura de Datos)'!$A$11:$M$363,J$9,0)</f>
        <v>0</v>
      </c>
      <c r="K198" s="1"/>
      <c r="L198" s="57">
        <f t="shared" si="352"/>
        <v>0</v>
      </c>
      <c r="M198" s="79">
        <f t="shared" si="353"/>
        <v>0</v>
      </c>
      <c r="N198" s="32">
        <f>+VLOOKUP($A198,'Presupuesto (Captura de Datos)'!$A$11:$M$363,N$9,0)</f>
        <v>0</v>
      </c>
      <c r="O198" s="1"/>
      <c r="P198" s="57">
        <f t="shared" si="354"/>
        <v>0</v>
      </c>
      <c r="Q198" s="79">
        <f t="shared" si="355"/>
        <v>0</v>
      </c>
      <c r="R198" s="32">
        <f>+VLOOKUP($A198,'Presupuesto (Captura de Datos)'!$A$11:$M$363,R$9,0)</f>
        <v>0</v>
      </c>
      <c r="S198" s="1"/>
      <c r="T198" s="57">
        <f t="shared" si="356"/>
        <v>0</v>
      </c>
      <c r="U198" s="79">
        <f t="shared" si="357"/>
        <v>0</v>
      </c>
      <c r="V198" s="32">
        <f>+VLOOKUP($A198,'Presupuesto (Captura de Datos)'!$A$11:$M$363,V$9,0)</f>
        <v>0</v>
      </c>
      <c r="W198" s="1"/>
      <c r="X198" s="57">
        <f t="shared" si="358"/>
        <v>0</v>
      </c>
      <c r="Y198" s="79">
        <f t="shared" si="359"/>
        <v>0</v>
      </c>
      <c r="Z198" s="32">
        <f>+VLOOKUP($A198,'Presupuesto (Captura de Datos)'!$A$11:$M$363,Z$9,0)</f>
        <v>0</v>
      </c>
      <c r="AA198" s="1"/>
      <c r="AB198" s="57">
        <f t="shared" si="360"/>
        <v>0</v>
      </c>
      <c r="AC198" s="79">
        <f t="shared" si="361"/>
        <v>0</v>
      </c>
      <c r="AD198" s="32">
        <f>+VLOOKUP($A198,'Presupuesto (Captura de Datos)'!$A$11:$M$363,AD$9,0)</f>
        <v>0</v>
      </c>
      <c r="AE198" s="1"/>
      <c r="AF198" s="57">
        <f t="shared" si="362"/>
        <v>0</v>
      </c>
      <c r="AG198" s="79">
        <f t="shared" si="363"/>
        <v>0</v>
      </c>
      <c r="AH198" s="32">
        <f>+VLOOKUP($A198,'Presupuesto (Captura de Datos)'!$A$11:$M$363,AH$9,0)</f>
        <v>0</v>
      </c>
      <c r="AI198" s="1"/>
      <c r="AJ198" s="57">
        <f t="shared" si="364"/>
        <v>0</v>
      </c>
      <c r="AK198" s="79">
        <f t="shared" si="365"/>
        <v>0</v>
      </c>
      <c r="AL198" s="32">
        <f>+VLOOKUP($A198,'Presupuesto (Captura de Datos)'!$A$11:$M$363,AL$9,0)</f>
        <v>0</v>
      </c>
      <c r="AM198" s="1"/>
      <c r="AN198" s="57">
        <f t="shared" si="366"/>
        <v>0</v>
      </c>
      <c r="AO198" s="79">
        <f t="shared" si="367"/>
        <v>0</v>
      </c>
      <c r="AP198" s="32">
        <f>+VLOOKUP($A198,'Presupuesto (Captura de Datos)'!$A$11:$M$363,AP$9,0)</f>
        <v>0</v>
      </c>
      <c r="AQ198" s="1"/>
      <c r="AR198" s="57">
        <f t="shared" si="368"/>
        <v>0</v>
      </c>
      <c r="AS198" s="79">
        <f t="shared" si="369"/>
        <v>0</v>
      </c>
      <c r="AT198" s="32">
        <f>+VLOOKUP($A198,'Presupuesto (Captura de Datos)'!$A$11:$M$363,AT$9,0)</f>
        <v>0</v>
      </c>
      <c r="AU198" s="1"/>
      <c r="AV198" s="57">
        <f t="shared" si="370"/>
        <v>0</v>
      </c>
      <c r="AW198" s="79">
        <f t="shared" si="371"/>
        <v>0</v>
      </c>
      <c r="AX198" s="26">
        <f t="shared" si="372"/>
        <v>0</v>
      </c>
      <c r="AY198" s="26">
        <f t="shared" si="373"/>
        <v>0</v>
      </c>
      <c r="AZ198" s="74">
        <f t="shared" si="374"/>
        <v>0</v>
      </c>
      <c r="BA198" s="82">
        <f t="shared" si="375"/>
        <v>0</v>
      </c>
    </row>
    <row r="199" spans="1:53" s="33" customFormat="1" ht="13.5" outlineLevel="1" x14ac:dyDescent="0.3">
      <c r="A199" s="33" t="str">
        <f>'Presupuesto (Captura de Datos)'!A199</f>
        <v>Entretenimiento / Diversión 7</v>
      </c>
      <c r="B199" s="32">
        <f>+VLOOKUP($A199,'Presupuesto (Captura de Datos)'!$A$11:$M$363,B$9,0)</f>
        <v>0</v>
      </c>
      <c r="C199" s="1"/>
      <c r="D199" s="57">
        <f t="shared" si="348"/>
        <v>0</v>
      </c>
      <c r="E199" s="79">
        <f t="shared" si="349"/>
        <v>0</v>
      </c>
      <c r="F199" s="32">
        <f>+VLOOKUP($A199,'Presupuesto (Captura de Datos)'!$A$11:$M$363,F$9,0)</f>
        <v>0</v>
      </c>
      <c r="G199" s="1"/>
      <c r="H199" s="57">
        <f t="shared" si="350"/>
        <v>0</v>
      </c>
      <c r="I199" s="79">
        <f t="shared" si="351"/>
        <v>0</v>
      </c>
      <c r="J199" s="32">
        <f>+VLOOKUP($A199,'Presupuesto (Captura de Datos)'!$A$11:$M$363,J$9,0)</f>
        <v>0</v>
      </c>
      <c r="K199" s="1"/>
      <c r="L199" s="57">
        <f t="shared" si="352"/>
        <v>0</v>
      </c>
      <c r="M199" s="79">
        <f t="shared" si="353"/>
        <v>0</v>
      </c>
      <c r="N199" s="32">
        <f>+VLOOKUP($A199,'Presupuesto (Captura de Datos)'!$A$11:$M$363,N$9,0)</f>
        <v>0</v>
      </c>
      <c r="O199" s="1"/>
      <c r="P199" s="57">
        <f t="shared" si="354"/>
        <v>0</v>
      </c>
      <c r="Q199" s="79">
        <f t="shared" si="355"/>
        <v>0</v>
      </c>
      <c r="R199" s="32">
        <f>+VLOOKUP($A199,'Presupuesto (Captura de Datos)'!$A$11:$M$363,R$9,0)</f>
        <v>0</v>
      </c>
      <c r="S199" s="1"/>
      <c r="T199" s="57">
        <f t="shared" si="356"/>
        <v>0</v>
      </c>
      <c r="U199" s="79">
        <f t="shared" si="357"/>
        <v>0</v>
      </c>
      <c r="V199" s="32">
        <f>+VLOOKUP($A199,'Presupuesto (Captura de Datos)'!$A$11:$M$363,V$9,0)</f>
        <v>0</v>
      </c>
      <c r="W199" s="1"/>
      <c r="X199" s="57">
        <f t="shared" si="358"/>
        <v>0</v>
      </c>
      <c r="Y199" s="79">
        <f t="shared" si="359"/>
        <v>0</v>
      </c>
      <c r="Z199" s="32">
        <f>+VLOOKUP($A199,'Presupuesto (Captura de Datos)'!$A$11:$M$363,Z$9,0)</f>
        <v>0</v>
      </c>
      <c r="AA199" s="1"/>
      <c r="AB199" s="57">
        <f t="shared" si="360"/>
        <v>0</v>
      </c>
      <c r="AC199" s="79">
        <f t="shared" si="361"/>
        <v>0</v>
      </c>
      <c r="AD199" s="32">
        <f>+VLOOKUP($A199,'Presupuesto (Captura de Datos)'!$A$11:$M$363,AD$9,0)</f>
        <v>0</v>
      </c>
      <c r="AE199" s="1"/>
      <c r="AF199" s="57">
        <f t="shared" si="362"/>
        <v>0</v>
      </c>
      <c r="AG199" s="79">
        <f t="shared" si="363"/>
        <v>0</v>
      </c>
      <c r="AH199" s="32">
        <f>+VLOOKUP($A199,'Presupuesto (Captura de Datos)'!$A$11:$M$363,AH$9,0)</f>
        <v>0</v>
      </c>
      <c r="AI199" s="1"/>
      <c r="AJ199" s="57">
        <f t="shared" si="364"/>
        <v>0</v>
      </c>
      <c r="AK199" s="79">
        <f t="shared" si="365"/>
        <v>0</v>
      </c>
      <c r="AL199" s="32">
        <f>+VLOOKUP($A199,'Presupuesto (Captura de Datos)'!$A$11:$M$363,AL$9,0)</f>
        <v>0</v>
      </c>
      <c r="AM199" s="1"/>
      <c r="AN199" s="57">
        <f t="shared" si="366"/>
        <v>0</v>
      </c>
      <c r="AO199" s="79">
        <f t="shared" si="367"/>
        <v>0</v>
      </c>
      <c r="AP199" s="32">
        <f>+VLOOKUP($A199,'Presupuesto (Captura de Datos)'!$A$11:$M$363,AP$9,0)</f>
        <v>0</v>
      </c>
      <c r="AQ199" s="1"/>
      <c r="AR199" s="57">
        <f t="shared" si="368"/>
        <v>0</v>
      </c>
      <c r="AS199" s="79">
        <f t="shared" si="369"/>
        <v>0</v>
      </c>
      <c r="AT199" s="32">
        <f>+VLOOKUP($A199,'Presupuesto (Captura de Datos)'!$A$11:$M$363,AT$9,0)</f>
        <v>0</v>
      </c>
      <c r="AU199" s="1"/>
      <c r="AV199" s="57">
        <f t="shared" si="370"/>
        <v>0</v>
      </c>
      <c r="AW199" s="79">
        <f t="shared" si="371"/>
        <v>0</v>
      </c>
      <c r="AX199" s="26">
        <f t="shared" si="372"/>
        <v>0</v>
      </c>
      <c r="AY199" s="26">
        <f t="shared" si="373"/>
        <v>0</v>
      </c>
      <c r="AZ199" s="74">
        <f t="shared" si="374"/>
        <v>0</v>
      </c>
      <c r="BA199" s="82">
        <f t="shared" si="375"/>
        <v>0</v>
      </c>
    </row>
    <row r="200" spans="1:53" s="33" customFormat="1" ht="13.5" outlineLevel="1" x14ac:dyDescent="0.3">
      <c r="A200" s="33" t="str">
        <f>'Presupuesto (Captura de Datos)'!A200</f>
        <v>Entretenimiento / Diversión 8</v>
      </c>
      <c r="B200" s="32">
        <f>+VLOOKUP($A200,'Presupuesto (Captura de Datos)'!$A$11:$M$363,B$9,0)</f>
        <v>0</v>
      </c>
      <c r="C200" s="1"/>
      <c r="D200" s="57">
        <f t="shared" si="348"/>
        <v>0</v>
      </c>
      <c r="E200" s="79">
        <f t="shared" si="349"/>
        <v>0</v>
      </c>
      <c r="F200" s="32">
        <f>+VLOOKUP($A200,'Presupuesto (Captura de Datos)'!$A$11:$M$363,F$9,0)</f>
        <v>0</v>
      </c>
      <c r="G200" s="1"/>
      <c r="H200" s="57">
        <f t="shared" si="350"/>
        <v>0</v>
      </c>
      <c r="I200" s="79">
        <f t="shared" si="351"/>
        <v>0</v>
      </c>
      <c r="J200" s="32">
        <f>+VLOOKUP($A200,'Presupuesto (Captura de Datos)'!$A$11:$M$363,J$9,0)</f>
        <v>0</v>
      </c>
      <c r="K200" s="1"/>
      <c r="L200" s="57">
        <f t="shared" si="352"/>
        <v>0</v>
      </c>
      <c r="M200" s="79">
        <f t="shared" si="353"/>
        <v>0</v>
      </c>
      <c r="N200" s="32">
        <f>+VLOOKUP($A200,'Presupuesto (Captura de Datos)'!$A$11:$M$363,N$9,0)</f>
        <v>0</v>
      </c>
      <c r="O200" s="1"/>
      <c r="P200" s="57">
        <f t="shared" si="354"/>
        <v>0</v>
      </c>
      <c r="Q200" s="79">
        <f t="shared" si="355"/>
        <v>0</v>
      </c>
      <c r="R200" s="32">
        <f>+VLOOKUP($A200,'Presupuesto (Captura de Datos)'!$A$11:$M$363,R$9,0)</f>
        <v>0</v>
      </c>
      <c r="S200" s="1"/>
      <c r="T200" s="57">
        <f t="shared" si="356"/>
        <v>0</v>
      </c>
      <c r="U200" s="79">
        <f t="shared" si="357"/>
        <v>0</v>
      </c>
      <c r="V200" s="32">
        <f>+VLOOKUP($A200,'Presupuesto (Captura de Datos)'!$A$11:$M$363,V$9,0)</f>
        <v>0</v>
      </c>
      <c r="W200" s="1"/>
      <c r="X200" s="57">
        <f t="shared" si="358"/>
        <v>0</v>
      </c>
      <c r="Y200" s="79">
        <f t="shared" si="359"/>
        <v>0</v>
      </c>
      <c r="Z200" s="32">
        <f>+VLOOKUP($A200,'Presupuesto (Captura de Datos)'!$A$11:$M$363,Z$9,0)</f>
        <v>0</v>
      </c>
      <c r="AA200" s="1"/>
      <c r="AB200" s="57">
        <f t="shared" si="360"/>
        <v>0</v>
      </c>
      <c r="AC200" s="79">
        <f t="shared" si="361"/>
        <v>0</v>
      </c>
      <c r="AD200" s="32">
        <f>+VLOOKUP($A200,'Presupuesto (Captura de Datos)'!$A$11:$M$363,AD$9,0)</f>
        <v>0</v>
      </c>
      <c r="AE200" s="1"/>
      <c r="AF200" s="57">
        <f t="shared" si="362"/>
        <v>0</v>
      </c>
      <c r="AG200" s="79">
        <f t="shared" si="363"/>
        <v>0</v>
      </c>
      <c r="AH200" s="32">
        <f>+VLOOKUP($A200,'Presupuesto (Captura de Datos)'!$A$11:$M$363,AH$9,0)</f>
        <v>0</v>
      </c>
      <c r="AI200" s="1"/>
      <c r="AJ200" s="57">
        <f t="shared" si="364"/>
        <v>0</v>
      </c>
      <c r="AK200" s="79">
        <f t="shared" si="365"/>
        <v>0</v>
      </c>
      <c r="AL200" s="32">
        <f>+VLOOKUP($A200,'Presupuesto (Captura de Datos)'!$A$11:$M$363,AL$9,0)</f>
        <v>0</v>
      </c>
      <c r="AM200" s="1"/>
      <c r="AN200" s="57">
        <f t="shared" si="366"/>
        <v>0</v>
      </c>
      <c r="AO200" s="79">
        <f t="shared" si="367"/>
        <v>0</v>
      </c>
      <c r="AP200" s="32">
        <f>+VLOOKUP($A200,'Presupuesto (Captura de Datos)'!$A$11:$M$363,AP$9,0)</f>
        <v>0</v>
      </c>
      <c r="AQ200" s="1"/>
      <c r="AR200" s="57">
        <f t="shared" si="368"/>
        <v>0</v>
      </c>
      <c r="AS200" s="79">
        <f t="shared" si="369"/>
        <v>0</v>
      </c>
      <c r="AT200" s="32">
        <f>+VLOOKUP($A200,'Presupuesto (Captura de Datos)'!$A$11:$M$363,AT$9,0)</f>
        <v>0</v>
      </c>
      <c r="AU200" s="1"/>
      <c r="AV200" s="57">
        <f t="shared" si="370"/>
        <v>0</v>
      </c>
      <c r="AW200" s="79">
        <f t="shared" si="371"/>
        <v>0</v>
      </c>
      <c r="AX200" s="26">
        <f t="shared" si="372"/>
        <v>0</v>
      </c>
      <c r="AY200" s="26">
        <f t="shared" si="373"/>
        <v>0</v>
      </c>
      <c r="AZ200" s="74">
        <f t="shared" si="374"/>
        <v>0</v>
      </c>
      <c r="BA200" s="82">
        <f t="shared" si="375"/>
        <v>0</v>
      </c>
    </row>
    <row r="201" spans="1:53" s="33" customFormat="1" ht="13.5" outlineLevel="1" x14ac:dyDescent="0.3">
      <c r="A201" s="33" t="str">
        <f>'Presupuesto (Captura de Datos)'!A201</f>
        <v>Entretenimiento / Diversión 9</v>
      </c>
      <c r="B201" s="32">
        <f>+VLOOKUP($A201,'Presupuesto (Captura de Datos)'!$A$11:$M$363,B$9,0)</f>
        <v>0</v>
      </c>
      <c r="C201" s="1"/>
      <c r="D201" s="57">
        <f t="shared" si="348"/>
        <v>0</v>
      </c>
      <c r="E201" s="79">
        <f t="shared" si="349"/>
        <v>0</v>
      </c>
      <c r="F201" s="32">
        <f>+VLOOKUP($A201,'Presupuesto (Captura de Datos)'!$A$11:$M$363,F$9,0)</f>
        <v>0</v>
      </c>
      <c r="G201" s="1"/>
      <c r="H201" s="57">
        <f t="shared" si="350"/>
        <v>0</v>
      </c>
      <c r="I201" s="79">
        <f t="shared" si="351"/>
        <v>0</v>
      </c>
      <c r="J201" s="32">
        <f>+VLOOKUP($A201,'Presupuesto (Captura de Datos)'!$A$11:$M$363,J$9,0)</f>
        <v>0</v>
      </c>
      <c r="K201" s="1"/>
      <c r="L201" s="57">
        <f t="shared" si="352"/>
        <v>0</v>
      </c>
      <c r="M201" s="79">
        <f t="shared" si="353"/>
        <v>0</v>
      </c>
      <c r="N201" s="32">
        <f>+VLOOKUP($A201,'Presupuesto (Captura de Datos)'!$A$11:$M$363,N$9,0)</f>
        <v>0</v>
      </c>
      <c r="O201" s="1"/>
      <c r="P201" s="57">
        <f t="shared" si="354"/>
        <v>0</v>
      </c>
      <c r="Q201" s="79">
        <f t="shared" si="355"/>
        <v>0</v>
      </c>
      <c r="R201" s="32">
        <f>+VLOOKUP($A201,'Presupuesto (Captura de Datos)'!$A$11:$M$363,R$9,0)</f>
        <v>0</v>
      </c>
      <c r="S201" s="1"/>
      <c r="T201" s="57">
        <f t="shared" si="356"/>
        <v>0</v>
      </c>
      <c r="U201" s="79">
        <f t="shared" si="357"/>
        <v>0</v>
      </c>
      <c r="V201" s="32">
        <f>+VLOOKUP($A201,'Presupuesto (Captura de Datos)'!$A$11:$M$363,V$9,0)</f>
        <v>0</v>
      </c>
      <c r="W201" s="1"/>
      <c r="X201" s="57">
        <f t="shared" si="358"/>
        <v>0</v>
      </c>
      <c r="Y201" s="79">
        <f t="shared" si="359"/>
        <v>0</v>
      </c>
      <c r="Z201" s="32">
        <f>+VLOOKUP($A201,'Presupuesto (Captura de Datos)'!$A$11:$M$363,Z$9,0)</f>
        <v>0</v>
      </c>
      <c r="AA201" s="1"/>
      <c r="AB201" s="57">
        <f t="shared" si="360"/>
        <v>0</v>
      </c>
      <c r="AC201" s="79">
        <f t="shared" si="361"/>
        <v>0</v>
      </c>
      <c r="AD201" s="32">
        <f>+VLOOKUP($A201,'Presupuesto (Captura de Datos)'!$A$11:$M$363,AD$9,0)</f>
        <v>0</v>
      </c>
      <c r="AE201" s="1"/>
      <c r="AF201" s="57">
        <f t="shared" si="362"/>
        <v>0</v>
      </c>
      <c r="AG201" s="79">
        <f t="shared" si="363"/>
        <v>0</v>
      </c>
      <c r="AH201" s="32">
        <f>+VLOOKUP($A201,'Presupuesto (Captura de Datos)'!$A$11:$M$363,AH$9,0)</f>
        <v>0</v>
      </c>
      <c r="AI201" s="1"/>
      <c r="AJ201" s="57">
        <f t="shared" si="364"/>
        <v>0</v>
      </c>
      <c r="AK201" s="79">
        <f t="shared" si="365"/>
        <v>0</v>
      </c>
      <c r="AL201" s="32">
        <f>+VLOOKUP($A201,'Presupuesto (Captura de Datos)'!$A$11:$M$363,AL$9,0)</f>
        <v>0</v>
      </c>
      <c r="AM201" s="1"/>
      <c r="AN201" s="57">
        <f t="shared" si="366"/>
        <v>0</v>
      </c>
      <c r="AO201" s="79">
        <f t="shared" si="367"/>
        <v>0</v>
      </c>
      <c r="AP201" s="32">
        <f>+VLOOKUP($A201,'Presupuesto (Captura de Datos)'!$A$11:$M$363,AP$9,0)</f>
        <v>0</v>
      </c>
      <c r="AQ201" s="1"/>
      <c r="AR201" s="57">
        <f t="shared" si="368"/>
        <v>0</v>
      </c>
      <c r="AS201" s="79">
        <f t="shared" si="369"/>
        <v>0</v>
      </c>
      <c r="AT201" s="32">
        <f>+VLOOKUP($A201,'Presupuesto (Captura de Datos)'!$A$11:$M$363,AT$9,0)</f>
        <v>0</v>
      </c>
      <c r="AU201" s="1"/>
      <c r="AV201" s="57">
        <f t="shared" si="370"/>
        <v>0</v>
      </c>
      <c r="AW201" s="79">
        <f t="shared" si="371"/>
        <v>0</v>
      </c>
      <c r="AX201" s="26">
        <f t="shared" si="372"/>
        <v>0</v>
      </c>
      <c r="AY201" s="26">
        <f t="shared" si="373"/>
        <v>0</v>
      </c>
      <c r="AZ201" s="74">
        <f t="shared" si="374"/>
        <v>0</v>
      </c>
      <c r="BA201" s="82">
        <f t="shared" si="375"/>
        <v>0</v>
      </c>
    </row>
    <row r="202" spans="1:53" s="33" customFormat="1" ht="13.5" outlineLevel="1" x14ac:dyDescent="0.3">
      <c r="A202" s="33" t="str">
        <f>'Presupuesto (Captura de Datos)'!A202</f>
        <v>Entretenimiento / Diversión 10</v>
      </c>
      <c r="B202" s="32">
        <f>+VLOOKUP($A202,'Presupuesto (Captura de Datos)'!$A$11:$M$363,B$9,0)</f>
        <v>0</v>
      </c>
      <c r="C202" s="1"/>
      <c r="D202" s="57">
        <f t="shared" si="348"/>
        <v>0</v>
      </c>
      <c r="E202" s="79">
        <f t="shared" si="349"/>
        <v>0</v>
      </c>
      <c r="F202" s="32">
        <f>+VLOOKUP($A202,'Presupuesto (Captura de Datos)'!$A$11:$M$363,F$9,0)</f>
        <v>0</v>
      </c>
      <c r="G202" s="1"/>
      <c r="H202" s="57">
        <f t="shared" si="350"/>
        <v>0</v>
      </c>
      <c r="I202" s="79">
        <f t="shared" si="351"/>
        <v>0</v>
      </c>
      <c r="J202" s="32">
        <f>+VLOOKUP($A202,'Presupuesto (Captura de Datos)'!$A$11:$M$363,J$9,0)</f>
        <v>0</v>
      </c>
      <c r="K202" s="1"/>
      <c r="L202" s="57">
        <f t="shared" si="352"/>
        <v>0</v>
      </c>
      <c r="M202" s="79">
        <f t="shared" si="353"/>
        <v>0</v>
      </c>
      <c r="N202" s="32">
        <f>+VLOOKUP($A202,'Presupuesto (Captura de Datos)'!$A$11:$M$363,N$9,0)</f>
        <v>0</v>
      </c>
      <c r="O202" s="1"/>
      <c r="P202" s="57">
        <f t="shared" si="354"/>
        <v>0</v>
      </c>
      <c r="Q202" s="79">
        <f t="shared" si="355"/>
        <v>0</v>
      </c>
      <c r="R202" s="32">
        <f>+VLOOKUP($A202,'Presupuesto (Captura de Datos)'!$A$11:$M$363,R$9,0)</f>
        <v>0</v>
      </c>
      <c r="S202" s="1"/>
      <c r="T202" s="57">
        <f t="shared" si="356"/>
        <v>0</v>
      </c>
      <c r="U202" s="79">
        <f t="shared" si="357"/>
        <v>0</v>
      </c>
      <c r="V202" s="32">
        <f>+VLOOKUP($A202,'Presupuesto (Captura de Datos)'!$A$11:$M$363,V$9,0)</f>
        <v>0</v>
      </c>
      <c r="W202" s="1"/>
      <c r="X202" s="57">
        <f t="shared" si="358"/>
        <v>0</v>
      </c>
      <c r="Y202" s="79">
        <f t="shared" si="359"/>
        <v>0</v>
      </c>
      <c r="Z202" s="32">
        <f>+VLOOKUP($A202,'Presupuesto (Captura de Datos)'!$A$11:$M$363,Z$9,0)</f>
        <v>0</v>
      </c>
      <c r="AA202" s="1"/>
      <c r="AB202" s="57">
        <f t="shared" si="360"/>
        <v>0</v>
      </c>
      <c r="AC202" s="79">
        <f t="shared" si="361"/>
        <v>0</v>
      </c>
      <c r="AD202" s="32">
        <f>+VLOOKUP($A202,'Presupuesto (Captura de Datos)'!$A$11:$M$363,AD$9,0)</f>
        <v>0</v>
      </c>
      <c r="AE202" s="1"/>
      <c r="AF202" s="57">
        <f t="shared" si="362"/>
        <v>0</v>
      </c>
      <c r="AG202" s="79">
        <f t="shared" si="363"/>
        <v>0</v>
      </c>
      <c r="AH202" s="32">
        <f>+VLOOKUP($A202,'Presupuesto (Captura de Datos)'!$A$11:$M$363,AH$9,0)</f>
        <v>0</v>
      </c>
      <c r="AI202" s="1"/>
      <c r="AJ202" s="57">
        <f t="shared" si="364"/>
        <v>0</v>
      </c>
      <c r="AK202" s="79">
        <f t="shared" si="365"/>
        <v>0</v>
      </c>
      <c r="AL202" s="32">
        <f>+VLOOKUP($A202,'Presupuesto (Captura de Datos)'!$A$11:$M$363,AL$9,0)</f>
        <v>0</v>
      </c>
      <c r="AM202" s="1"/>
      <c r="AN202" s="57">
        <f t="shared" si="366"/>
        <v>0</v>
      </c>
      <c r="AO202" s="79">
        <f t="shared" si="367"/>
        <v>0</v>
      </c>
      <c r="AP202" s="32">
        <f>+VLOOKUP($A202,'Presupuesto (Captura de Datos)'!$A$11:$M$363,AP$9,0)</f>
        <v>0</v>
      </c>
      <c r="AQ202" s="1"/>
      <c r="AR202" s="57">
        <f t="shared" si="368"/>
        <v>0</v>
      </c>
      <c r="AS202" s="79">
        <f t="shared" si="369"/>
        <v>0</v>
      </c>
      <c r="AT202" s="32">
        <f>+VLOOKUP($A202,'Presupuesto (Captura de Datos)'!$A$11:$M$363,AT$9,0)</f>
        <v>0</v>
      </c>
      <c r="AU202" s="1"/>
      <c r="AV202" s="57">
        <f t="shared" si="370"/>
        <v>0</v>
      </c>
      <c r="AW202" s="79">
        <f t="shared" si="371"/>
        <v>0</v>
      </c>
      <c r="AX202" s="26">
        <f t="shared" si="372"/>
        <v>0</v>
      </c>
      <c r="AY202" s="26">
        <f t="shared" si="373"/>
        <v>0</v>
      </c>
      <c r="AZ202" s="74">
        <f t="shared" si="374"/>
        <v>0</v>
      </c>
      <c r="BA202" s="82">
        <f t="shared" si="375"/>
        <v>0</v>
      </c>
    </row>
    <row r="203" spans="1:53" s="33" customFormat="1" ht="13.5" outlineLevel="1" x14ac:dyDescent="0.3">
      <c r="A203" s="33" t="str">
        <f>'Presupuesto (Captura de Datos)'!A203</f>
        <v>Entretenimiento / Diversión 11</v>
      </c>
      <c r="B203" s="32">
        <f>+VLOOKUP($A203,'Presupuesto (Captura de Datos)'!$A$11:$M$363,B$9,0)</f>
        <v>0</v>
      </c>
      <c r="C203" s="1"/>
      <c r="D203" s="57">
        <f t="shared" si="348"/>
        <v>0</v>
      </c>
      <c r="E203" s="79">
        <f t="shared" si="349"/>
        <v>0</v>
      </c>
      <c r="F203" s="32">
        <f>+VLOOKUP($A203,'Presupuesto (Captura de Datos)'!$A$11:$M$363,F$9,0)</f>
        <v>0</v>
      </c>
      <c r="G203" s="1"/>
      <c r="H203" s="57">
        <f t="shared" si="350"/>
        <v>0</v>
      </c>
      <c r="I203" s="79">
        <f t="shared" si="351"/>
        <v>0</v>
      </c>
      <c r="J203" s="32">
        <f>+VLOOKUP($A203,'Presupuesto (Captura de Datos)'!$A$11:$M$363,J$9,0)</f>
        <v>0</v>
      </c>
      <c r="K203" s="1"/>
      <c r="L203" s="57">
        <f t="shared" si="352"/>
        <v>0</v>
      </c>
      <c r="M203" s="79">
        <f t="shared" si="353"/>
        <v>0</v>
      </c>
      <c r="N203" s="32">
        <f>+VLOOKUP($A203,'Presupuesto (Captura de Datos)'!$A$11:$M$363,N$9,0)</f>
        <v>0</v>
      </c>
      <c r="O203" s="1"/>
      <c r="P203" s="57">
        <f t="shared" si="354"/>
        <v>0</v>
      </c>
      <c r="Q203" s="79">
        <f t="shared" si="355"/>
        <v>0</v>
      </c>
      <c r="R203" s="32">
        <f>+VLOOKUP($A203,'Presupuesto (Captura de Datos)'!$A$11:$M$363,R$9,0)</f>
        <v>0</v>
      </c>
      <c r="S203" s="1"/>
      <c r="T203" s="57">
        <f t="shared" si="356"/>
        <v>0</v>
      </c>
      <c r="U203" s="79">
        <f t="shared" si="357"/>
        <v>0</v>
      </c>
      <c r="V203" s="32">
        <f>+VLOOKUP($A203,'Presupuesto (Captura de Datos)'!$A$11:$M$363,V$9,0)</f>
        <v>0</v>
      </c>
      <c r="W203" s="1"/>
      <c r="X203" s="57">
        <f t="shared" si="358"/>
        <v>0</v>
      </c>
      <c r="Y203" s="79">
        <f t="shared" si="359"/>
        <v>0</v>
      </c>
      <c r="Z203" s="32">
        <f>+VLOOKUP($A203,'Presupuesto (Captura de Datos)'!$A$11:$M$363,Z$9,0)</f>
        <v>0</v>
      </c>
      <c r="AA203" s="1"/>
      <c r="AB203" s="57">
        <f t="shared" si="360"/>
        <v>0</v>
      </c>
      <c r="AC203" s="79">
        <f t="shared" si="361"/>
        <v>0</v>
      </c>
      <c r="AD203" s="32">
        <f>+VLOOKUP($A203,'Presupuesto (Captura de Datos)'!$A$11:$M$363,AD$9,0)</f>
        <v>0</v>
      </c>
      <c r="AE203" s="1"/>
      <c r="AF203" s="57">
        <f t="shared" si="362"/>
        <v>0</v>
      </c>
      <c r="AG203" s="79">
        <f t="shared" si="363"/>
        <v>0</v>
      </c>
      <c r="AH203" s="32">
        <f>+VLOOKUP($A203,'Presupuesto (Captura de Datos)'!$A$11:$M$363,AH$9,0)</f>
        <v>0</v>
      </c>
      <c r="AI203" s="1"/>
      <c r="AJ203" s="57">
        <f t="shared" si="364"/>
        <v>0</v>
      </c>
      <c r="AK203" s="79">
        <f t="shared" si="365"/>
        <v>0</v>
      </c>
      <c r="AL203" s="32">
        <f>+VLOOKUP($A203,'Presupuesto (Captura de Datos)'!$A$11:$M$363,AL$9,0)</f>
        <v>0</v>
      </c>
      <c r="AM203" s="1"/>
      <c r="AN203" s="57">
        <f t="shared" si="366"/>
        <v>0</v>
      </c>
      <c r="AO203" s="79">
        <f t="shared" si="367"/>
        <v>0</v>
      </c>
      <c r="AP203" s="32">
        <f>+VLOOKUP($A203,'Presupuesto (Captura de Datos)'!$A$11:$M$363,AP$9,0)</f>
        <v>0</v>
      </c>
      <c r="AQ203" s="1"/>
      <c r="AR203" s="57">
        <f t="shared" si="368"/>
        <v>0</v>
      </c>
      <c r="AS203" s="79">
        <f t="shared" si="369"/>
        <v>0</v>
      </c>
      <c r="AT203" s="32">
        <f>+VLOOKUP($A203,'Presupuesto (Captura de Datos)'!$A$11:$M$363,AT$9,0)</f>
        <v>0</v>
      </c>
      <c r="AU203" s="1"/>
      <c r="AV203" s="57">
        <f t="shared" si="370"/>
        <v>0</v>
      </c>
      <c r="AW203" s="79">
        <f t="shared" si="371"/>
        <v>0</v>
      </c>
      <c r="AX203" s="26">
        <f t="shared" si="372"/>
        <v>0</v>
      </c>
      <c r="AY203" s="26">
        <f t="shared" si="373"/>
        <v>0</v>
      </c>
      <c r="AZ203" s="74">
        <f t="shared" si="374"/>
        <v>0</v>
      </c>
      <c r="BA203" s="82">
        <f t="shared" si="375"/>
        <v>0</v>
      </c>
    </row>
    <row r="204" spans="1:53" s="33" customFormat="1" ht="13.5" outlineLevel="1" x14ac:dyDescent="0.3">
      <c r="A204" s="33" t="str">
        <f>'Presupuesto (Captura de Datos)'!A204</f>
        <v>Entretenimiento / Diversión 12</v>
      </c>
      <c r="B204" s="32">
        <f>+VLOOKUP($A204,'Presupuesto (Captura de Datos)'!$A$11:$M$363,B$9,0)</f>
        <v>0</v>
      </c>
      <c r="C204" s="2"/>
      <c r="D204" s="57">
        <f t="shared" si="348"/>
        <v>0</v>
      </c>
      <c r="E204" s="79">
        <f t="shared" si="349"/>
        <v>0</v>
      </c>
      <c r="F204" s="32">
        <f>+VLOOKUP($A204,'Presupuesto (Captura de Datos)'!$A$11:$M$363,F$9,0)</f>
        <v>0</v>
      </c>
      <c r="G204" s="2"/>
      <c r="H204" s="57">
        <f t="shared" si="350"/>
        <v>0</v>
      </c>
      <c r="I204" s="79">
        <f t="shared" si="351"/>
        <v>0</v>
      </c>
      <c r="J204" s="32">
        <f>+VLOOKUP($A204,'Presupuesto (Captura de Datos)'!$A$11:$M$363,J$9,0)</f>
        <v>0</v>
      </c>
      <c r="K204" s="2"/>
      <c r="L204" s="57">
        <f t="shared" si="352"/>
        <v>0</v>
      </c>
      <c r="M204" s="79">
        <f t="shared" si="353"/>
        <v>0</v>
      </c>
      <c r="N204" s="32">
        <f>+VLOOKUP($A204,'Presupuesto (Captura de Datos)'!$A$11:$M$363,N$9,0)</f>
        <v>0</v>
      </c>
      <c r="O204" s="2"/>
      <c r="P204" s="57">
        <f t="shared" si="354"/>
        <v>0</v>
      </c>
      <c r="Q204" s="79">
        <f t="shared" si="355"/>
        <v>0</v>
      </c>
      <c r="R204" s="32">
        <f>+VLOOKUP($A204,'Presupuesto (Captura de Datos)'!$A$11:$M$363,R$9,0)</f>
        <v>0</v>
      </c>
      <c r="S204" s="2"/>
      <c r="T204" s="57">
        <f t="shared" si="356"/>
        <v>0</v>
      </c>
      <c r="U204" s="79">
        <f t="shared" si="357"/>
        <v>0</v>
      </c>
      <c r="V204" s="32">
        <f>+VLOOKUP($A204,'Presupuesto (Captura de Datos)'!$A$11:$M$363,V$9,0)</f>
        <v>0</v>
      </c>
      <c r="W204" s="2"/>
      <c r="X204" s="57">
        <f t="shared" si="358"/>
        <v>0</v>
      </c>
      <c r="Y204" s="79">
        <f t="shared" si="359"/>
        <v>0</v>
      </c>
      <c r="Z204" s="32">
        <f>+VLOOKUP($A204,'Presupuesto (Captura de Datos)'!$A$11:$M$363,Z$9,0)</f>
        <v>0</v>
      </c>
      <c r="AA204" s="2"/>
      <c r="AB204" s="57">
        <f t="shared" si="360"/>
        <v>0</v>
      </c>
      <c r="AC204" s="79">
        <f t="shared" si="361"/>
        <v>0</v>
      </c>
      <c r="AD204" s="32">
        <f>+VLOOKUP($A204,'Presupuesto (Captura de Datos)'!$A$11:$M$363,AD$9,0)</f>
        <v>0</v>
      </c>
      <c r="AE204" s="2"/>
      <c r="AF204" s="57">
        <f t="shared" si="362"/>
        <v>0</v>
      </c>
      <c r="AG204" s="79">
        <f t="shared" si="363"/>
        <v>0</v>
      </c>
      <c r="AH204" s="32">
        <f>+VLOOKUP($A204,'Presupuesto (Captura de Datos)'!$A$11:$M$363,AH$9,0)</f>
        <v>0</v>
      </c>
      <c r="AI204" s="2"/>
      <c r="AJ204" s="57">
        <f t="shared" si="364"/>
        <v>0</v>
      </c>
      <c r="AK204" s="79">
        <f t="shared" si="365"/>
        <v>0</v>
      </c>
      <c r="AL204" s="32">
        <f>+VLOOKUP($A204,'Presupuesto (Captura de Datos)'!$A$11:$M$363,AL$9,0)</f>
        <v>0</v>
      </c>
      <c r="AM204" s="2"/>
      <c r="AN204" s="57">
        <f t="shared" si="366"/>
        <v>0</v>
      </c>
      <c r="AO204" s="79">
        <f t="shared" si="367"/>
        <v>0</v>
      </c>
      <c r="AP204" s="32">
        <f>+VLOOKUP($A204,'Presupuesto (Captura de Datos)'!$A$11:$M$363,AP$9,0)</f>
        <v>0</v>
      </c>
      <c r="AQ204" s="2"/>
      <c r="AR204" s="57">
        <f t="shared" si="368"/>
        <v>0</v>
      </c>
      <c r="AS204" s="79">
        <f t="shared" si="369"/>
        <v>0</v>
      </c>
      <c r="AT204" s="32">
        <f>+VLOOKUP($A204,'Presupuesto (Captura de Datos)'!$A$11:$M$363,AT$9,0)</f>
        <v>0</v>
      </c>
      <c r="AU204" s="2"/>
      <c r="AV204" s="57">
        <f t="shared" si="370"/>
        <v>0</v>
      </c>
      <c r="AW204" s="79">
        <f t="shared" si="371"/>
        <v>0</v>
      </c>
      <c r="AX204" s="26">
        <f t="shared" si="372"/>
        <v>0</v>
      </c>
      <c r="AY204" s="26">
        <f t="shared" si="373"/>
        <v>0</v>
      </c>
      <c r="AZ204" s="74">
        <f t="shared" si="374"/>
        <v>0</v>
      </c>
      <c r="BA204" s="82">
        <f t="shared" si="375"/>
        <v>0</v>
      </c>
    </row>
    <row r="205" spans="1:53" s="33" customFormat="1" ht="13.5" outlineLevel="1" x14ac:dyDescent="0.3">
      <c r="A205" s="33" t="str">
        <f>'Presupuesto (Captura de Datos)'!A205</f>
        <v>Entretenimiento / Diversión 13</v>
      </c>
      <c r="B205" s="32">
        <f>+VLOOKUP($A205,'Presupuesto (Captura de Datos)'!$A$11:$M$363,B$9,0)</f>
        <v>0</v>
      </c>
      <c r="C205" s="2"/>
      <c r="D205" s="57">
        <f t="shared" si="348"/>
        <v>0</v>
      </c>
      <c r="E205" s="79">
        <f t="shared" si="349"/>
        <v>0</v>
      </c>
      <c r="F205" s="32">
        <f>+VLOOKUP($A205,'Presupuesto (Captura de Datos)'!$A$11:$M$363,F$9,0)</f>
        <v>0</v>
      </c>
      <c r="G205" s="2"/>
      <c r="H205" s="57">
        <f t="shared" si="350"/>
        <v>0</v>
      </c>
      <c r="I205" s="79">
        <f t="shared" si="351"/>
        <v>0</v>
      </c>
      <c r="J205" s="32">
        <f>+VLOOKUP($A205,'Presupuesto (Captura de Datos)'!$A$11:$M$363,J$9,0)</f>
        <v>0</v>
      </c>
      <c r="K205" s="2"/>
      <c r="L205" s="57">
        <f t="shared" si="352"/>
        <v>0</v>
      </c>
      <c r="M205" s="79">
        <f t="shared" si="353"/>
        <v>0</v>
      </c>
      <c r="N205" s="32">
        <f>+VLOOKUP($A205,'Presupuesto (Captura de Datos)'!$A$11:$M$363,N$9,0)</f>
        <v>0</v>
      </c>
      <c r="O205" s="2"/>
      <c r="P205" s="57">
        <f t="shared" si="354"/>
        <v>0</v>
      </c>
      <c r="Q205" s="79">
        <f t="shared" si="355"/>
        <v>0</v>
      </c>
      <c r="R205" s="32">
        <f>+VLOOKUP($A205,'Presupuesto (Captura de Datos)'!$A$11:$M$363,R$9,0)</f>
        <v>0</v>
      </c>
      <c r="S205" s="2"/>
      <c r="T205" s="57">
        <f t="shared" si="356"/>
        <v>0</v>
      </c>
      <c r="U205" s="79">
        <f t="shared" si="357"/>
        <v>0</v>
      </c>
      <c r="V205" s="32">
        <f>+VLOOKUP($A205,'Presupuesto (Captura de Datos)'!$A$11:$M$363,V$9,0)</f>
        <v>0</v>
      </c>
      <c r="W205" s="2"/>
      <c r="X205" s="57">
        <f t="shared" si="358"/>
        <v>0</v>
      </c>
      <c r="Y205" s="79">
        <f t="shared" si="359"/>
        <v>0</v>
      </c>
      <c r="Z205" s="32">
        <f>+VLOOKUP($A205,'Presupuesto (Captura de Datos)'!$A$11:$M$363,Z$9,0)</f>
        <v>0</v>
      </c>
      <c r="AA205" s="2"/>
      <c r="AB205" s="57">
        <f t="shared" si="360"/>
        <v>0</v>
      </c>
      <c r="AC205" s="79">
        <f t="shared" si="361"/>
        <v>0</v>
      </c>
      <c r="AD205" s="32">
        <f>+VLOOKUP($A205,'Presupuesto (Captura de Datos)'!$A$11:$M$363,AD$9,0)</f>
        <v>0</v>
      </c>
      <c r="AE205" s="2"/>
      <c r="AF205" s="57">
        <f t="shared" si="362"/>
        <v>0</v>
      </c>
      <c r="AG205" s="79">
        <f t="shared" si="363"/>
        <v>0</v>
      </c>
      <c r="AH205" s="32">
        <f>+VLOOKUP($A205,'Presupuesto (Captura de Datos)'!$A$11:$M$363,AH$9,0)</f>
        <v>0</v>
      </c>
      <c r="AI205" s="2"/>
      <c r="AJ205" s="57">
        <f t="shared" si="364"/>
        <v>0</v>
      </c>
      <c r="AK205" s="79">
        <f t="shared" si="365"/>
        <v>0</v>
      </c>
      <c r="AL205" s="32">
        <f>+VLOOKUP($A205,'Presupuesto (Captura de Datos)'!$A$11:$M$363,AL$9,0)</f>
        <v>0</v>
      </c>
      <c r="AM205" s="2"/>
      <c r="AN205" s="57">
        <f t="shared" si="366"/>
        <v>0</v>
      </c>
      <c r="AO205" s="79">
        <f t="shared" si="367"/>
        <v>0</v>
      </c>
      <c r="AP205" s="32">
        <f>+VLOOKUP($A205,'Presupuesto (Captura de Datos)'!$A$11:$M$363,AP$9,0)</f>
        <v>0</v>
      </c>
      <c r="AQ205" s="2"/>
      <c r="AR205" s="57">
        <f t="shared" si="368"/>
        <v>0</v>
      </c>
      <c r="AS205" s="79">
        <f t="shared" si="369"/>
        <v>0</v>
      </c>
      <c r="AT205" s="32">
        <f>+VLOOKUP($A205,'Presupuesto (Captura de Datos)'!$A$11:$M$363,AT$9,0)</f>
        <v>0</v>
      </c>
      <c r="AU205" s="2"/>
      <c r="AV205" s="57">
        <f t="shared" si="370"/>
        <v>0</v>
      </c>
      <c r="AW205" s="79">
        <f t="shared" si="371"/>
        <v>0</v>
      </c>
      <c r="AX205" s="26">
        <f t="shared" si="372"/>
        <v>0</v>
      </c>
      <c r="AY205" s="26">
        <f t="shared" si="373"/>
        <v>0</v>
      </c>
      <c r="AZ205" s="74">
        <f t="shared" si="374"/>
        <v>0</v>
      </c>
      <c r="BA205" s="82">
        <f t="shared" si="375"/>
        <v>0</v>
      </c>
    </row>
    <row r="206" spans="1:53" s="33" customFormat="1" ht="13.5" outlineLevel="1" x14ac:dyDescent="0.3">
      <c r="A206" s="33" t="str">
        <f>'Presupuesto (Captura de Datos)'!A206</f>
        <v>Entretenimiento / Diversión 14</v>
      </c>
      <c r="B206" s="32">
        <f>+VLOOKUP($A206,'Presupuesto (Captura de Datos)'!$A$11:$M$363,B$9,0)</f>
        <v>0</v>
      </c>
      <c r="C206" s="2"/>
      <c r="D206" s="57">
        <f t="shared" si="348"/>
        <v>0</v>
      </c>
      <c r="E206" s="79">
        <f t="shared" si="349"/>
        <v>0</v>
      </c>
      <c r="F206" s="32">
        <f>+VLOOKUP($A206,'Presupuesto (Captura de Datos)'!$A$11:$M$363,F$9,0)</f>
        <v>0</v>
      </c>
      <c r="G206" s="2"/>
      <c r="H206" s="57">
        <f t="shared" si="350"/>
        <v>0</v>
      </c>
      <c r="I206" s="79">
        <f t="shared" si="351"/>
        <v>0</v>
      </c>
      <c r="J206" s="32">
        <f>+VLOOKUP($A206,'Presupuesto (Captura de Datos)'!$A$11:$M$363,J$9,0)</f>
        <v>0</v>
      </c>
      <c r="K206" s="2"/>
      <c r="L206" s="57">
        <f t="shared" si="352"/>
        <v>0</v>
      </c>
      <c r="M206" s="79">
        <f t="shared" si="353"/>
        <v>0</v>
      </c>
      <c r="N206" s="32">
        <f>+VLOOKUP($A206,'Presupuesto (Captura de Datos)'!$A$11:$M$363,N$9,0)</f>
        <v>0</v>
      </c>
      <c r="O206" s="2"/>
      <c r="P206" s="57">
        <f t="shared" si="354"/>
        <v>0</v>
      </c>
      <c r="Q206" s="79">
        <f t="shared" si="355"/>
        <v>0</v>
      </c>
      <c r="R206" s="32">
        <f>+VLOOKUP($A206,'Presupuesto (Captura de Datos)'!$A$11:$M$363,R$9,0)</f>
        <v>0</v>
      </c>
      <c r="S206" s="2"/>
      <c r="T206" s="57">
        <f t="shared" si="356"/>
        <v>0</v>
      </c>
      <c r="U206" s="79">
        <f t="shared" si="357"/>
        <v>0</v>
      </c>
      <c r="V206" s="32">
        <f>+VLOOKUP($A206,'Presupuesto (Captura de Datos)'!$A$11:$M$363,V$9,0)</f>
        <v>0</v>
      </c>
      <c r="W206" s="2"/>
      <c r="X206" s="57">
        <f t="shared" si="358"/>
        <v>0</v>
      </c>
      <c r="Y206" s="79">
        <f t="shared" si="359"/>
        <v>0</v>
      </c>
      <c r="Z206" s="32">
        <f>+VLOOKUP($A206,'Presupuesto (Captura de Datos)'!$A$11:$M$363,Z$9,0)</f>
        <v>0</v>
      </c>
      <c r="AA206" s="2"/>
      <c r="AB206" s="57">
        <f t="shared" si="360"/>
        <v>0</v>
      </c>
      <c r="AC206" s="79">
        <f t="shared" si="361"/>
        <v>0</v>
      </c>
      <c r="AD206" s="32">
        <f>+VLOOKUP($A206,'Presupuesto (Captura de Datos)'!$A$11:$M$363,AD$9,0)</f>
        <v>0</v>
      </c>
      <c r="AE206" s="2"/>
      <c r="AF206" s="57">
        <f t="shared" si="362"/>
        <v>0</v>
      </c>
      <c r="AG206" s="79">
        <f t="shared" si="363"/>
        <v>0</v>
      </c>
      <c r="AH206" s="32">
        <f>+VLOOKUP($A206,'Presupuesto (Captura de Datos)'!$A$11:$M$363,AH$9,0)</f>
        <v>0</v>
      </c>
      <c r="AI206" s="2"/>
      <c r="AJ206" s="57">
        <f t="shared" si="364"/>
        <v>0</v>
      </c>
      <c r="AK206" s="79">
        <f t="shared" si="365"/>
        <v>0</v>
      </c>
      <c r="AL206" s="32">
        <f>+VLOOKUP($A206,'Presupuesto (Captura de Datos)'!$A$11:$M$363,AL$9,0)</f>
        <v>0</v>
      </c>
      <c r="AM206" s="2"/>
      <c r="AN206" s="57">
        <f t="shared" si="366"/>
        <v>0</v>
      </c>
      <c r="AO206" s="79">
        <f t="shared" si="367"/>
        <v>0</v>
      </c>
      <c r="AP206" s="32">
        <f>+VLOOKUP($A206,'Presupuesto (Captura de Datos)'!$A$11:$M$363,AP$9,0)</f>
        <v>0</v>
      </c>
      <c r="AQ206" s="2"/>
      <c r="AR206" s="57">
        <f t="shared" si="368"/>
        <v>0</v>
      </c>
      <c r="AS206" s="79">
        <f t="shared" si="369"/>
        <v>0</v>
      </c>
      <c r="AT206" s="32">
        <f>+VLOOKUP($A206,'Presupuesto (Captura de Datos)'!$A$11:$M$363,AT$9,0)</f>
        <v>0</v>
      </c>
      <c r="AU206" s="2"/>
      <c r="AV206" s="57">
        <f t="shared" si="370"/>
        <v>0</v>
      </c>
      <c r="AW206" s="79">
        <f t="shared" si="371"/>
        <v>0</v>
      </c>
      <c r="AX206" s="26">
        <f t="shared" si="372"/>
        <v>0</v>
      </c>
      <c r="AY206" s="26">
        <f t="shared" si="373"/>
        <v>0</v>
      </c>
      <c r="AZ206" s="74">
        <f t="shared" si="374"/>
        <v>0</v>
      </c>
      <c r="BA206" s="82">
        <f t="shared" si="375"/>
        <v>0</v>
      </c>
    </row>
    <row r="207" spans="1:53" s="33" customFormat="1" ht="13.5" outlineLevel="1" x14ac:dyDescent="0.3">
      <c r="A207" s="33" t="str">
        <f>'Presupuesto (Captura de Datos)'!A207</f>
        <v>Entretenimiento / Diversión 15</v>
      </c>
      <c r="B207" s="32">
        <f>+VLOOKUP($A207,'Presupuesto (Captura de Datos)'!$A$11:$M$363,B$9,0)</f>
        <v>0</v>
      </c>
      <c r="C207" s="2"/>
      <c r="D207" s="57">
        <f t="shared" si="348"/>
        <v>0</v>
      </c>
      <c r="E207" s="79">
        <f t="shared" si="349"/>
        <v>0</v>
      </c>
      <c r="F207" s="32">
        <f>+VLOOKUP($A207,'Presupuesto (Captura de Datos)'!$A$11:$M$363,F$9,0)</f>
        <v>0</v>
      </c>
      <c r="G207" s="2"/>
      <c r="H207" s="57">
        <f t="shared" si="350"/>
        <v>0</v>
      </c>
      <c r="I207" s="79">
        <f t="shared" si="351"/>
        <v>0</v>
      </c>
      <c r="J207" s="32">
        <f>+VLOOKUP($A207,'Presupuesto (Captura de Datos)'!$A$11:$M$363,J$9,0)</f>
        <v>0</v>
      </c>
      <c r="K207" s="2"/>
      <c r="L207" s="57">
        <f t="shared" si="352"/>
        <v>0</v>
      </c>
      <c r="M207" s="79">
        <f t="shared" si="353"/>
        <v>0</v>
      </c>
      <c r="N207" s="32">
        <f>+VLOOKUP($A207,'Presupuesto (Captura de Datos)'!$A$11:$M$363,N$9,0)</f>
        <v>0</v>
      </c>
      <c r="O207" s="2"/>
      <c r="P207" s="57">
        <f t="shared" si="354"/>
        <v>0</v>
      </c>
      <c r="Q207" s="79">
        <f t="shared" si="355"/>
        <v>0</v>
      </c>
      <c r="R207" s="32">
        <f>+VLOOKUP($A207,'Presupuesto (Captura de Datos)'!$A$11:$M$363,R$9,0)</f>
        <v>0</v>
      </c>
      <c r="S207" s="2"/>
      <c r="T207" s="57">
        <f t="shared" si="356"/>
        <v>0</v>
      </c>
      <c r="U207" s="79">
        <f t="shared" si="357"/>
        <v>0</v>
      </c>
      <c r="V207" s="32">
        <f>+VLOOKUP($A207,'Presupuesto (Captura de Datos)'!$A$11:$M$363,V$9,0)</f>
        <v>0</v>
      </c>
      <c r="W207" s="2"/>
      <c r="X207" s="57">
        <f t="shared" si="358"/>
        <v>0</v>
      </c>
      <c r="Y207" s="79">
        <f t="shared" si="359"/>
        <v>0</v>
      </c>
      <c r="Z207" s="32">
        <f>+VLOOKUP($A207,'Presupuesto (Captura de Datos)'!$A$11:$M$363,Z$9,0)</f>
        <v>0</v>
      </c>
      <c r="AA207" s="2"/>
      <c r="AB207" s="57">
        <f t="shared" si="360"/>
        <v>0</v>
      </c>
      <c r="AC207" s="79">
        <f t="shared" si="361"/>
        <v>0</v>
      </c>
      <c r="AD207" s="32">
        <f>+VLOOKUP($A207,'Presupuesto (Captura de Datos)'!$A$11:$M$363,AD$9,0)</f>
        <v>0</v>
      </c>
      <c r="AE207" s="2"/>
      <c r="AF207" s="57">
        <f t="shared" si="362"/>
        <v>0</v>
      </c>
      <c r="AG207" s="79">
        <f t="shared" si="363"/>
        <v>0</v>
      </c>
      <c r="AH207" s="32">
        <f>+VLOOKUP($A207,'Presupuesto (Captura de Datos)'!$A$11:$M$363,AH$9,0)</f>
        <v>0</v>
      </c>
      <c r="AI207" s="2"/>
      <c r="AJ207" s="57">
        <f t="shared" si="364"/>
        <v>0</v>
      </c>
      <c r="AK207" s="79">
        <f t="shared" si="365"/>
        <v>0</v>
      </c>
      <c r="AL207" s="32">
        <f>+VLOOKUP($A207,'Presupuesto (Captura de Datos)'!$A$11:$M$363,AL$9,0)</f>
        <v>0</v>
      </c>
      <c r="AM207" s="2"/>
      <c r="AN207" s="57">
        <f t="shared" si="366"/>
        <v>0</v>
      </c>
      <c r="AO207" s="79">
        <f t="shared" si="367"/>
        <v>0</v>
      </c>
      <c r="AP207" s="32">
        <f>+VLOOKUP($A207,'Presupuesto (Captura de Datos)'!$A$11:$M$363,AP$9,0)</f>
        <v>0</v>
      </c>
      <c r="AQ207" s="2"/>
      <c r="AR207" s="57">
        <f t="shared" si="368"/>
        <v>0</v>
      </c>
      <c r="AS207" s="79">
        <f t="shared" si="369"/>
        <v>0</v>
      </c>
      <c r="AT207" s="32">
        <f>+VLOOKUP($A207,'Presupuesto (Captura de Datos)'!$A$11:$M$363,AT$9,0)</f>
        <v>0</v>
      </c>
      <c r="AU207" s="2"/>
      <c r="AV207" s="57">
        <f t="shared" si="370"/>
        <v>0</v>
      </c>
      <c r="AW207" s="79">
        <f t="shared" si="371"/>
        <v>0</v>
      </c>
      <c r="AX207" s="26">
        <f t="shared" si="372"/>
        <v>0</v>
      </c>
      <c r="AY207" s="26">
        <f t="shared" si="373"/>
        <v>0</v>
      </c>
      <c r="AZ207" s="74">
        <f t="shared" si="374"/>
        <v>0</v>
      </c>
      <c r="BA207" s="82">
        <f t="shared" si="375"/>
        <v>0</v>
      </c>
    </row>
    <row r="208" spans="1:53" s="33" customFormat="1" ht="13.5" outlineLevel="1" x14ac:dyDescent="0.3">
      <c r="A208" s="33" t="str">
        <f>'Presupuesto (Captura de Datos)'!A208</f>
        <v>Entretenimiento / Diversión 16</v>
      </c>
      <c r="B208" s="32">
        <f>+VLOOKUP($A208,'Presupuesto (Captura de Datos)'!$A$11:$M$363,B$9,0)</f>
        <v>0</v>
      </c>
      <c r="C208" s="2"/>
      <c r="D208" s="57">
        <f t="shared" si="348"/>
        <v>0</v>
      </c>
      <c r="E208" s="79">
        <f t="shared" si="349"/>
        <v>0</v>
      </c>
      <c r="F208" s="32">
        <f>+VLOOKUP($A208,'Presupuesto (Captura de Datos)'!$A$11:$M$363,F$9,0)</f>
        <v>0</v>
      </c>
      <c r="G208" s="2"/>
      <c r="H208" s="57">
        <f t="shared" si="350"/>
        <v>0</v>
      </c>
      <c r="I208" s="79">
        <f t="shared" si="351"/>
        <v>0</v>
      </c>
      <c r="J208" s="32">
        <f>+VLOOKUP($A208,'Presupuesto (Captura de Datos)'!$A$11:$M$363,J$9,0)</f>
        <v>0</v>
      </c>
      <c r="K208" s="2"/>
      <c r="L208" s="57">
        <f t="shared" si="352"/>
        <v>0</v>
      </c>
      <c r="M208" s="79">
        <f t="shared" si="353"/>
        <v>0</v>
      </c>
      <c r="N208" s="32">
        <f>+VLOOKUP($A208,'Presupuesto (Captura de Datos)'!$A$11:$M$363,N$9,0)</f>
        <v>0</v>
      </c>
      <c r="O208" s="2"/>
      <c r="P208" s="57">
        <f t="shared" si="354"/>
        <v>0</v>
      </c>
      <c r="Q208" s="79">
        <f t="shared" si="355"/>
        <v>0</v>
      </c>
      <c r="R208" s="32">
        <f>+VLOOKUP($A208,'Presupuesto (Captura de Datos)'!$A$11:$M$363,R$9,0)</f>
        <v>0</v>
      </c>
      <c r="S208" s="2"/>
      <c r="T208" s="57">
        <f t="shared" si="356"/>
        <v>0</v>
      </c>
      <c r="U208" s="79">
        <f t="shared" si="357"/>
        <v>0</v>
      </c>
      <c r="V208" s="32">
        <f>+VLOOKUP($A208,'Presupuesto (Captura de Datos)'!$A$11:$M$363,V$9,0)</f>
        <v>0</v>
      </c>
      <c r="W208" s="2"/>
      <c r="X208" s="57">
        <f t="shared" si="358"/>
        <v>0</v>
      </c>
      <c r="Y208" s="79">
        <f t="shared" si="359"/>
        <v>0</v>
      </c>
      <c r="Z208" s="32">
        <f>+VLOOKUP($A208,'Presupuesto (Captura de Datos)'!$A$11:$M$363,Z$9,0)</f>
        <v>0</v>
      </c>
      <c r="AA208" s="2"/>
      <c r="AB208" s="57">
        <f t="shared" si="360"/>
        <v>0</v>
      </c>
      <c r="AC208" s="79">
        <f t="shared" si="361"/>
        <v>0</v>
      </c>
      <c r="AD208" s="32">
        <f>+VLOOKUP($A208,'Presupuesto (Captura de Datos)'!$A$11:$M$363,AD$9,0)</f>
        <v>0</v>
      </c>
      <c r="AE208" s="2"/>
      <c r="AF208" s="57">
        <f t="shared" si="362"/>
        <v>0</v>
      </c>
      <c r="AG208" s="79">
        <f t="shared" si="363"/>
        <v>0</v>
      </c>
      <c r="AH208" s="32">
        <f>+VLOOKUP($A208,'Presupuesto (Captura de Datos)'!$A$11:$M$363,AH$9,0)</f>
        <v>0</v>
      </c>
      <c r="AI208" s="2"/>
      <c r="AJ208" s="57">
        <f t="shared" si="364"/>
        <v>0</v>
      </c>
      <c r="AK208" s="79">
        <f t="shared" si="365"/>
        <v>0</v>
      </c>
      <c r="AL208" s="32">
        <f>+VLOOKUP($A208,'Presupuesto (Captura de Datos)'!$A$11:$M$363,AL$9,0)</f>
        <v>0</v>
      </c>
      <c r="AM208" s="2"/>
      <c r="AN208" s="57">
        <f t="shared" si="366"/>
        <v>0</v>
      </c>
      <c r="AO208" s="79">
        <f t="shared" si="367"/>
        <v>0</v>
      </c>
      <c r="AP208" s="32">
        <f>+VLOOKUP($A208,'Presupuesto (Captura de Datos)'!$A$11:$M$363,AP$9,0)</f>
        <v>0</v>
      </c>
      <c r="AQ208" s="2"/>
      <c r="AR208" s="57">
        <f t="shared" si="368"/>
        <v>0</v>
      </c>
      <c r="AS208" s="79">
        <f t="shared" si="369"/>
        <v>0</v>
      </c>
      <c r="AT208" s="32">
        <f>+VLOOKUP($A208,'Presupuesto (Captura de Datos)'!$A$11:$M$363,AT$9,0)</f>
        <v>0</v>
      </c>
      <c r="AU208" s="2"/>
      <c r="AV208" s="57">
        <f t="shared" si="370"/>
        <v>0</v>
      </c>
      <c r="AW208" s="79">
        <f t="shared" si="371"/>
        <v>0</v>
      </c>
      <c r="AX208" s="26">
        <f t="shared" si="372"/>
        <v>0</v>
      </c>
      <c r="AY208" s="26">
        <f t="shared" si="373"/>
        <v>0</v>
      </c>
      <c r="AZ208" s="74">
        <f t="shared" si="374"/>
        <v>0</v>
      </c>
      <c r="BA208" s="82">
        <f t="shared" si="375"/>
        <v>0</v>
      </c>
    </row>
    <row r="209" spans="1:53" s="33" customFormat="1" ht="13.5" outlineLevel="1" x14ac:dyDescent="0.3">
      <c r="A209" s="33" t="str">
        <f>'Presupuesto (Captura de Datos)'!A209</f>
        <v>Entretenimiento / Diversión 17</v>
      </c>
      <c r="B209" s="32">
        <f>+VLOOKUP($A209,'Presupuesto (Captura de Datos)'!$A$11:$M$363,B$9,0)</f>
        <v>0</v>
      </c>
      <c r="C209" s="2"/>
      <c r="D209" s="57">
        <f t="shared" si="348"/>
        <v>0</v>
      </c>
      <c r="E209" s="79">
        <f t="shared" si="349"/>
        <v>0</v>
      </c>
      <c r="F209" s="32">
        <f>+VLOOKUP($A209,'Presupuesto (Captura de Datos)'!$A$11:$M$363,F$9,0)</f>
        <v>0</v>
      </c>
      <c r="G209" s="2"/>
      <c r="H209" s="57">
        <f t="shared" si="350"/>
        <v>0</v>
      </c>
      <c r="I209" s="79">
        <f t="shared" si="351"/>
        <v>0</v>
      </c>
      <c r="J209" s="32">
        <f>+VLOOKUP($A209,'Presupuesto (Captura de Datos)'!$A$11:$M$363,J$9,0)</f>
        <v>0</v>
      </c>
      <c r="K209" s="2"/>
      <c r="L209" s="57">
        <f t="shared" si="352"/>
        <v>0</v>
      </c>
      <c r="M209" s="79">
        <f t="shared" si="353"/>
        <v>0</v>
      </c>
      <c r="N209" s="32">
        <f>+VLOOKUP($A209,'Presupuesto (Captura de Datos)'!$A$11:$M$363,N$9,0)</f>
        <v>0</v>
      </c>
      <c r="O209" s="2"/>
      <c r="P209" s="57">
        <f t="shared" si="354"/>
        <v>0</v>
      </c>
      <c r="Q209" s="79">
        <f t="shared" si="355"/>
        <v>0</v>
      </c>
      <c r="R209" s="32">
        <f>+VLOOKUP($A209,'Presupuesto (Captura de Datos)'!$A$11:$M$363,R$9,0)</f>
        <v>0</v>
      </c>
      <c r="S209" s="2"/>
      <c r="T209" s="57">
        <f t="shared" si="356"/>
        <v>0</v>
      </c>
      <c r="U209" s="79">
        <f t="shared" si="357"/>
        <v>0</v>
      </c>
      <c r="V209" s="32">
        <f>+VLOOKUP($A209,'Presupuesto (Captura de Datos)'!$A$11:$M$363,V$9,0)</f>
        <v>0</v>
      </c>
      <c r="W209" s="2"/>
      <c r="X209" s="57">
        <f t="shared" si="358"/>
        <v>0</v>
      </c>
      <c r="Y209" s="79">
        <f t="shared" si="359"/>
        <v>0</v>
      </c>
      <c r="Z209" s="32">
        <f>+VLOOKUP($A209,'Presupuesto (Captura de Datos)'!$A$11:$M$363,Z$9,0)</f>
        <v>0</v>
      </c>
      <c r="AA209" s="2"/>
      <c r="AB209" s="57">
        <f t="shared" si="360"/>
        <v>0</v>
      </c>
      <c r="AC209" s="79">
        <f t="shared" si="361"/>
        <v>0</v>
      </c>
      <c r="AD209" s="32">
        <f>+VLOOKUP($A209,'Presupuesto (Captura de Datos)'!$A$11:$M$363,AD$9,0)</f>
        <v>0</v>
      </c>
      <c r="AE209" s="2"/>
      <c r="AF209" s="57">
        <f t="shared" si="362"/>
        <v>0</v>
      </c>
      <c r="AG209" s="79">
        <f t="shared" si="363"/>
        <v>0</v>
      </c>
      <c r="AH209" s="32">
        <f>+VLOOKUP($A209,'Presupuesto (Captura de Datos)'!$A$11:$M$363,AH$9,0)</f>
        <v>0</v>
      </c>
      <c r="AI209" s="2"/>
      <c r="AJ209" s="57">
        <f t="shared" si="364"/>
        <v>0</v>
      </c>
      <c r="AK209" s="79">
        <f t="shared" si="365"/>
        <v>0</v>
      </c>
      <c r="AL209" s="32">
        <f>+VLOOKUP($A209,'Presupuesto (Captura de Datos)'!$A$11:$M$363,AL$9,0)</f>
        <v>0</v>
      </c>
      <c r="AM209" s="2"/>
      <c r="AN209" s="57">
        <f t="shared" si="366"/>
        <v>0</v>
      </c>
      <c r="AO209" s="79">
        <f t="shared" si="367"/>
        <v>0</v>
      </c>
      <c r="AP209" s="32">
        <f>+VLOOKUP($A209,'Presupuesto (Captura de Datos)'!$A$11:$M$363,AP$9,0)</f>
        <v>0</v>
      </c>
      <c r="AQ209" s="2"/>
      <c r="AR209" s="57">
        <f t="shared" si="368"/>
        <v>0</v>
      </c>
      <c r="AS209" s="79">
        <f t="shared" si="369"/>
        <v>0</v>
      </c>
      <c r="AT209" s="32">
        <f>+VLOOKUP($A209,'Presupuesto (Captura de Datos)'!$A$11:$M$363,AT$9,0)</f>
        <v>0</v>
      </c>
      <c r="AU209" s="2"/>
      <c r="AV209" s="57">
        <f t="shared" si="370"/>
        <v>0</v>
      </c>
      <c r="AW209" s="79">
        <f t="shared" si="371"/>
        <v>0</v>
      </c>
      <c r="AX209" s="26">
        <f t="shared" si="372"/>
        <v>0</v>
      </c>
      <c r="AY209" s="26">
        <f t="shared" si="373"/>
        <v>0</v>
      </c>
      <c r="AZ209" s="74">
        <f t="shared" si="374"/>
        <v>0</v>
      </c>
      <c r="BA209" s="82">
        <f t="shared" si="375"/>
        <v>0</v>
      </c>
    </row>
    <row r="210" spans="1:53" s="33" customFormat="1" ht="13.5" outlineLevel="1" x14ac:dyDescent="0.3">
      <c r="A210" s="33" t="str">
        <f>'Presupuesto (Captura de Datos)'!A210</f>
        <v>Entretenimiento / Diversión 18</v>
      </c>
      <c r="B210" s="32">
        <f>+VLOOKUP($A210,'Presupuesto (Captura de Datos)'!$A$11:$M$363,B$9,0)</f>
        <v>0</v>
      </c>
      <c r="C210" s="2"/>
      <c r="D210" s="57">
        <f>+B210-C210</f>
        <v>0</v>
      </c>
      <c r="E210" s="79">
        <f>IF(ISERROR(C210/B210),0,(C210/B210))</f>
        <v>0</v>
      </c>
      <c r="F210" s="32">
        <f>+VLOOKUP($A210,'Presupuesto (Captura de Datos)'!$A$11:$M$363,F$9,0)</f>
        <v>0</v>
      </c>
      <c r="G210" s="2"/>
      <c r="H210" s="57">
        <f t="shared" si="350"/>
        <v>0</v>
      </c>
      <c r="I210" s="79">
        <f t="shared" si="351"/>
        <v>0</v>
      </c>
      <c r="J210" s="32">
        <f>+VLOOKUP($A210,'Presupuesto (Captura de Datos)'!$A$11:$M$363,J$9,0)</f>
        <v>0</v>
      </c>
      <c r="K210" s="2"/>
      <c r="L210" s="57">
        <f t="shared" si="352"/>
        <v>0</v>
      </c>
      <c r="M210" s="79">
        <f t="shared" si="353"/>
        <v>0</v>
      </c>
      <c r="N210" s="32">
        <f>+VLOOKUP($A210,'Presupuesto (Captura de Datos)'!$A$11:$M$363,N$9,0)</f>
        <v>0</v>
      </c>
      <c r="O210" s="2"/>
      <c r="P210" s="57">
        <f t="shared" si="354"/>
        <v>0</v>
      </c>
      <c r="Q210" s="79">
        <f t="shared" si="355"/>
        <v>0</v>
      </c>
      <c r="R210" s="32">
        <f>+VLOOKUP($A210,'Presupuesto (Captura de Datos)'!$A$11:$M$363,R$9,0)</f>
        <v>0</v>
      </c>
      <c r="S210" s="2"/>
      <c r="T210" s="57">
        <f t="shared" si="356"/>
        <v>0</v>
      </c>
      <c r="U210" s="79">
        <f t="shared" si="357"/>
        <v>0</v>
      </c>
      <c r="V210" s="32">
        <f>+VLOOKUP($A210,'Presupuesto (Captura de Datos)'!$A$11:$M$363,V$9,0)</f>
        <v>0</v>
      </c>
      <c r="W210" s="2"/>
      <c r="X210" s="57">
        <f t="shared" si="358"/>
        <v>0</v>
      </c>
      <c r="Y210" s="79">
        <f t="shared" si="359"/>
        <v>0</v>
      </c>
      <c r="Z210" s="32">
        <f>+VLOOKUP($A210,'Presupuesto (Captura de Datos)'!$A$11:$M$363,Z$9,0)</f>
        <v>0</v>
      </c>
      <c r="AA210" s="2"/>
      <c r="AB210" s="57">
        <f t="shared" si="360"/>
        <v>0</v>
      </c>
      <c r="AC210" s="79">
        <f t="shared" si="361"/>
        <v>0</v>
      </c>
      <c r="AD210" s="32">
        <f>+VLOOKUP($A210,'Presupuesto (Captura de Datos)'!$A$11:$M$363,AD$9,0)</f>
        <v>0</v>
      </c>
      <c r="AE210" s="2"/>
      <c r="AF210" s="57">
        <f t="shared" si="362"/>
        <v>0</v>
      </c>
      <c r="AG210" s="79">
        <f t="shared" si="363"/>
        <v>0</v>
      </c>
      <c r="AH210" s="32">
        <f>+VLOOKUP($A210,'Presupuesto (Captura de Datos)'!$A$11:$M$363,AH$9,0)</f>
        <v>0</v>
      </c>
      <c r="AI210" s="2"/>
      <c r="AJ210" s="57">
        <f t="shared" si="364"/>
        <v>0</v>
      </c>
      <c r="AK210" s="79">
        <f t="shared" si="365"/>
        <v>0</v>
      </c>
      <c r="AL210" s="32">
        <f>+VLOOKUP($A210,'Presupuesto (Captura de Datos)'!$A$11:$M$363,AL$9,0)</f>
        <v>0</v>
      </c>
      <c r="AM210" s="2"/>
      <c r="AN210" s="57">
        <f t="shared" si="366"/>
        <v>0</v>
      </c>
      <c r="AO210" s="79">
        <f t="shared" si="367"/>
        <v>0</v>
      </c>
      <c r="AP210" s="32">
        <f>+VLOOKUP($A210,'Presupuesto (Captura de Datos)'!$A$11:$M$363,AP$9,0)</f>
        <v>0</v>
      </c>
      <c r="AQ210" s="2"/>
      <c r="AR210" s="57">
        <f t="shared" si="368"/>
        <v>0</v>
      </c>
      <c r="AS210" s="79">
        <f t="shared" si="369"/>
        <v>0</v>
      </c>
      <c r="AT210" s="32">
        <f>+VLOOKUP($A210,'Presupuesto (Captura de Datos)'!$A$11:$M$363,AT$9,0)</f>
        <v>0</v>
      </c>
      <c r="AU210" s="2"/>
      <c r="AV210" s="57">
        <f t="shared" si="370"/>
        <v>0</v>
      </c>
      <c r="AW210" s="79">
        <f t="shared" si="371"/>
        <v>0</v>
      </c>
      <c r="AX210" s="26">
        <f t="shared" si="372"/>
        <v>0</v>
      </c>
      <c r="AY210" s="26">
        <f t="shared" si="373"/>
        <v>0</v>
      </c>
      <c r="AZ210" s="74">
        <f>+AX210-AY210</f>
        <v>0</v>
      </c>
      <c r="BA210" s="82">
        <f>IF(ISERROR(AY210/AX210),0,(AY210/AX210))</f>
        <v>0</v>
      </c>
    </row>
    <row r="211" spans="1:53" s="33" customFormat="1" ht="13.5" outlineLevel="1" x14ac:dyDescent="0.3">
      <c r="A211" s="33" t="str">
        <f>'Presupuesto (Captura de Datos)'!A211</f>
        <v>Entretenimiento / Diversión 19</v>
      </c>
      <c r="B211" s="32">
        <f>+VLOOKUP($A211,'Presupuesto (Captura de Datos)'!$A$11:$M$363,B$9,0)</f>
        <v>0</v>
      </c>
      <c r="C211" s="2"/>
      <c r="D211" s="57">
        <f>+B211-C211</f>
        <v>0</v>
      </c>
      <c r="E211" s="79">
        <f>IF(ISERROR(C211/B211),0,(C211/B211))</f>
        <v>0</v>
      </c>
      <c r="F211" s="32">
        <f>+VLOOKUP($A211,'Presupuesto (Captura de Datos)'!$A$11:$M$363,F$9,0)</f>
        <v>0</v>
      </c>
      <c r="G211" s="2"/>
      <c r="H211" s="57">
        <f t="shared" si="350"/>
        <v>0</v>
      </c>
      <c r="I211" s="79">
        <f t="shared" si="351"/>
        <v>0</v>
      </c>
      <c r="J211" s="32">
        <f>+VLOOKUP($A211,'Presupuesto (Captura de Datos)'!$A$11:$M$363,J$9,0)</f>
        <v>0</v>
      </c>
      <c r="K211" s="2"/>
      <c r="L211" s="57">
        <f t="shared" si="352"/>
        <v>0</v>
      </c>
      <c r="M211" s="79">
        <f t="shared" si="353"/>
        <v>0</v>
      </c>
      <c r="N211" s="32">
        <f>+VLOOKUP($A211,'Presupuesto (Captura de Datos)'!$A$11:$M$363,N$9,0)</f>
        <v>0</v>
      </c>
      <c r="O211" s="2"/>
      <c r="P211" s="57">
        <f t="shared" si="354"/>
        <v>0</v>
      </c>
      <c r="Q211" s="79">
        <f t="shared" si="355"/>
        <v>0</v>
      </c>
      <c r="R211" s="32">
        <f>+VLOOKUP($A211,'Presupuesto (Captura de Datos)'!$A$11:$M$363,R$9,0)</f>
        <v>0</v>
      </c>
      <c r="S211" s="2"/>
      <c r="T211" s="57">
        <f t="shared" si="356"/>
        <v>0</v>
      </c>
      <c r="U211" s="79">
        <f t="shared" si="357"/>
        <v>0</v>
      </c>
      <c r="V211" s="32">
        <f>+VLOOKUP($A211,'Presupuesto (Captura de Datos)'!$A$11:$M$363,V$9,0)</f>
        <v>0</v>
      </c>
      <c r="W211" s="2"/>
      <c r="X211" s="57">
        <f t="shared" si="358"/>
        <v>0</v>
      </c>
      <c r="Y211" s="79">
        <f t="shared" si="359"/>
        <v>0</v>
      </c>
      <c r="Z211" s="32">
        <f>+VLOOKUP($A211,'Presupuesto (Captura de Datos)'!$A$11:$M$363,Z$9,0)</f>
        <v>0</v>
      </c>
      <c r="AA211" s="2"/>
      <c r="AB211" s="57">
        <f t="shared" si="360"/>
        <v>0</v>
      </c>
      <c r="AC211" s="79">
        <f t="shared" si="361"/>
        <v>0</v>
      </c>
      <c r="AD211" s="32">
        <f>+VLOOKUP($A211,'Presupuesto (Captura de Datos)'!$A$11:$M$363,AD$9,0)</f>
        <v>0</v>
      </c>
      <c r="AE211" s="2"/>
      <c r="AF211" s="57">
        <f t="shared" si="362"/>
        <v>0</v>
      </c>
      <c r="AG211" s="79">
        <f t="shared" si="363"/>
        <v>0</v>
      </c>
      <c r="AH211" s="32">
        <f>+VLOOKUP($A211,'Presupuesto (Captura de Datos)'!$A$11:$M$363,AH$9,0)</f>
        <v>0</v>
      </c>
      <c r="AI211" s="2"/>
      <c r="AJ211" s="57">
        <f t="shared" si="364"/>
        <v>0</v>
      </c>
      <c r="AK211" s="79">
        <f t="shared" si="365"/>
        <v>0</v>
      </c>
      <c r="AL211" s="32">
        <f>+VLOOKUP($A211,'Presupuesto (Captura de Datos)'!$A$11:$M$363,AL$9,0)</f>
        <v>0</v>
      </c>
      <c r="AM211" s="2"/>
      <c r="AN211" s="57">
        <f t="shared" si="366"/>
        <v>0</v>
      </c>
      <c r="AO211" s="79">
        <f t="shared" si="367"/>
        <v>0</v>
      </c>
      <c r="AP211" s="32">
        <f>+VLOOKUP($A211,'Presupuesto (Captura de Datos)'!$A$11:$M$363,AP$9,0)</f>
        <v>0</v>
      </c>
      <c r="AQ211" s="2"/>
      <c r="AR211" s="57">
        <f t="shared" si="368"/>
        <v>0</v>
      </c>
      <c r="AS211" s="79">
        <f t="shared" si="369"/>
        <v>0</v>
      </c>
      <c r="AT211" s="32">
        <f>+VLOOKUP($A211,'Presupuesto (Captura de Datos)'!$A$11:$M$363,AT$9,0)</f>
        <v>0</v>
      </c>
      <c r="AU211" s="2"/>
      <c r="AV211" s="57">
        <f t="shared" si="370"/>
        <v>0</v>
      </c>
      <c r="AW211" s="79">
        <f t="shared" si="371"/>
        <v>0</v>
      </c>
      <c r="AX211" s="26">
        <f t="shared" si="372"/>
        <v>0</v>
      </c>
      <c r="AY211" s="26">
        <f t="shared" si="373"/>
        <v>0</v>
      </c>
      <c r="AZ211" s="74">
        <f>+AX211-AY211</f>
        <v>0</v>
      </c>
      <c r="BA211" s="82">
        <f>IF(ISERROR(AY211/AX211),0,(AY211/AX211))</f>
        <v>0</v>
      </c>
    </row>
    <row r="212" spans="1:53" s="33" customFormat="1" ht="13.5" x14ac:dyDescent="0.3">
      <c r="A212" s="62" t="str">
        <f>"Total "&amp;A192</f>
        <v>Total Entretenimiento / Diversión</v>
      </c>
      <c r="B212" s="63">
        <f>SUM(B192:B211)</f>
        <v>0</v>
      </c>
      <c r="C212" s="63">
        <f>SUM(C192:C211)</f>
        <v>0</v>
      </c>
      <c r="D212" s="63">
        <f>+B212-C212</f>
        <v>0</v>
      </c>
      <c r="E212" s="81">
        <f>IF(ISERROR(C212/B212),0,(C212/B212))</f>
        <v>0</v>
      </c>
      <c r="F212" s="63">
        <f>SUM(F192:F211)</f>
        <v>0</v>
      </c>
      <c r="G212" s="63">
        <f>SUM(G192:G211)</f>
        <v>0</v>
      </c>
      <c r="H212" s="63">
        <f t="shared" si="350"/>
        <v>0</v>
      </c>
      <c r="I212" s="81">
        <f t="shared" si="351"/>
        <v>0</v>
      </c>
      <c r="J212" s="63">
        <f>SUM(J192:J211)</f>
        <v>0</v>
      </c>
      <c r="K212" s="63">
        <f>SUM(K192:K211)</f>
        <v>0</v>
      </c>
      <c r="L212" s="63">
        <f t="shared" si="352"/>
        <v>0</v>
      </c>
      <c r="M212" s="81">
        <f t="shared" si="353"/>
        <v>0</v>
      </c>
      <c r="N212" s="63">
        <f>SUM(N192:N211)</f>
        <v>0</v>
      </c>
      <c r="O212" s="63">
        <f>SUM(O192:O211)</f>
        <v>0</v>
      </c>
      <c r="P212" s="63">
        <f t="shared" si="354"/>
        <v>0</v>
      </c>
      <c r="Q212" s="81">
        <f t="shared" si="355"/>
        <v>0</v>
      </c>
      <c r="R212" s="63">
        <f>SUM(R192:R211)</f>
        <v>0</v>
      </c>
      <c r="S212" s="63">
        <f>SUM(S192:S211)</f>
        <v>0</v>
      </c>
      <c r="T212" s="63">
        <f t="shared" si="356"/>
        <v>0</v>
      </c>
      <c r="U212" s="81">
        <f t="shared" si="357"/>
        <v>0</v>
      </c>
      <c r="V212" s="63">
        <f>SUM(V192:V211)</f>
        <v>0</v>
      </c>
      <c r="W212" s="63">
        <f>SUM(W192:W211)</f>
        <v>0</v>
      </c>
      <c r="X212" s="63">
        <f t="shared" si="358"/>
        <v>0</v>
      </c>
      <c r="Y212" s="81">
        <f t="shared" si="359"/>
        <v>0</v>
      </c>
      <c r="Z212" s="63">
        <f>SUM(Z192:Z211)</f>
        <v>0</v>
      </c>
      <c r="AA212" s="63">
        <f>SUM(AA192:AA211)</f>
        <v>0</v>
      </c>
      <c r="AB212" s="63">
        <f t="shared" si="360"/>
        <v>0</v>
      </c>
      <c r="AC212" s="81">
        <f t="shared" si="361"/>
        <v>0</v>
      </c>
      <c r="AD212" s="63">
        <f>SUM(AD192:AD211)</f>
        <v>0</v>
      </c>
      <c r="AE212" s="63">
        <f>SUM(AE192:AE211)</f>
        <v>0</v>
      </c>
      <c r="AF212" s="63">
        <f t="shared" si="362"/>
        <v>0</v>
      </c>
      <c r="AG212" s="81">
        <f t="shared" si="363"/>
        <v>0</v>
      </c>
      <c r="AH212" s="63">
        <f>SUM(AH192:AH211)</f>
        <v>0</v>
      </c>
      <c r="AI212" s="63">
        <f>SUM(AI192:AI211)</f>
        <v>0</v>
      </c>
      <c r="AJ212" s="63">
        <f t="shared" si="364"/>
        <v>0</v>
      </c>
      <c r="AK212" s="81">
        <f t="shared" si="365"/>
        <v>0</v>
      </c>
      <c r="AL212" s="63">
        <f>SUM(AL192:AL211)</f>
        <v>0</v>
      </c>
      <c r="AM212" s="63">
        <f>SUM(AM192:AM211)</f>
        <v>0</v>
      </c>
      <c r="AN212" s="63">
        <f t="shared" si="366"/>
        <v>0</v>
      </c>
      <c r="AO212" s="81">
        <f t="shared" si="367"/>
        <v>0</v>
      </c>
      <c r="AP212" s="63">
        <f>SUM(AP192:AP211)</f>
        <v>0</v>
      </c>
      <c r="AQ212" s="63">
        <f>SUM(AQ192:AQ211)</f>
        <v>0</v>
      </c>
      <c r="AR212" s="63">
        <f t="shared" si="368"/>
        <v>0</v>
      </c>
      <c r="AS212" s="81">
        <f t="shared" si="369"/>
        <v>0</v>
      </c>
      <c r="AT212" s="63">
        <f>SUM(AT192:AT211)</f>
        <v>0</v>
      </c>
      <c r="AU212" s="63">
        <f>SUM(AU192:AU211)</f>
        <v>0</v>
      </c>
      <c r="AV212" s="63">
        <f t="shared" si="370"/>
        <v>0</v>
      </c>
      <c r="AW212" s="81">
        <f t="shared" si="371"/>
        <v>0</v>
      </c>
      <c r="AX212" s="63">
        <f>SUM(AX193:AX211)</f>
        <v>0</v>
      </c>
      <c r="AY212" s="63">
        <f>SUM(AY192:AY211)</f>
        <v>0</v>
      </c>
      <c r="AZ212" s="63">
        <f>+AX212-AY212</f>
        <v>0</v>
      </c>
      <c r="BA212" s="81">
        <f>IF(ISERROR(AY212/AX212),0,(AY212/AX212))</f>
        <v>0</v>
      </c>
    </row>
    <row r="213" spans="1:53" s="33" customFormat="1" ht="13.5" x14ac:dyDescent="0.3">
      <c r="A213" s="64" t="s">
        <v>6</v>
      </c>
      <c r="B213" s="73">
        <f>IF(B$5&gt;0,B212/B$5," - ")</f>
        <v>0</v>
      </c>
      <c r="C213" s="65">
        <f>IF(C$5&gt;0,C212/C$5," - ")</f>
        <v>0</v>
      </c>
      <c r="D213" s="65"/>
      <c r="E213" s="65"/>
      <c r="F213" s="73">
        <f>IF(F$5&gt;0,F212/F$5," - ")</f>
        <v>0</v>
      </c>
      <c r="G213" s="65">
        <f>IF(G$5&gt;0,G212/G$5," - ")</f>
        <v>0</v>
      </c>
      <c r="H213" s="65"/>
      <c r="I213" s="65"/>
      <c r="J213" s="73">
        <f>IF(J$5&gt;0,J212/J$5," - ")</f>
        <v>0</v>
      </c>
      <c r="K213" s="65">
        <f>IF(K$5&gt;0,K212/K$5," - ")</f>
        <v>0</v>
      </c>
      <c r="L213" s="65"/>
      <c r="M213" s="65"/>
      <c r="N213" s="73">
        <f>IF(N$5&gt;0,N212/N$5," - ")</f>
        <v>0</v>
      </c>
      <c r="O213" s="65">
        <f>IF(O$5&gt;0,O212/O$5," - ")</f>
        <v>0</v>
      </c>
      <c r="P213" s="65"/>
      <c r="Q213" s="65"/>
      <c r="R213" s="73">
        <f>IF(R$5&gt;0,R212/R$5," - ")</f>
        <v>0</v>
      </c>
      <c r="S213" s="65">
        <f>IF(S$5&gt;0,S212/S$5," - ")</f>
        <v>0</v>
      </c>
      <c r="T213" s="65"/>
      <c r="U213" s="65"/>
      <c r="V213" s="73">
        <f>IF(V$5&gt;0,V212/V$5," - ")</f>
        <v>0</v>
      </c>
      <c r="W213" s="65" t="str">
        <f>IF(W$5&gt;0,W212/W$5," - ")</f>
        <v xml:space="preserve"> - </v>
      </c>
      <c r="X213" s="65"/>
      <c r="Y213" s="65"/>
      <c r="Z213" s="73">
        <f>IF(Z$5&gt;0,Z212/Z$5," - ")</f>
        <v>0</v>
      </c>
      <c r="AA213" s="65" t="str">
        <f>IF(AA$5&gt;0,AA212/AA$5," - ")</f>
        <v xml:space="preserve"> - </v>
      </c>
      <c r="AB213" s="65"/>
      <c r="AC213" s="65"/>
      <c r="AD213" s="73">
        <f>IF(AD$5&gt;0,AD212/AD$5," - ")</f>
        <v>0</v>
      </c>
      <c r="AE213" s="65" t="str">
        <f>IF(AE$5&gt;0,AE212/AE$5," - ")</f>
        <v xml:space="preserve"> - </v>
      </c>
      <c r="AF213" s="65"/>
      <c r="AG213" s="65"/>
      <c r="AH213" s="73">
        <f>IF(AH$5&gt;0,AH212/AH$5," - ")</f>
        <v>0</v>
      </c>
      <c r="AI213" s="65" t="str">
        <f>IF(AI$5&gt;0,AI212/AI$5," - ")</f>
        <v xml:space="preserve"> - </v>
      </c>
      <c r="AJ213" s="65"/>
      <c r="AK213" s="65"/>
      <c r="AL213" s="73">
        <f>IF(AL$5&gt;0,AL212/AL$5," - ")</f>
        <v>0</v>
      </c>
      <c r="AM213" s="65" t="str">
        <f>IF(AM$5&gt;0,AM212/AM$5," - ")</f>
        <v xml:space="preserve"> - </v>
      </c>
      <c r="AN213" s="65"/>
      <c r="AO213" s="65"/>
      <c r="AP213" s="73">
        <f>IF(AP$5&gt;0,AP212/AP$5," - ")</f>
        <v>0</v>
      </c>
      <c r="AQ213" s="65">
        <f>IF(AQ$5&gt;0,AQ212/AQ$5," - ")</f>
        <v>0</v>
      </c>
      <c r="AR213" s="65"/>
      <c r="AS213" s="65"/>
      <c r="AT213" s="73">
        <f>IF(AT$5&gt;0,AT212/AT$5," - ")</f>
        <v>0</v>
      </c>
      <c r="AU213" s="65">
        <f>IF(AU$5&gt;0,AU212/AU$5," - ")</f>
        <v>0</v>
      </c>
      <c r="AV213" s="65"/>
      <c r="AW213" s="65"/>
      <c r="AX213" s="73">
        <f>IF(AX$5&gt;0,AX212/AX$5," - ")</f>
        <v>0</v>
      </c>
      <c r="AY213" s="65">
        <f>IF(AY$5&gt;0,AY212/AY$5," - ")</f>
        <v>0</v>
      </c>
    </row>
    <row r="214" spans="1:53" s="33" customFormat="1" ht="15.75" thickBot="1" x14ac:dyDescent="0.35">
      <c r="A214" s="60" t="str">
        <f>+'Presupuesto (Captura de Datos)'!A214</f>
        <v>Otros Gastos / Familia y Propios</v>
      </c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</row>
    <row r="215" spans="1:53" s="33" customFormat="1" ht="13.5" outlineLevel="1" x14ac:dyDescent="0.3">
      <c r="A215" s="33" t="str">
        <f>+'Presupuesto (Captura de Datos)'!A215</f>
        <v>Otros Gastos Oficina / Familia y Propios 1</v>
      </c>
      <c r="B215" s="32">
        <f>+VLOOKUP($A215,'Presupuesto (Captura de Datos)'!$A$11:$M$363,B$9,0)</f>
        <v>0</v>
      </c>
      <c r="C215" s="1"/>
      <c r="D215" s="57">
        <f t="shared" ref="D215:D229" si="376">+B215-C215</f>
        <v>0</v>
      </c>
      <c r="E215" s="79">
        <f t="shared" ref="E215:E229" si="377">IF(ISERROR(C215/B215),0,(C215/B215))</f>
        <v>0</v>
      </c>
      <c r="F215" s="32">
        <f>+VLOOKUP($A215,'Presupuesto (Captura de Datos)'!$A$11:$M$363,F$9,0)</f>
        <v>0</v>
      </c>
      <c r="G215" s="1"/>
      <c r="H215" s="57">
        <f t="shared" ref="H215:H237" si="378">+F215-G215</f>
        <v>0</v>
      </c>
      <c r="I215" s="79">
        <f t="shared" ref="I215:I237" si="379">IF(ISERROR(G215/F215),0,(G215/F215))</f>
        <v>0</v>
      </c>
      <c r="J215" s="32">
        <f>+VLOOKUP($A215,'Presupuesto (Captura de Datos)'!$A$11:$M$363,J$9,0)</f>
        <v>0</v>
      </c>
      <c r="K215" s="1"/>
      <c r="L215" s="57">
        <f t="shared" ref="L215:L237" si="380">+J215-K215</f>
        <v>0</v>
      </c>
      <c r="M215" s="79">
        <f t="shared" ref="M215:M237" si="381">IF(ISERROR(K215/J215),0,(K215/J215))</f>
        <v>0</v>
      </c>
      <c r="N215" s="32">
        <f>+VLOOKUP($A215,'Presupuesto (Captura de Datos)'!$A$11:$M$363,N$9,0)</f>
        <v>0</v>
      </c>
      <c r="O215" s="1"/>
      <c r="P215" s="57">
        <f t="shared" ref="P215:P237" si="382">+N215-O215</f>
        <v>0</v>
      </c>
      <c r="Q215" s="79">
        <f t="shared" ref="Q215:Q237" si="383">IF(ISERROR(O215/N215),0,(O215/N215))</f>
        <v>0</v>
      </c>
      <c r="R215" s="32">
        <f>+VLOOKUP($A215,'Presupuesto (Captura de Datos)'!$A$11:$M$363,R$9,0)</f>
        <v>0</v>
      </c>
      <c r="S215" s="1"/>
      <c r="T215" s="57">
        <f t="shared" ref="T215:T237" si="384">+R215-S215</f>
        <v>0</v>
      </c>
      <c r="U215" s="79">
        <f t="shared" ref="U215:U237" si="385">IF(ISERROR(S215/R215),0,(S215/R215))</f>
        <v>0</v>
      </c>
      <c r="V215" s="32">
        <f>+VLOOKUP($A215,'Presupuesto (Captura de Datos)'!$A$11:$M$363,V$9,0)</f>
        <v>0</v>
      </c>
      <c r="W215" s="1"/>
      <c r="X215" s="57">
        <f t="shared" ref="X215:X237" si="386">+V215-W215</f>
        <v>0</v>
      </c>
      <c r="Y215" s="79">
        <f t="shared" ref="Y215:Y237" si="387">IF(ISERROR(W215/V215),0,(W215/V215))</f>
        <v>0</v>
      </c>
      <c r="Z215" s="32">
        <f>+VLOOKUP($A215,'Presupuesto (Captura de Datos)'!$A$11:$M$363,Z$9,0)</f>
        <v>0</v>
      </c>
      <c r="AA215" s="1"/>
      <c r="AB215" s="57">
        <f t="shared" ref="AB215:AB237" si="388">+Z215-AA215</f>
        <v>0</v>
      </c>
      <c r="AC215" s="79">
        <f t="shared" ref="AC215:AC237" si="389">IF(ISERROR(AA215/Z215),0,(AA215/Z215))</f>
        <v>0</v>
      </c>
      <c r="AD215" s="32">
        <f>+VLOOKUP($A215,'Presupuesto (Captura de Datos)'!$A$11:$M$363,AD$9,0)</f>
        <v>0</v>
      </c>
      <c r="AE215" s="1"/>
      <c r="AF215" s="57">
        <f t="shared" ref="AF215:AF237" si="390">+AD215-AE215</f>
        <v>0</v>
      </c>
      <c r="AG215" s="79">
        <f t="shared" ref="AG215:AG237" si="391">IF(ISERROR(AE215/AD215),0,(AE215/AD215))</f>
        <v>0</v>
      </c>
      <c r="AH215" s="32">
        <f>+VLOOKUP($A215,'Presupuesto (Captura de Datos)'!$A$11:$M$363,AH$9,0)</f>
        <v>0</v>
      </c>
      <c r="AI215" s="1"/>
      <c r="AJ215" s="57">
        <f t="shared" ref="AJ215:AJ237" si="392">+AH215-AI215</f>
        <v>0</v>
      </c>
      <c r="AK215" s="79">
        <f t="shared" ref="AK215:AK237" si="393">IF(ISERROR(AI215/AH215),0,(AI215/AH215))</f>
        <v>0</v>
      </c>
      <c r="AL215" s="32">
        <f>+VLOOKUP($A215,'Presupuesto (Captura de Datos)'!$A$11:$M$363,AL$9,0)</f>
        <v>0</v>
      </c>
      <c r="AM215" s="1"/>
      <c r="AN215" s="57">
        <f t="shared" ref="AN215:AN237" si="394">+AL215-AM215</f>
        <v>0</v>
      </c>
      <c r="AO215" s="79">
        <f t="shared" ref="AO215:AO237" si="395">IF(ISERROR(AM215/AL215),0,(AM215/AL215))</f>
        <v>0</v>
      </c>
      <c r="AP215" s="32">
        <f>+VLOOKUP($A215,'Presupuesto (Captura de Datos)'!$A$11:$M$363,AP$9,0)</f>
        <v>0</v>
      </c>
      <c r="AQ215" s="1"/>
      <c r="AR215" s="57">
        <f t="shared" ref="AR215:AR237" si="396">+AP215-AQ215</f>
        <v>0</v>
      </c>
      <c r="AS215" s="79">
        <f t="shared" ref="AS215:AS237" si="397">IF(ISERROR(AQ215/AP215),0,(AQ215/AP215))</f>
        <v>0</v>
      </c>
      <c r="AT215" s="32">
        <f>+VLOOKUP($A215,'Presupuesto (Captura de Datos)'!$A$11:$M$363,AT$9,0)</f>
        <v>0</v>
      </c>
      <c r="AU215" s="1"/>
      <c r="AV215" s="57">
        <f t="shared" ref="AV215:AV237" si="398">+AT215-AU215</f>
        <v>0</v>
      </c>
      <c r="AW215" s="79">
        <f t="shared" ref="AW215:AW237" si="399">IF(ISERROR(AU215/AT215),0,(AU215/AT215))</f>
        <v>0</v>
      </c>
      <c r="AX215" s="26">
        <f t="shared" ref="AX215:AX236" si="400">B215+F215+J215+N215+R215+V215+Z215+AD215+AH215+AL215+AP215+AT215</f>
        <v>0</v>
      </c>
      <c r="AY215" s="26">
        <f t="shared" ref="AY215:AY236" si="401">C215+G215+K215+O215+S215+W215+AA215+AE215+AI215+AM215+AQ215+AU215</f>
        <v>0</v>
      </c>
      <c r="AZ215" s="74">
        <f t="shared" ref="AZ215:AZ229" si="402">+AX215-AY215</f>
        <v>0</v>
      </c>
      <c r="BA215" s="82">
        <f t="shared" ref="BA215:BA229" si="403">IF(ISERROR(AY215/AX215),0,(AY215/AX215))</f>
        <v>0</v>
      </c>
    </row>
    <row r="216" spans="1:53" s="33" customFormat="1" ht="13.5" outlineLevel="1" x14ac:dyDescent="0.3">
      <c r="A216" s="33" t="str">
        <f>+'Presupuesto (Captura de Datos)'!A216</f>
        <v>Otros Gastos Oficina / Familia y Propios 2</v>
      </c>
      <c r="B216" s="32">
        <f>+VLOOKUP($A216,'Presupuesto (Captura de Datos)'!$A$11:$M$363,B$9,0)</f>
        <v>0</v>
      </c>
      <c r="C216" s="1"/>
      <c r="D216" s="57">
        <f t="shared" si="376"/>
        <v>0</v>
      </c>
      <c r="E216" s="79">
        <f t="shared" si="377"/>
        <v>0</v>
      </c>
      <c r="F216" s="32">
        <f>+VLOOKUP($A216,'Presupuesto (Captura de Datos)'!$A$11:$M$363,F$9,0)</f>
        <v>0</v>
      </c>
      <c r="G216" s="1"/>
      <c r="H216" s="57">
        <f t="shared" si="378"/>
        <v>0</v>
      </c>
      <c r="I216" s="79">
        <f t="shared" si="379"/>
        <v>0</v>
      </c>
      <c r="J216" s="32">
        <f>+VLOOKUP($A216,'Presupuesto (Captura de Datos)'!$A$11:$M$363,J$9,0)</f>
        <v>0</v>
      </c>
      <c r="K216" s="1"/>
      <c r="L216" s="57">
        <f t="shared" si="380"/>
        <v>0</v>
      </c>
      <c r="M216" s="79">
        <f t="shared" si="381"/>
        <v>0</v>
      </c>
      <c r="N216" s="32">
        <f>+VLOOKUP($A216,'Presupuesto (Captura de Datos)'!$A$11:$M$363,N$9,0)</f>
        <v>0</v>
      </c>
      <c r="O216" s="1"/>
      <c r="P216" s="57">
        <f t="shared" si="382"/>
        <v>0</v>
      </c>
      <c r="Q216" s="79">
        <f t="shared" si="383"/>
        <v>0</v>
      </c>
      <c r="R216" s="32">
        <f>+VLOOKUP($A216,'Presupuesto (Captura de Datos)'!$A$11:$M$363,R$9,0)</f>
        <v>0</v>
      </c>
      <c r="S216" s="1"/>
      <c r="T216" s="57">
        <f t="shared" si="384"/>
        <v>0</v>
      </c>
      <c r="U216" s="79">
        <f t="shared" si="385"/>
        <v>0</v>
      </c>
      <c r="V216" s="32">
        <f>+VLOOKUP($A216,'Presupuesto (Captura de Datos)'!$A$11:$M$363,V$9,0)</f>
        <v>0</v>
      </c>
      <c r="W216" s="1"/>
      <c r="X216" s="57">
        <f t="shared" si="386"/>
        <v>0</v>
      </c>
      <c r="Y216" s="79">
        <f t="shared" si="387"/>
        <v>0</v>
      </c>
      <c r="Z216" s="32">
        <f>+VLOOKUP($A216,'Presupuesto (Captura de Datos)'!$A$11:$M$363,Z$9,0)</f>
        <v>0</v>
      </c>
      <c r="AA216" s="1"/>
      <c r="AB216" s="57">
        <f t="shared" si="388"/>
        <v>0</v>
      </c>
      <c r="AC216" s="79">
        <f t="shared" si="389"/>
        <v>0</v>
      </c>
      <c r="AD216" s="32">
        <f>+VLOOKUP($A216,'Presupuesto (Captura de Datos)'!$A$11:$M$363,AD$9,0)</f>
        <v>0</v>
      </c>
      <c r="AE216" s="1"/>
      <c r="AF216" s="57">
        <f t="shared" si="390"/>
        <v>0</v>
      </c>
      <c r="AG216" s="79">
        <f t="shared" si="391"/>
        <v>0</v>
      </c>
      <c r="AH216" s="32">
        <f>+VLOOKUP($A216,'Presupuesto (Captura de Datos)'!$A$11:$M$363,AH$9,0)</f>
        <v>0</v>
      </c>
      <c r="AI216" s="1"/>
      <c r="AJ216" s="57">
        <f t="shared" si="392"/>
        <v>0</v>
      </c>
      <c r="AK216" s="79">
        <f t="shared" si="393"/>
        <v>0</v>
      </c>
      <c r="AL216" s="32">
        <f>+VLOOKUP($A216,'Presupuesto (Captura de Datos)'!$A$11:$M$363,AL$9,0)</f>
        <v>0</v>
      </c>
      <c r="AM216" s="1"/>
      <c r="AN216" s="57">
        <f t="shared" si="394"/>
        <v>0</v>
      </c>
      <c r="AO216" s="79">
        <f t="shared" si="395"/>
        <v>0</v>
      </c>
      <c r="AP216" s="32">
        <f>+VLOOKUP($A216,'Presupuesto (Captura de Datos)'!$A$11:$M$363,AP$9,0)</f>
        <v>0</v>
      </c>
      <c r="AQ216" s="1"/>
      <c r="AR216" s="57">
        <f t="shared" si="396"/>
        <v>0</v>
      </c>
      <c r="AS216" s="79">
        <f t="shared" si="397"/>
        <v>0</v>
      </c>
      <c r="AT216" s="32">
        <f>+VLOOKUP($A216,'Presupuesto (Captura de Datos)'!$A$11:$M$363,AT$9,0)</f>
        <v>0</v>
      </c>
      <c r="AU216" s="1"/>
      <c r="AV216" s="57">
        <f t="shared" si="398"/>
        <v>0</v>
      </c>
      <c r="AW216" s="79">
        <f t="shared" si="399"/>
        <v>0</v>
      </c>
      <c r="AX216" s="26">
        <f t="shared" si="400"/>
        <v>0</v>
      </c>
      <c r="AY216" s="26">
        <f t="shared" si="401"/>
        <v>0</v>
      </c>
      <c r="AZ216" s="74">
        <f t="shared" si="402"/>
        <v>0</v>
      </c>
      <c r="BA216" s="82">
        <f t="shared" si="403"/>
        <v>0</v>
      </c>
    </row>
    <row r="217" spans="1:53" s="33" customFormat="1" ht="13.5" outlineLevel="1" x14ac:dyDescent="0.3">
      <c r="A217" s="33" t="str">
        <f>+'Presupuesto (Captura de Datos)'!A217</f>
        <v>Otros Gastos Oficina / Familia y Propios 3</v>
      </c>
      <c r="B217" s="32">
        <f>+VLOOKUP($A217,'Presupuesto (Captura de Datos)'!$A$11:$M$363,B$9,0)</f>
        <v>0</v>
      </c>
      <c r="C217" s="8"/>
      <c r="D217" s="57">
        <f t="shared" si="376"/>
        <v>0</v>
      </c>
      <c r="E217" s="79">
        <f t="shared" si="377"/>
        <v>0</v>
      </c>
      <c r="F217" s="32">
        <f>+VLOOKUP($A217,'Presupuesto (Captura de Datos)'!$A$11:$M$363,F$9,0)</f>
        <v>0</v>
      </c>
      <c r="G217" s="8"/>
      <c r="H217" s="57">
        <f t="shared" si="378"/>
        <v>0</v>
      </c>
      <c r="I217" s="79">
        <f t="shared" si="379"/>
        <v>0</v>
      </c>
      <c r="J217" s="32">
        <f>+VLOOKUP($A217,'Presupuesto (Captura de Datos)'!$A$11:$M$363,J$9,0)</f>
        <v>0</v>
      </c>
      <c r="K217" s="8"/>
      <c r="L217" s="57">
        <f t="shared" si="380"/>
        <v>0</v>
      </c>
      <c r="M217" s="79">
        <f t="shared" si="381"/>
        <v>0</v>
      </c>
      <c r="N217" s="32">
        <f>+VLOOKUP($A217,'Presupuesto (Captura de Datos)'!$A$11:$M$363,N$9,0)</f>
        <v>0</v>
      </c>
      <c r="O217" s="8"/>
      <c r="P217" s="57">
        <f t="shared" si="382"/>
        <v>0</v>
      </c>
      <c r="Q217" s="79">
        <f t="shared" si="383"/>
        <v>0</v>
      </c>
      <c r="R217" s="32">
        <f>+VLOOKUP($A217,'Presupuesto (Captura de Datos)'!$A$11:$M$363,R$9,0)</f>
        <v>0</v>
      </c>
      <c r="S217" s="8"/>
      <c r="T217" s="57">
        <f t="shared" si="384"/>
        <v>0</v>
      </c>
      <c r="U217" s="79">
        <f t="shared" si="385"/>
        <v>0</v>
      </c>
      <c r="V217" s="32">
        <f>+VLOOKUP($A217,'Presupuesto (Captura de Datos)'!$A$11:$M$363,V$9,0)</f>
        <v>0</v>
      </c>
      <c r="W217" s="8"/>
      <c r="X217" s="57">
        <f t="shared" si="386"/>
        <v>0</v>
      </c>
      <c r="Y217" s="79">
        <f t="shared" si="387"/>
        <v>0</v>
      </c>
      <c r="Z217" s="32">
        <f>+VLOOKUP($A217,'Presupuesto (Captura de Datos)'!$A$11:$M$363,Z$9,0)</f>
        <v>0</v>
      </c>
      <c r="AA217" s="8"/>
      <c r="AB217" s="57">
        <f t="shared" si="388"/>
        <v>0</v>
      </c>
      <c r="AC217" s="79">
        <f t="shared" si="389"/>
        <v>0</v>
      </c>
      <c r="AD217" s="32">
        <f>+VLOOKUP($A217,'Presupuesto (Captura de Datos)'!$A$11:$M$363,AD$9,0)</f>
        <v>0</v>
      </c>
      <c r="AE217" s="8"/>
      <c r="AF217" s="57">
        <f t="shared" si="390"/>
        <v>0</v>
      </c>
      <c r="AG217" s="79">
        <f t="shared" si="391"/>
        <v>0</v>
      </c>
      <c r="AH217" s="32">
        <f>+VLOOKUP($A217,'Presupuesto (Captura de Datos)'!$A$11:$M$363,AH$9,0)</f>
        <v>0</v>
      </c>
      <c r="AI217" s="8"/>
      <c r="AJ217" s="57">
        <f t="shared" si="392"/>
        <v>0</v>
      </c>
      <c r="AK217" s="79">
        <f t="shared" si="393"/>
        <v>0</v>
      </c>
      <c r="AL217" s="32">
        <f>+VLOOKUP($A217,'Presupuesto (Captura de Datos)'!$A$11:$M$363,AL$9,0)</f>
        <v>0</v>
      </c>
      <c r="AM217" s="8"/>
      <c r="AN217" s="57">
        <f t="shared" si="394"/>
        <v>0</v>
      </c>
      <c r="AO217" s="79">
        <f t="shared" si="395"/>
        <v>0</v>
      </c>
      <c r="AP217" s="32">
        <f>+VLOOKUP($A217,'Presupuesto (Captura de Datos)'!$A$11:$M$363,AP$9,0)</f>
        <v>0</v>
      </c>
      <c r="AQ217" s="8"/>
      <c r="AR217" s="57">
        <f t="shared" si="396"/>
        <v>0</v>
      </c>
      <c r="AS217" s="79">
        <f t="shared" si="397"/>
        <v>0</v>
      </c>
      <c r="AT217" s="32">
        <f>+VLOOKUP($A217,'Presupuesto (Captura de Datos)'!$A$11:$M$363,AT$9,0)</f>
        <v>0</v>
      </c>
      <c r="AU217" s="8"/>
      <c r="AV217" s="57">
        <f t="shared" si="398"/>
        <v>0</v>
      </c>
      <c r="AW217" s="79">
        <f t="shared" si="399"/>
        <v>0</v>
      </c>
      <c r="AX217" s="26">
        <f t="shared" si="400"/>
        <v>0</v>
      </c>
      <c r="AY217" s="26">
        <f t="shared" si="401"/>
        <v>0</v>
      </c>
      <c r="AZ217" s="74">
        <f t="shared" si="402"/>
        <v>0</v>
      </c>
      <c r="BA217" s="82">
        <f t="shared" si="403"/>
        <v>0</v>
      </c>
    </row>
    <row r="218" spans="1:53" s="33" customFormat="1" ht="13.5" outlineLevel="1" x14ac:dyDescent="0.3">
      <c r="A218" s="33" t="str">
        <f>+'Presupuesto (Captura de Datos)'!A218</f>
        <v>Otros Gastos Oficina / Familia y Propios 4</v>
      </c>
      <c r="B218" s="32">
        <f>+VLOOKUP($A218,'Presupuesto (Captura de Datos)'!$A$11:$M$363,B$9,0)</f>
        <v>0</v>
      </c>
      <c r="C218" s="2"/>
      <c r="D218" s="57">
        <f t="shared" si="376"/>
        <v>0</v>
      </c>
      <c r="E218" s="79">
        <f t="shared" si="377"/>
        <v>0</v>
      </c>
      <c r="F218" s="32">
        <f>+VLOOKUP($A218,'Presupuesto (Captura de Datos)'!$A$11:$M$363,F$9,0)</f>
        <v>0</v>
      </c>
      <c r="G218" s="2"/>
      <c r="H218" s="57">
        <f t="shared" si="378"/>
        <v>0</v>
      </c>
      <c r="I218" s="79">
        <f t="shared" si="379"/>
        <v>0</v>
      </c>
      <c r="J218" s="32">
        <f>+VLOOKUP($A218,'Presupuesto (Captura de Datos)'!$A$11:$M$363,J$9,0)</f>
        <v>0</v>
      </c>
      <c r="K218" s="2"/>
      <c r="L218" s="57">
        <f t="shared" si="380"/>
        <v>0</v>
      </c>
      <c r="M218" s="79">
        <f t="shared" si="381"/>
        <v>0</v>
      </c>
      <c r="N218" s="32">
        <f>+VLOOKUP($A218,'Presupuesto (Captura de Datos)'!$A$11:$M$363,N$9,0)</f>
        <v>0</v>
      </c>
      <c r="O218" s="2"/>
      <c r="P218" s="57">
        <f t="shared" si="382"/>
        <v>0</v>
      </c>
      <c r="Q218" s="79">
        <f t="shared" si="383"/>
        <v>0</v>
      </c>
      <c r="R218" s="32">
        <f>+VLOOKUP($A218,'Presupuesto (Captura de Datos)'!$A$11:$M$363,R$9,0)</f>
        <v>0</v>
      </c>
      <c r="S218" s="2"/>
      <c r="T218" s="57">
        <f t="shared" si="384"/>
        <v>0</v>
      </c>
      <c r="U218" s="79">
        <f t="shared" si="385"/>
        <v>0</v>
      </c>
      <c r="V218" s="32">
        <f>+VLOOKUP($A218,'Presupuesto (Captura de Datos)'!$A$11:$M$363,V$9,0)</f>
        <v>0</v>
      </c>
      <c r="W218" s="2"/>
      <c r="X218" s="57">
        <f t="shared" si="386"/>
        <v>0</v>
      </c>
      <c r="Y218" s="79">
        <f t="shared" si="387"/>
        <v>0</v>
      </c>
      <c r="Z218" s="32">
        <f>+VLOOKUP($A218,'Presupuesto (Captura de Datos)'!$A$11:$M$363,Z$9,0)</f>
        <v>0</v>
      </c>
      <c r="AA218" s="2"/>
      <c r="AB218" s="57">
        <f t="shared" si="388"/>
        <v>0</v>
      </c>
      <c r="AC218" s="79">
        <f t="shared" si="389"/>
        <v>0</v>
      </c>
      <c r="AD218" s="32">
        <f>+VLOOKUP($A218,'Presupuesto (Captura de Datos)'!$A$11:$M$363,AD$9,0)</f>
        <v>0</v>
      </c>
      <c r="AE218" s="2"/>
      <c r="AF218" s="57">
        <f t="shared" si="390"/>
        <v>0</v>
      </c>
      <c r="AG218" s="79">
        <f t="shared" si="391"/>
        <v>0</v>
      </c>
      <c r="AH218" s="32">
        <f>+VLOOKUP($A218,'Presupuesto (Captura de Datos)'!$A$11:$M$363,AH$9,0)</f>
        <v>0</v>
      </c>
      <c r="AI218" s="2"/>
      <c r="AJ218" s="57">
        <f t="shared" si="392"/>
        <v>0</v>
      </c>
      <c r="AK218" s="79">
        <f t="shared" si="393"/>
        <v>0</v>
      </c>
      <c r="AL218" s="32">
        <f>+VLOOKUP($A218,'Presupuesto (Captura de Datos)'!$A$11:$M$363,AL$9,0)</f>
        <v>0</v>
      </c>
      <c r="AM218" s="2"/>
      <c r="AN218" s="57">
        <f t="shared" si="394"/>
        <v>0</v>
      </c>
      <c r="AO218" s="79">
        <f t="shared" si="395"/>
        <v>0</v>
      </c>
      <c r="AP218" s="32">
        <f>+VLOOKUP($A218,'Presupuesto (Captura de Datos)'!$A$11:$M$363,AP$9,0)</f>
        <v>0</v>
      </c>
      <c r="AQ218" s="2"/>
      <c r="AR218" s="57">
        <f t="shared" si="396"/>
        <v>0</v>
      </c>
      <c r="AS218" s="79">
        <f t="shared" si="397"/>
        <v>0</v>
      </c>
      <c r="AT218" s="32">
        <f>+VLOOKUP($A218,'Presupuesto (Captura de Datos)'!$A$11:$M$363,AT$9,0)</f>
        <v>0</v>
      </c>
      <c r="AU218" s="2"/>
      <c r="AV218" s="57">
        <f t="shared" si="398"/>
        <v>0</v>
      </c>
      <c r="AW218" s="79">
        <f t="shared" si="399"/>
        <v>0</v>
      </c>
      <c r="AX218" s="26">
        <f t="shared" si="400"/>
        <v>0</v>
      </c>
      <c r="AY218" s="26">
        <f t="shared" si="401"/>
        <v>0</v>
      </c>
      <c r="AZ218" s="74">
        <f t="shared" si="402"/>
        <v>0</v>
      </c>
      <c r="BA218" s="82">
        <f t="shared" si="403"/>
        <v>0</v>
      </c>
    </row>
    <row r="219" spans="1:53" s="33" customFormat="1" ht="13.5" outlineLevel="1" x14ac:dyDescent="0.3">
      <c r="A219" s="33" t="str">
        <f>+'Presupuesto (Captura de Datos)'!A219</f>
        <v>Otros Gastos Oficina / Familia y Propios 5</v>
      </c>
      <c r="B219" s="32">
        <f>+VLOOKUP($A219,'Presupuesto (Captura de Datos)'!$A$11:$M$363,B$9,0)</f>
        <v>0</v>
      </c>
      <c r="C219" s="2"/>
      <c r="D219" s="57">
        <f t="shared" si="376"/>
        <v>0</v>
      </c>
      <c r="E219" s="79">
        <f t="shared" si="377"/>
        <v>0</v>
      </c>
      <c r="F219" s="32">
        <f>+VLOOKUP($A219,'Presupuesto (Captura de Datos)'!$A$11:$M$363,F$9,0)</f>
        <v>0</v>
      </c>
      <c r="G219" s="2"/>
      <c r="H219" s="57">
        <f t="shared" si="378"/>
        <v>0</v>
      </c>
      <c r="I219" s="79">
        <f t="shared" si="379"/>
        <v>0</v>
      </c>
      <c r="J219" s="32">
        <f>+VLOOKUP($A219,'Presupuesto (Captura de Datos)'!$A$11:$M$363,J$9,0)</f>
        <v>0</v>
      </c>
      <c r="K219" s="2"/>
      <c r="L219" s="57">
        <f t="shared" si="380"/>
        <v>0</v>
      </c>
      <c r="M219" s="79">
        <f t="shared" si="381"/>
        <v>0</v>
      </c>
      <c r="N219" s="32">
        <f>+VLOOKUP($A219,'Presupuesto (Captura de Datos)'!$A$11:$M$363,N$9,0)</f>
        <v>0</v>
      </c>
      <c r="O219" s="2"/>
      <c r="P219" s="57">
        <f t="shared" si="382"/>
        <v>0</v>
      </c>
      <c r="Q219" s="79">
        <f t="shared" si="383"/>
        <v>0</v>
      </c>
      <c r="R219" s="32">
        <f>+VLOOKUP($A219,'Presupuesto (Captura de Datos)'!$A$11:$M$363,R$9,0)</f>
        <v>0</v>
      </c>
      <c r="S219" s="2"/>
      <c r="T219" s="57">
        <f t="shared" si="384"/>
        <v>0</v>
      </c>
      <c r="U219" s="79">
        <f t="shared" si="385"/>
        <v>0</v>
      </c>
      <c r="V219" s="32">
        <f>+VLOOKUP($A219,'Presupuesto (Captura de Datos)'!$A$11:$M$363,V$9,0)</f>
        <v>0</v>
      </c>
      <c r="W219" s="2"/>
      <c r="X219" s="57">
        <f t="shared" si="386"/>
        <v>0</v>
      </c>
      <c r="Y219" s="79">
        <f t="shared" si="387"/>
        <v>0</v>
      </c>
      <c r="Z219" s="32">
        <f>+VLOOKUP($A219,'Presupuesto (Captura de Datos)'!$A$11:$M$363,Z$9,0)</f>
        <v>0</v>
      </c>
      <c r="AA219" s="2"/>
      <c r="AB219" s="57">
        <f t="shared" si="388"/>
        <v>0</v>
      </c>
      <c r="AC219" s="79">
        <f t="shared" si="389"/>
        <v>0</v>
      </c>
      <c r="AD219" s="32">
        <f>+VLOOKUP($A219,'Presupuesto (Captura de Datos)'!$A$11:$M$363,AD$9,0)</f>
        <v>0</v>
      </c>
      <c r="AE219" s="2"/>
      <c r="AF219" s="57">
        <f t="shared" si="390"/>
        <v>0</v>
      </c>
      <c r="AG219" s="79">
        <f t="shared" si="391"/>
        <v>0</v>
      </c>
      <c r="AH219" s="32">
        <f>+VLOOKUP($A219,'Presupuesto (Captura de Datos)'!$A$11:$M$363,AH$9,0)</f>
        <v>0</v>
      </c>
      <c r="AI219" s="2"/>
      <c r="AJ219" s="57">
        <f t="shared" si="392"/>
        <v>0</v>
      </c>
      <c r="AK219" s="79">
        <f t="shared" si="393"/>
        <v>0</v>
      </c>
      <c r="AL219" s="32">
        <f>+VLOOKUP($A219,'Presupuesto (Captura de Datos)'!$A$11:$M$363,AL$9,0)</f>
        <v>0</v>
      </c>
      <c r="AM219" s="2"/>
      <c r="AN219" s="57">
        <f t="shared" si="394"/>
        <v>0</v>
      </c>
      <c r="AO219" s="79">
        <f t="shared" si="395"/>
        <v>0</v>
      </c>
      <c r="AP219" s="32">
        <f>+VLOOKUP($A219,'Presupuesto (Captura de Datos)'!$A$11:$M$363,AP$9,0)</f>
        <v>0</v>
      </c>
      <c r="AQ219" s="2"/>
      <c r="AR219" s="57">
        <f t="shared" si="396"/>
        <v>0</v>
      </c>
      <c r="AS219" s="79">
        <f t="shared" si="397"/>
        <v>0</v>
      </c>
      <c r="AT219" s="32">
        <f>+VLOOKUP($A219,'Presupuesto (Captura de Datos)'!$A$11:$M$363,AT$9,0)</f>
        <v>0</v>
      </c>
      <c r="AU219" s="2"/>
      <c r="AV219" s="57">
        <f t="shared" si="398"/>
        <v>0</v>
      </c>
      <c r="AW219" s="79">
        <f t="shared" si="399"/>
        <v>0</v>
      </c>
      <c r="AX219" s="26">
        <f t="shared" si="400"/>
        <v>0</v>
      </c>
      <c r="AY219" s="26">
        <f t="shared" si="401"/>
        <v>0</v>
      </c>
      <c r="AZ219" s="74">
        <f t="shared" si="402"/>
        <v>0</v>
      </c>
      <c r="BA219" s="82">
        <f t="shared" si="403"/>
        <v>0</v>
      </c>
    </row>
    <row r="220" spans="1:53" s="33" customFormat="1" ht="13.5" outlineLevel="1" x14ac:dyDescent="0.3">
      <c r="A220" s="33" t="str">
        <f>+'Presupuesto (Captura de Datos)'!A220</f>
        <v>Otros Gastos Oficina / Familia y Propios 6</v>
      </c>
      <c r="B220" s="32">
        <f>+VLOOKUP($A220,'Presupuesto (Captura de Datos)'!$A$11:$M$363,B$9,0)</f>
        <v>0</v>
      </c>
      <c r="C220" s="2"/>
      <c r="D220" s="57">
        <f t="shared" si="376"/>
        <v>0</v>
      </c>
      <c r="E220" s="79">
        <f t="shared" si="377"/>
        <v>0</v>
      </c>
      <c r="F220" s="32">
        <f>+VLOOKUP($A220,'Presupuesto (Captura de Datos)'!$A$11:$M$363,F$9,0)</f>
        <v>0</v>
      </c>
      <c r="G220" s="2"/>
      <c r="H220" s="57">
        <f t="shared" si="378"/>
        <v>0</v>
      </c>
      <c r="I220" s="79">
        <f t="shared" si="379"/>
        <v>0</v>
      </c>
      <c r="J220" s="32">
        <f>+VLOOKUP($A220,'Presupuesto (Captura de Datos)'!$A$11:$M$363,J$9,0)</f>
        <v>0</v>
      </c>
      <c r="K220" s="2"/>
      <c r="L220" s="57">
        <f t="shared" si="380"/>
        <v>0</v>
      </c>
      <c r="M220" s="79">
        <f t="shared" si="381"/>
        <v>0</v>
      </c>
      <c r="N220" s="32">
        <f>+VLOOKUP($A220,'Presupuesto (Captura de Datos)'!$A$11:$M$363,N$9,0)</f>
        <v>0</v>
      </c>
      <c r="O220" s="2"/>
      <c r="P220" s="57">
        <f t="shared" si="382"/>
        <v>0</v>
      </c>
      <c r="Q220" s="79">
        <f t="shared" si="383"/>
        <v>0</v>
      </c>
      <c r="R220" s="32">
        <f>+VLOOKUP($A220,'Presupuesto (Captura de Datos)'!$A$11:$M$363,R$9,0)</f>
        <v>0</v>
      </c>
      <c r="S220" s="2"/>
      <c r="T220" s="57">
        <f t="shared" si="384"/>
        <v>0</v>
      </c>
      <c r="U220" s="79">
        <f t="shared" si="385"/>
        <v>0</v>
      </c>
      <c r="V220" s="32">
        <f>+VLOOKUP($A220,'Presupuesto (Captura de Datos)'!$A$11:$M$363,V$9,0)</f>
        <v>0</v>
      </c>
      <c r="W220" s="2"/>
      <c r="X220" s="57">
        <f t="shared" si="386"/>
        <v>0</v>
      </c>
      <c r="Y220" s="79">
        <f t="shared" si="387"/>
        <v>0</v>
      </c>
      <c r="Z220" s="32">
        <f>+VLOOKUP($A220,'Presupuesto (Captura de Datos)'!$A$11:$M$363,Z$9,0)</f>
        <v>0</v>
      </c>
      <c r="AA220" s="2"/>
      <c r="AB220" s="57">
        <f t="shared" si="388"/>
        <v>0</v>
      </c>
      <c r="AC220" s="79">
        <f t="shared" si="389"/>
        <v>0</v>
      </c>
      <c r="AD220" s="32">
        <f>+VLOOKUP($A220,'Presupuesto (Captura de Datos)'!$A$11:$M$363,AD$9,0)</f>
        <v>0</v>
      </c>
      <c r="AE220" s="2"/>
      <c r="AF220" s="57">
        <f t="shared" si="390"/>
        <v>0</v>
      </c>
      <c r="AG220" s="79">
        <f t="shared" si="391"/>
        <v>0</v>
      </c>
      <c r="AH220" s="32">
        <f>+VLOOKUP($A220,'Presupuesto (Captura de Datos)'!$A$11:$M$363,AH$9,0)</f>
        <v>0</v>
      </c>
      <c r="AI220" s="2"/>
      <c r="AJ220" s="57">
        <f t="shared" si="392"/>
        <v>0</v>
      </c>
      <c r="AK220" s="79">
        <f t="shared" si="393"/>
        <v>0</v>
      </c>
      <c r="AL220" s="32">
        <f>+VLOOKUP($A220,'Presupuesto (Captura de Datos)'!$A$11:$M$363,AL$9,0)</f>
        <v>0</v>
      </c>
      <c r="AM220" s="2"/>
      <c r="AN220" s="57">
        <f t="shared" si="394"/>
        <v>0</v>
      </c>
      <c r="AO220" s="79">
        <f t="shared" si="395"/>
        <v>0</v>
      </c>
      <c r="AP220" s="32">
        <f>+VLOOKUP($A220,'Presupuesto (Captura de Datos)'!$A$11:$M$363,AP$9,0)</f>
        <v>0</v>
      </c>
      <c r="AQ220" s="2"/>
      <c r="AR220" s="57">
        <f t="shared" si="396"/>
        <v>0</v>
      </c>
      <c r="AS220" s="79">
        <f t="shared" si="397"/>
        <v>0</v>
      </c>
      <c r="AT220" s="32">
        <f>+VLOOKUP($A220,'Presupuesto (Captura de Datos)'!$A$11:$M$363,AT$9,0)</f>
        <v>0</v>
      </c>
      <c r="AU220" s="2"/>
      <c r="AV220" s="57">
        <f t="shared" si="398"/>
        <v>0</v>
      </c>
      <c r="AW220" s="79">
        <f t="shared" si="399"/>
        <v>0</v>
      </c>
      <c r="AX220" s="26">
        <f t="shared" si="400"/>
        <v>0</v>
      </c>
      <c r="AY220" s="26">
        <f t="shared" si="401"/>
        <v>0</v>
      </c>
      <c r="AZ220" s="74">
        <f t="shared" si="402"/>
        <v>0</v>
      </c>
      <c r="BA220" s="82">
        <f t="shared" si="403"/>
        <v>0</v>
      </c>
    </row>
    <row r="221" spans="1:53" s="33" customFormat="1" ht="13.5" outlineLevel="1" x14ac:dyDescent="0.3">
      <c r="A221" s="33" t="str">
        <f>+'Presupuesto (Captura de Datos)'!A221</f>
        <v>Otros Gastos Oficina / Familia y Propios 7</v>
      </c>
      <c r="B221" s="32">
        <f>+VLOOKUP($A221,'Presupuesto (Captura de Datos)'!$A$11:$M$363,B$9,0)</f>
        <v>0</v>
      </c>
      <c r="C221" s="2"/>
      <c r="D221" s="57">
        <f t="shared" si="376"/>
        <v>0</v>
      </c>
      <c r="E221" s="79">
        <f t="shared" si="377"/>
        <v>0</v>
      </c>
      <c r="F221" s="32">
        <f>+VLOOKUP($A221,'Presupuesto (Captura de Datos)'!$A$11:$M$363,F$9,0)</f>
        <v>0</v>
      </c>
      <c r="G221" s="2"/>
      <c r="H221" s="57">
        <f t="shared" si="378"/>
        <v>0</v>
      </c>
      <c r="I221" s="79">
        <f t="shared" si="379"/>
        <v>0</v>
      </c>
      <c r="J221" s="32">
        <f>+VLOOKUP($A221,'Presupuesto (Captura de Datos)'!$A$11:$M$363,J$9,0)</f>
        <v>0</v>
      </c>
      <c r="K221" s="2"/>
      <c r="L221" s="57">
        <f t="shared" si="380"/>
        <v>0</v>
      </c>
      <c r="M221" s="79">
        <f t="shared" si="381"/>
        <v>0</v>
      </c>
      <c r="N221" s="32">
        <f>+VLOOKUP($A221,'Presupuesto (Captura de Datos)'!$A$11:$M$363,N$9,0)</f>
        <v>0</v>
      </c>
      <c r="O221" s="2"/>
      <c r="P221" s="57">
        <f t="shared" si="382"/>
        <v>0</v>
      </c>
      <c r="Q221" s="79">
        <f t="shared" si="383"/>
        <v>0</v>
      </c>
      <c r="R221" s="32">
        <f>+VLOOKUP($A221,'Presupuesto (Captura de Datos)'!$A$11:$M$363,R$9,0)</f>
        <v>0</v>
      </c>
      <c r="S221" s="2"/>
      <c r="T221" s="57">
        <f t="shared" si="384"/>
        <v>0</v>
      </c>
      <c r="U221" s="79">
        <f t="shared" si="385"/>
        <v>0</v>
      </c>
      <c r="V221" s="32">
        <f>+VLOOKUP($A221,'Presupuesto (Captura de Datos)'!$A$11:$M$363,V$9,0)</f>
        <v>0</v>
      </c>
      <c r="W221" s="2"/>
      <c r="X221" s="57">
        <f t="shared" si="386"/>
        <v>0</v>
      </c>
      <c r="Y221" s="79">
        <f t="shared" si="387"/>
        <v>0</v>
      </c>
      <c r="Z221" s="32">
        <f>+VLOOKUP($A221,'Presupuesto (Captura de Datos)'!$A$11:$M$363,Z$9,0)</f>
        <v>0</v>
      </c>
      <c r="AA221" s="2"/>
      <c r="AB221" s="57">
        <f t="shared" si="388"/>
        <v>0</v>
      </c>
      <c r="AC221" s="79">
        <f t="shared" si="389"/>
        <v>0</v>
      </c>
      <c r="AD221" s="32">
        <f>+VLOOKUP($A221,'Presupuesto (Captura de Datos)'!$A$11:$M$363,AD$9,0)</f>
        <v>0</v>
      </c>
      <c r="AE221" s="2"/>
      <c r="AF221" s="57">
        <f t="shared" si="390"/>
        <v>0</v>
      </c>
      <c r="AG221" s="79">
        <f t="shared" si="391"/>
        <v>0</v>
      </c>
      <c r="AH221" s="32">
        <f>+VLOOKUP($A221,'Presupuesto (Captura de Datos)'!$A$11:$M$363,AH$9,0)</f>
        <v>0</v>
      </c>
      <c r="AI221" s="2"/>
      <c r="AJ221" s="57">
        <f t="shared" si="392"/>
        <v>0</v>
      </c>
      <c r="AK221" s="79">
        <f t="shared" si="393"/>
        <v>0</v>
      </c>
      <c r="AL221" s="32">
        <f>+VLOOKUP($A221,'Presupuesto (Captura de Datos)'!$A$11:$M$363,AL$9,0)</f>
        <v>0</v>
      </c>
      <c r="AM221" s="2"/>
      <c r="AN221" s="57">
        <f t="shared" si="394"/>
        <v>0</v>
      </c>
      <c r="AO221" s="79">
        <f t="shared" si="395"/>
        <v>0</v>
      </c>
      <c r="AP221" s="32">
        <f>+VLOOKUP($A221,'Presupuesto (Captura de Datos)'!$A$11:$M$363,AP$9,0)</f>
        <v>0</v>
      </c>
      <c r="AQ221" s="2"/>
      <c r="AR221" s="57">
        <f t="shared" si="396"/>
        <v>0</v>
      </c>
      <c r="AS221" s="79">
        <f t="shared" si="397"/>
        <v>0</v>
      </c>
      <c r="AT221" s="32">
        <f>+VLOOKUP($A221,'Presupuesto (Captura de Datos)'!$A$11:$M$363,AT$9,0)</f>
        <v>0</v>
      </c>
      <c r="AU221" s="2"/>
      <c r="AV221" s="57">
        <f t="shared" si="398"/>
        <v>0</v>
      </c>
      <c r="AW221" s="79">
        <f t="shared" si="399"/>
        <v>0</v>
      </c>
      <c r="AX221" s="26">
        <f t="shared" si="400"/>
        <v>0</v>
      </c>
      <c r="AY221" s="26">
        <f t="shared" si="401"/>
        <v>0</v>
      </c>
      <c r="AZ221" s="74">
        <f t="shared" si="402"/>
        <v>0</v>
      </c>
      <c r="BA221" s="82">
        <f t="shared" si="403"/>
        <v>0</v>
      </c>
    </row>
    <row r="222" spans="1:53" s="33" customFormat="1" ht="13.5" outlineLevel="1" x14ac:dyDescent="0.3">
      <c r="A222" s="33" t="str">
        <f>+'Presupuesto (Captura de Datos)'!A222</f>
        <v>Otros Gastos Oficina / Familia y Propios 8</v>
      </c>
      <c r="B222" s="32">
        <f>+VLOOKUP($A222,'Presupuesto (Captura de Datos)'!$A$11:$M$363,B$9,0)</f>
        <v>0</v>
      </c>
      <c r="C222" s="2"/>
      <c r="D222" s="57">
        <f t="shared" si="376"/>
        <v>0</v>
      </c>
      <c r="E222" s="79">
        <f t="shared" si="377"/>
        <v>0</v>
      </c>
      <c r="F222" s="32">
        <f>+VLOOKUP($A222,'Presupuesto (Captura de Datos)'!$A$11:$M$363,F$9,0)</f>
        <v>0</v>
      </c>
      <c r="G222" s="2"/>
      <c r="H222" s="57">
        <f t="shared" si="378"/>
        <v>0</v>
      </c>
      <c r="I222" s="79">
        <f t="shared" si="379"/>
        <v>0</v>
      </c>
      <c r="J222" s="32">
        <f>+VLOOKUP($A222,'Presupuesto (Captura de Datos)'!$A$11:$M$363,J$9,0)</f>
        <v>0</v>
      </c>
      <c r="K222" s="2"/>
      <c r="L222" s="57">
        <f t="shared" si="380"/>
        <v>0</v>
      </c>
      <c r="M222" s="79">
        <f t="shared" si="381"/>
        <v>0</v>
      </c>
      <c r="N222" s="32">
        <f>+VLOOKUP($A222,'Presupuesto (Captura de Datos)'!$A$11:$M$363,N$9,0)</f>
        <v>0</v>
      </c>
      <c r="O222" s="2"/>
      <c r="P222" s="57">
        <f t="shared" si="382"/>
        <v>0</v>
      </c>
      <c r="Q222" s="79">
        <f t="shared" si="383"/>
        <v>0</v>
      </c>
      <c r="R222" s="32">
        <f>+VLOOKUP($A222,'Presupuesto (Captura de Datos)'!$A$11:$M$363,R$9,0)</f>
        <v>0</v>
      </c>
      <c r="S222" s="2"/>
      <c r="T222" s="57">
        <f t="shared" si="384"/>
        <v>0</v>
      </c>
      <c r="U222" s="79">
        <f t="shared" si="385"/>
        <v>0</v>
      </c>
      <c r="V222" s="32">
        <f>+VLOOKUP($A222,'Presupuesto (Captura de Datos)'!$A$11:$M$363,V$9,0)</f>
        <v>0</v>
      </c>
      <c r="W222" s="2"/>
      <c r="X222" s="57">
        <f t="shared" si="386"/>
        <v>0</v>
      </c>
      <c r="Y222" s="79">
        <f t="shared" si="387"/>
        <v>0</v>
      </c>
      <c r="Z222" s="32">
        <f>+VLOOKUP($A222,'Presupuesto (Captura de Datos)'!$A$11:$M$363,Z$9,0)</f>
        <v>0</v>
      </c>
      <c r="AA222" s="2"/>
      <c r="AB222" s="57">
        <f t="shared" si="388"/>
        <v>0</v>
      </c>
      <c r="AC222" s="79">
        <f t="shared" si="389"/>
        <v>0</v>
      </c>
      <c r="AD222" s="32">
        <f>+VLOOKUP($A222,'Presupuesto (Captura de Datos)'!$A$11:$M$363,AD$9,0)</f>
        <v>0</v>
      </c>
      <c r="AE222" s="2"/>
      <c r="AF222" s="57">
        <f t="shared" si="390"/>
        <v>0</v>
      </c>
      <c r="AG222" s="79">
        <f t="shared" si="391"/>
        <v>0</v>
      </c>
      <c r="AH222" s="32">
        <f>+VLOOKUP($A222,'Presupuesto (Captura de Datos)'!$A$11:$M$363,AH$9,0)</f>
        <v>0</v>
      </c>
      <c r="AI222" s="2"/>
      <c r="AJ222" s="57">
        <f t="shared" si="392"/>
        <v>0</v>
      </c>
      <c r="AK222" s="79">
        <f t="shared" si="393"/>
        <v>0</v>
      </c>
      <c r="AL222" s="32">
        <f>+VLOOKUP($A222,'Presupuesto (Captura de Datos)'!$A$11:$M$363,AL$9,0)</f>
        <v>0</v>
      </c>
      <c r="AM222" s="2"/>
      <c r="AN222" s="57">
        <f t="shared" si="394"/>
        <v>0</v>
      </c>
      <c r="AO222" s="79">
        <f t="shared" si="395"/>
        <v>0</v>
      </c>
      <c r="AP222" s="32">
        <f>+VLOOKUP($A222,'Presupuesto (Captura de Datos)'!$A$11:$M$363,AP$9,0)</f>
        <v>0</v>
      </c>
      <c r="AQ222" s="2"/>
      <c r="AR222" s="57">
        <f t="shared" si="396"/>
        <v>0</v>
      </c>
      <c r="AS222" s="79">
        <f t="shared" si="397"/>
        <v>0</v>
      </c>
      <c r="AT222" s="32">
        <f>+VLOOKUP($A222,'Presupuesto (Captura de Datos)'!$A$11:$M$363,AT$9,0)</f>
        <v>0</v>
      </c>
      <c r="AU222" s="2"/>
      <c r="AV222" s="57">
        <f t="shared" si="398"/>
        <v>0</v>
      </c>
      <c r="AW222" s="79">
        <f t="shared" si="399"/>
        <v>0</v>
      </c>
      <c r="AX222" s="26">
        <f t="shared" si="400"/>
        <v>0</v>
      </c>
      <c r="AY222" s="26">
        <f t="shared" si="401"/>
        <v>0</v>
      </c>
      <c r="AZ222" s="74">
        <f t="shared" si="402"/>
        <v>0</v>
      </c>
      <c r="BA222" s="82">
        <f t="shared" si="403"/>
        <v>0</v>
      </c>
    </row>
    <row r="223" spans="1:53" s="33" customFormat="1" ht="13.5" outlineLevel="1" x14ac:dyDescent="0.3">
      <c r="A223" s="33" t="str">
        <f>+'Presupuesto (Captura de Datos)'!A223</f>
        <v>Otros Gastos Oficina / Familia y Propios 9</v>
      </c>
      <c r="B223" s="32">
        <f>+VLOOKUP($A223,'Presupuesto (Captura de Datos)'!$A$11:$M$363,B$9,0)</f>
        <v>0</v>
      </c>
      <c r="C223" s="2"/>
      <c r="D223" s="57">
        <f t="shared" si="376"/>
        <v>0</v>
      </c>
      <c r="E223" s="79">
        <f t="shared" si="377"/>
        <v>0</v>
      </c>
      <c r="F223" s="32">
        <f>+VLOOKUP($A223,'Presupuesto (Captura de Datos)'!$A$11:$M$363,F$9,0)</f>
        <v>0</v>
      </c>
      <c r="G223" s="2"/>
      <c r="H223" s="57">
        <f t="shared" si="378"/>
        <v>0</v>
      </c>
      <c r="I223" s="79">
        <f t="shared" si="379"/>
        <v>0</v>
      </c>
      <c r="J223" s="32">
        <f>+VLOOKUP($A223,'Presupuesto (Captura de Datos)'!$A$11:$M$363,J$9,0)</f>
        <v>0</v>
      </c>
      <c r="K223" s="2"/>
      <c r="L223" s="57">
        <f t="shared" si="380"/>
        <v>0</v>
      </c>
      <c r="M223" s="79">
        <f t="shared" si="381"/>
        <v>0</v>
      </c>
      <c r="N223" s="32">
        <f>+VLOOKUP($A223,'Presupuesto (Captura de Datos)'!$A$11:$M$363,N$9,0)</f>
        <v>0</v>
      </c>
      <c r="O223" s="2"/>
      <c r="P223" s="57">
        <f t="shared" si="382"/>
        <v>0</v>
      </c>
      <c r="Q223" s="79">
        <f t="shared" si="383"/>
        <v>0</v>
      </c>
      <c r="R223" s="32">
        <f>+VLOOKUP($A223,'Presupuesto (Captura de Datos)'!$A$11:$M$363,R$9,0)</f>
        <v>0</v>
      </c>
      <c r="S223" s="2"/>
      <c r="T223" s="57">
        <f t="shared" si="384"/>
        <v>0</v>
      </c>
      <c r="U223" s="79">
        <f t="shared" si="385"/>
        <v>0</v>
      </c>
      <c r="V223" s="32">
        <f>+VLOOKUP($A223,'Presupuesto (Captura de Datos)'!$A$11:$M$363,V$9,0)</f>
        <v>0</v>
      </c>
      <c r="W223" s="2"/>
      <c r="X223" s="57">
        <f t="shared" si="386"/>
        <v>0</v>
      </c>
      <c r="Y223" s="79">
        <f t="shared" si="387"/>
        <v>0</v>
      </c>
      <c r="Z223" s="32">
        <f>+VLOOKUP($A223,'Presupuesto (Captura de Datos)'!$A$11:$M$363,Z$9,0)</f>
        <v>0</v>
      </c>
      <c r="AA223" s="2"/>
      <c r="AB223" s="57">
        <f t="shared" si="388"/>
        <v>0</v>
      </c>
      <c r="AC223" s="79">
        <f t="shared" si="389"/>
        <v>0</v>
      </c>
      <c r="AD223" s="32">
        <f>+VLOOKUP($A223,'Presupuesto (Captura de Datos)'!$A$11:$M$363,AD$9,0)</f>
        <v>0</v>
      </c>
      <c r="AE223" s="2"/>
      <c r="AF223" s="57">
        <f t="shared" si="390"/>
        <v>0</v>
      </c>
      <c r="AG223" s="79">
        <f t="shared" si="391"/>
        <v>0</v>
      </c>
      <c r="AH223" s="32">
        <f>+VLOOKUP($A223,'Presupuesto (Captura de Datos)'!$A$11:$M$363,AH$9,0)</f>
        <v>0</v>
      </c>
      <c r="AI223" s="2"/>
      <c r="AJ223" s="57">
        <f t="shared" si="392"/>
        <v>0</v>
      </c>
      <c r="AK223" s="79">
        <f t="shared" si="393"/>
        <v>0</v>
      </c>
      <c r="AL223" s="32">
        <f>+VLOOKUP($A223,'Presupuesto (Captura de Datos)'!$A$11:$M$363,AL$9,0)</f>
        <v>0</v>
      </c>
      <c r="AM223" s="2"/>
      <c r="AN223" s="57">
        <f t="shared" si="394"/>
        <v>0</v>
      </c>
      <c r="AO223" s="79">
        <f t="shared" si="395"/>
        <v>0</v>
      </c>
      <c r="AP223" s="32">
        <f>+VLOOKUP($A223,'Presupuesto (Captura de Datos)'!$A$11:$M$363,AP$9,0)</f>
        <v>0</v>
      </c>
      <c r="AQ223" s="2"/>
      <c r="AR223" s="57">
        <f t="shared" si="396"/>
        <v>0</v>
      </c>
      <c r="AS223" s="79">
        <f t="shared" si="397"/>
        <v>0</v>
      </c>
      <c r="AT223" s="32">
        <f>+VLOOKUP($A223,'Presupuesto (Captura de Datos)'!$A$11:$M$363,AT$9,0)</f>
        <v>0</v>
      </c>
      <c r="AU223" s="2"/>
      <c r="AV223" s="57">
        <f t="shared" si="398"/>
        <v>0</v>
      </c>
      <c r="AW223" s="79">
        <f t="shared" si="399"/>
        <v>0</v>
      </c>
      <c r="AX223" s="26">
        <f t="shared" si="400"/>
        <v>0</v>
      </c>
      <c r="AY223" s="26">
        <f t="shared" si="401"/>
        <v>0</v>
      </c>
      <c r="AZ223" s="74">
        <f t="shared" si="402"/>
        <v>0</v>
      </c>
      <c r="BA223" s="82">
        <f t="shared" si="403"/>
        <v>0</v>
      </c>
    </row>
    <row r="224" spans="1:53" s="33" customFormat="1" ht="13.5" outlineLevel="1" x14ac:dyDescent="0.3">
      <c r="A224" s="33" t="str">
        <f>+'Presupuesto (Captura de Datos)'!A224</f>
        <v>Otros Gastos Oficina / Familia y Propios 10</v>
      </c>
      <c r="B224" s="32">
        <f>+VLOOKUP($A224,'Presupuesto (Captura de Datos)'!$A$11:$M$363,B$9,0)</f>
        <v>0</v>
      </c>
      <c r="C224" s="2"/>
      <c r="D224" s="57">
        <f t="shared" ref="D224:D228" si="404">+B224-C224</f>
        <v>0</v>
      </c>
      <c r="E224" s="79">
        <f t="shared" ref="E224:E228" si="405">IF(ISERROR(C224/B224),0,(C224/B224))</f>
        <v>0</v>
      </c>
      <c r="F224" s="32">
        <f>+VLOOKUP($A224,'Presupuesto (Captura de Datos)'!$A$11:$M$363,F$9,0)</f>
        <v>0</v>
      </c>
      <c r="G224" s="2"/>
      <c r="H224" s="57">
        <f t="shared" ref="H224:H228" si="406">+F224-G224</f>
        <v>0</v>
      </c>
      <c r="I224" s="79">
        <f t="shared" ref="I224:I228" si="407">IF(ISERROR(G224/F224),0,(G224/F224))</f>
        <v>0</v>
      </c>
      <c r="J224" s="32">
        <f>+VLOOKUP($A224,'Presupuesto (Captura de Datos)'!$A$11:$M$363,J$9,0)</f>
        <v>0</v>
      </c>
      <c r="K224" s="2"/>
      <c r="L224" s="57">
        <f t="shared" ref="L224:L228" si="408">+J224-K224</f>
        <v>0</v>
      </c>
      <c r="M224" s="79">
        <f t="shared" ref="M224:M228" si="409">IF(ISERROR(K224/J224),0,(K224/J224))</f>
        <v>0</v>
      </c>
      <c r="N224" s="32">
        <f>+VLOOKUP($A224,'Presupuesto (Captura de Datos)'!$A$11:$M$363,N$9,0)</f>
        <v>0</v>
      </c>
      <c r="O224" s="2"/>
      <c r="P224" s="57">
        <f t="shared" ref="P224:P228" si="410">+N224-O224</f>
        <v>0</v>
      </c>
      <c r="Q224" s="79">
        <f t="shared" ref="Q224:Q228" si="411">IF(ISERROR(O224/N224),0,(O224/N224))</f>
        <v>0</v>
      </c>
      <c r="R224" s="32">
        <f>+VLOOKUP($A224,'Presupuesto (Captura de Datos)'!$A$11:$M$363,R$9,0)</f>
        <v>0</v>
      </c>
      <c r="S224" s="2"/>
      <c r="T224" s="57">
        <f t="shared" ref="T224:T228" si="412">+R224-S224</f>
        <v>0</v>
      </c>
      <c r="U224" s="79">
        <f t="shared" ref="U224:U228" si="413">IF(ISERROR(S224/R224),0,(S224/R224))</f>
        <v>0</v>
      </c>
      <c r="V224" s="32">
        <f>+VLOOKUP($A224,'Presupuesto (Captura de Datos)'!$A$11:$M$363,V$9,0)</f>
        <v>0</v>
      </c>
      <c r="W224" s="2"/>
      <c r="X224" s="57">
        <f t="shared" ref="X224:X228" si="414">+V224-W224</f>
        <v>0</v>
      </c>
      <c r="Y224" s="79">
        <f t="shared" ref="Y224:Y228" si="415">IF(ISERROR(W224/V224),0,(W224/V224))</f>
        <v>0</v>
      </c>
      <c r="Z224" s="32">
        <f>+VLOOKUP($A224,'Presupuesto (Captura de Datos)'!$A$11:$M$363,Z$9,0)</f>
        <v>0</v>
      </c>
      <c r="AA224" s="2"/>
      <c r="AB224" s="57">
        <f t="shared" ref="AB224:AB228" si="416">+Z224-AA224</f>
        <v>0</v>
      </c>
      <c r="AC224" s="79">
        <f t="shared" ref="AC224:AC228" si="417">IF(ISERROR(AA224/Z224),0,(AA224/Z224))</f>
        <v>0</v>
      </c>
      <c r="AD224" s="32">
        <f>+VLOOKUP($A224,'Presupuesto (Captura de Datos)'!$A$11:$M$363,AD$9,0)</f>
        <v>0</v>
      </c>
      <c r="AE224" s="2"/>
      <c r="AF224" s="57">
        <f t="shared" ref="AF224:AF228" si="418">+AD224-AE224</f>
        <v>0</v>
      </c>
      <c r="AG224" s="79">
        <f t="shared" ref="AG224:AG228" si="419">IF(ISERROR(AE224/AD224),0,(AE224/AD224))</f>
        <v>0</v>
      </c>
      <c r="AH224" s="32">
        <f>+VLOOKUP($A224,'Presupuesto (Captura de Datos)'!$A$11:$M$363,AH$9,0)</f>
        <v>0</v>
      </c>
      <c r="AI224" s="2"/>
      <c r="AJ224" s="57">
        <f t="shared" ref="AJ224:AJ228" si="420">+AH224-AI224</f>
        <v>0</v>
      </c>
      <c r="AK224" s="79">
        <f t="shared" ref="AK224:AK228" si="421">IF(ISERROR(AI224/AH224),0,(AI224/AH224))</f>
        <v>0</v>
      </c>
      <c r="AL224" s="32">
        <f>+VLOOKUP($A224,'Presupuesto (Captura de Datos)'!$A$11:$M$363,AL$9,0)</f>
        <v>0</v>
      </c>
      <c r="AM224" s="2"/>
      <c r="AN224" s="57">
        <f t="shared" ref="AN224:AN228" si="422">+AL224-AM224</f>
        <v>0</v>
      </c>
      <c r="AO224" s="79">
        <f t="shared" ref="AO224:AO228" si="423">IF(ISERROR(AM224/AL224),0,(AM224/AL224))</f>
        <v>0</v>
      </c>
      <c r="AP224" s="32">
        <f>+VLOOKUP($A224,'Presupuesto (Captura de Datos)'!$A$11:$M$363,AP$9,0)</f>
        <v>0</v>
      </c>
      <c r="AQ224" s="2"/>
      <c r="AR224" s="57">
        <f t="shared" ref="AR224:AR228" si="424">+AP224-AQ224</f>
        <v>0</v>
      </c>
      <c r="AS224" s="79">
        <f t="shared" ref="AS224:AS228" si="425">IF(ISERROR(AQ224/AP224),0,(AQ224/AP224))</f>
        <v>0</v>
      </c>
      <c r="AT224" s="32">
        <f>+VLOOKUP($A224,'Presupuesto (Captura de Datos)'!$A$11:$M$363,AT$9,0)</f>
        <v>0</v>
      </c>
      <c r="AU224" s="2"/>
      <c r="AV224" s="57">
        <f t="shared" ref="AV224:AV228" si="426">+AT224-AU224</f>
        <v>0</v>
      </c>
      <c r="AW224" s="79">
        <f t="shared" ref="AW224:AW228" si="427">IF(ISERROR(AU224/AT224),0,(AU224/AT224))</f>
        <v>0</v>
      </c>
      <c r="AX224" s="26">
        <f t="shared" ref="AX224:AX228" si="428">B224+F224+J224+N224+R224+V224+Z224+AD224+AH224+AL224+AP224+AT224</f>
        <v>0</v>
      </c>
      <c r="AY224" s="26">
        <f t="shared" ref="AY224:AY228" si="429">C224+G224+K224+O224+S224+W224+AA224+AE224+AI224+AM224+AQ224+AU224</f>
        <v>0</v>
      </c>
      <c r="AZ224" s="74">
        <f t="shared" ref="AZ224:AZ228" si="430">+AX224-AY224</f>
        <v>0</v>
      </c>
      <c r="BA224" s="82">
        <f t="shared" ref="BA224:BA228" si="431">IF(ISERROR(AY224/AX224),0,(AY224/AX224))</f>
        <v>0</v>
      </c>
    </row>
    <row r="225" spans="1:53" s="33" customFormat="1" ht="13.5" outlineLevel="1" x14ac:dyDescent="0.3">
      <c r="A225" s="33" t="str">
        <f>+'Presupuesto (Captura de Datos)'!A225</f>
        <v>Otros Gastos Oficina / Familia y Propios 11</v>
      </c>
      <c r="B225" s="32">
        <f>+VLOOKUP($A225,'Presupuesto (Captura de Datos)'!$A$11:$M$363,B$9,0)</f>
        <v>0</v>
      </c>
      <c r="C225" s="2"/>
      <c r="D225" s="57">
        <f t="shared" si="404"/>
        <v>0</v>
      </c>
      <c r="E225" s="79">
        <f t="shared" si="405"/>
        <v>0</v>
      </c>
      <c r="F225" s="32">
        <f>+VLOOKUP($A225,'Presupuesto (Captura de Datos)'!$A$11:$M$363,F$9,0)</f>
        <v>0</v>
      </c>
      <c r="G225" s="2"/>
      <c r="H225" s="57">
        <f t="shared" si="406"/>
        <v>0</v>
      </c>
      <c r="I225" s="79">
        <f t="shared" si="407"/>
        <v>0</v>
      </c>
      <c r="J225" s="32">
        <f>+VLOOKUP($A225,'Presupuesto (Captura de Datos)'!$A$11:$M$363,J$9,0)</f>
        <v>0</v>
      </c>
      <c r="K225" s="2"/>
      <c r="L225" s="57">
        <f t="shared" si="408"/>
        <v>0</v>
      </c>
      <c r="M225" s="79">
        <f t="shared" si="409"/>
        <v>0</v>
      </c>
      <c r="N225" s="32">
        <f>+VLOOKUP($A225,'Presupuesto (Captura de Datos)'!$A$11:$M$363,N$9,0)</f>
        <v>0</v>
      </c>
      <c r="O225" s="2"/>
      <c r="P225" s="57">
        <f t="shared" si="410"/>
        <v>0</v>
      </c>
      <c r="Q225" s="79">
        <f t="shared" si="411"/>
        <v>0</v>
      </c>
      <c r="R225" s="32">
        <f>+VLOOKUP($A225,'Presupuesto (Captura de Datos)'!$A$11:$M$363,R$9,0)</f>
        <v>0</v>
      </c>
      <c r="S225" s="2"/>
      <c r="T225" s="57">
        <f t="shared" si="412"/>
        <v>0</v>
      </c>
      <c r="U225" s="79">
        <f t="shared" si="413"/>
        <v>0</v>
      </c>
      <c r="V225" s="32">
        <f>+VLOOKUP($A225,'Presupuesto (Captura de Datos)'!$A$11:$M$363,V$9,0)</f>
        <v>0</v>
      </c>
      <c r="W225" s="2"/>
      <c r="X225" s="57">
        <f t="shared" si="414"/>
        <v>0</v>
      </c>
      <c r="Y225" s="79">
        <f t="shared" si="415"/>
        <v>0</v>
      </c>
      <c r="Z225" s="32">
        <f>+VLOOKUP($A225,'Presupuesto (Captura de Datos)'!$A$11:$M$363,Z$9,0)</f>
        <v>0</v>
      </c>
      <c r="AA225" s="2"/>
      <c r="AB225" s="57">
        <f t="shared" si="416"/>
        <v>0</v>
      </c>
      <c r="AC225" s="79">
        <f t="shared" si="417"/>
        <v>0</v>
      </c>
      <c r="AD225" s="32">
        <f>+VLOOKUP($A225,'Presupuesto (Captura de Datos)'!$A$11:$M$363,AD$9,0)</f>
        <v>0</v>
      </c>
      <c r="AE225" s="2"/>
      <c r="AF225" s="57">
        <f t="shared" si="418"/>
        <v>0</v>
      </c>
      <c r="AG225" s="79">
        <f t="shared" si="419"/>
        <v>0</v>
      </c>
      <c r="AH225" s="32">
        <f>+VLOOKUP($A225,'Presupuesto (Captura de Datos)'!$A$11:$M$363,AH$9,0)</f>
        <v>0</v>
      </c>
      <c r="AI225" s="2"/>
      <c r="AJ225" s="57">
        <f t="shared" si="420"/>
        <v>0</v>
      </c>
      <c r="AK225" s="79">
        <f t="shared" si="421"/>
        <v>0</v>
      </c>
      <c r="AL225" s="32">
        <f>+VLOOKUP($A225,'Presupuesto (Captura de Datos)'!$A$11:$M$363,AL$9,0)</f>
        <v>0</v>
      </c>
      <c r="AM225" s="2"/>
      <c r="AN225" s="57">
        <f t="shared" si="422"/>
        <v>0</v>
      </c>
      <c r="AO225" s="79">
        <f t="shared" si="423"/>
        <v>0</v>
      </c>
      <c r="AP225" s="32">
        <f>+VLOOKUP($A225,'Presupuesto (Captura de Datos)'!$A$11:$M$363,AP$9,0)</f>
        <v>0</v>
      </c>
      <c r="AQ225" s="2"/>
      <c r="AR225" s="57">
        <f t="shared" si="424"/>
        <v>0</v>
      </c>
      <c r="AS225" s="79">
        <f t="shared" si="425"/>
        <v>0</v>
      </c>
      <c r="AT225" s="32">
        <f>+VLOOKUP($A225,'Presupuesto (Captura de Datos)'!$A$11:$M$363,AT$9,0)</f>
        <v>0</v>
      </c>
      <c r="AU225" s="2"/>
      <c r="AV225" s="57">
        <f t="shared" si="426"/>
        <v>0</v>
      </c>
      <c r="AW225" s="79">
        <f t="shared" si="427"/>
        <v>0</v>
      </c>
      <c r="AX225" s="26">
        <f t="shared" si="428"/>
        <v>0</v>
      </c>
      <c r="AY225" s="26">
        <f t="shared" si="429"/>
        <v>0</v>
      </c>
      <c r="AZ225" s="74">
        <f t="shared" si="430"/>
        <v>0</v>
      </c>
      <c r="BA225" s="82">
        <f t="shared" si="431"/>
        <v>0</v>
      </c>
    </row>
    <row r="226" spans="1:53" s="33" customFormat="1" ht="13.5" outlineLevel="1" x14ac:dyDescent="0.3">
      <c r="A226" s="33" t="str">
        <f>+'Presupuesto (Captura de Datos)'!A226</f>
        <v>Otros Gastos Oficina / Familia y Propios 12</v>
      </c>
      <c r="B226" s="32">
        <f>+VLOOKUP($A226,'Presupuesto (Captura de Datos)'!$A$11:$M$363,B$9,0)</f>
        <v>0</v>
      </c>
      <c r="C226" s="2"/>
      <c r="D226" s="57">
        <f t="shared" si="404"/>
        <v>0</v>
      </c>
      <c r="E226" s="79">
        <f t="shared" si="405"/>
        <v>0</v>
      </c>
      <c r="F226" s="32">
        <f>+VLOOKUP($A226,'Presupuesto (Captura de Datos)'!$A$11:$M$363,F$9,0)</f>
        <v>0</v>
      </c>
      <c r="G226" s="2"/>
      <c r="H226" s="57">
        <f t="shared" si="406"/>
        <v>0</v>
      </c>
      <c r="I226" s="79">
        <f t="shared" si="407"/>
        <v>0</v>
      </c>
      <c r="J226" s="32">
        <f>+VLOOKUP($A226,'Presupuesto (Captura de Datos)'!$A$11:$M$363,J$9,0)</f>
        <v>0</v>
      </c>
      <c r="K226" s="2"/>
      <c r="L226" s="57">
        <f t="shared" si="408"/>
        <v>0</v>
      </c>
      <c r="M226" s="79">
        <f t="shared" si="409"/>
        <v>0</v>
      </c>
      <c r="N226" s="32">
        <f>+VLOOKUP($A226,'Presupuesto (Captura de Datos)'!$A$11:$M$363,N$9,0)</f>
        <v>0</v>
      </c>
      <c r="O226" s="2"/>
      <c r="P226" s="57">
        <f t="shared" si="410"/>
        <v>0</v>
      </c>
      <c r="Q226" s="79">
        <f t="shared" si="411"/>
        <v>0</v>
      </c>
      <c r="R226" s="32">
        <f>+VLOOKUP($A226,'Presupuesto (Captura de Datos)'!$A$11:$M$363,R$9,0)</f>
        <v>0</v>
      </c>
      <c r="S226" s="2"/>
      <c r="T226" s="57">
        <f t="shared" si="412"/>
        <v>0</v>
      </c>
      <c r="U226" s="79">
        <f t="shared" si="413"/>
        <v>0</v>
      </c>
      <c r="V226" s="32">
        <f>+VLOOKUP($A226,'Presupuesto (Captura de Datos)'!$A$11:$M$363,V$9,0)</f>
        <v>0</v>
      </c>
      <c r="W226" s="2"/>
      <c r="X226" s="57">
        <f t="shared" si="414"/>
        <v>0</v>
      </c>
      <c r="Y226" s="79">
        <f t="shared" si="415"/>
        <v>0</v>
      </c>
      <c r="Z226" s="32">
        <f>+VLOOKUP($A226,'Presupuesto (Captura de Datos)'!$A$11:$M$363,Z$9,0)</f>
        <v>0</v>
      </c>
      <c r="AA226" s="2"/>
      <c r="AB226" s="57">
        <f t="shared" si="416"/>
        <v>0</v>
      </c>
      <c r="AC226" s="79">
        <f t="shared" si="417"/>
        <v>0</v>
      </c>
      <c r="AD226" s="32">
        <f>+VLOOKUP($A226,'Presupuesto (Captura de Datos)'!$A$11:$M$363,AD$9,0)</f>
        <v>0</v>
      </c>
      <c r="AE226" s="2"/>
      <c r="AF226" s="57">
        <f t="shared" si="418"/>
        <v>0</v>
      </c>
      <c r="AG226" s="79">
        <f t="shared" si="419"/>
        <v>0</v>
      </c>
      <c r="AH226" s="32">
        <f>+VLOOKUP($A226,'Presupuesto (Captura de Datos)'!$A$11:$M$363,AH$9,0)</f>
        <v>0</v>
      </c>
      <c r="AI226" s="2"/>
      <c r="AJ226" s="57">
        <f t="shared" si="420"/>
        <v>0</v>
      </c>
      <c r="AK226" s="79">
        <f t="shared" si="421"/>
        <v>0</v>
      </c>
      <c r="AL226" s="32">
        <f>+VLOOKUP($A226,'Presupuesto (Captura de Datos)'!$A$11:$M$363,AL$9,0)</f>
        <v>0</v>
      </c>
      <c r="AM226" s="2"/>
      <c r="AN226" s="57">
        <f t="shared" si="422"/>
        <v>0</v>
      </c>
      <c r="AO226" s="79">
        <f t="shared" si="423"/>
        <v>0</v>
      </c>
      <c r="AP226" s="32">
        <f>+VLOOKUP($A226,'Presupuesto (Captura de Datos)'!$A$11:$M$363,AP$9,0)</f>
        <v>0</v>
      </c>
      <c r="AQ226" s="2"/>
      <c r="AR226" s="57">
        <f t="shared" si="424"/>
        <v>0</v>
      </c>
      <c r="AS226" s="79">
        <f t="shared" si="425"/>
        <v>0</v>
      </c>
      <c r="AT226" s="32">
        <f>+VLOOKUP($A226,'Presupuesto (Captura de Datos)'!$A$11:$M$363,AT$9,0)</f>
        <v>0</v>
      </c>
      <c r="AU226" s="2"/>
      <c r="AV226" s="57">
        <f t="shared" si="426"/>
        <v>0</v>
      </c>
      <c r="AW226" s="79">
        <f t="shared" si="427"/>
        <v>0</v>
      </c>
      <c r="AX226" s="26">
        <f t="shared" si="428"/>
        <v>0</v>
      </c>
      <c r="AY226" s="26">
        <f t="shared" si="429"/>
        <v>0</v>
      </c>
      <c r="AZ226" s="74">
        <f t="shared" si="430"/>
        <v>0</v>
      </c>
      <c r="BA226" s="82">
        <f t="shared" si="431"/>
        <v>0</v>
      </c>
    </row>
    <row r="227" spans="1:53" s="33" customFormat="1" ht="13.5" outlineLevel="1" x14ac:dyDescent="0.3">
      <c r="A227" s="33" t="str">
        <f>+'Presupuesto (Captura de Datos)'!A227</f>
        <v>Otros Gastos Oficina / Familia y Propios 13</v>
      </c>
      <c r="B227" s="32">
        <f>+VLOOKUP($A227,'Presupuesto (Captura de Datos)'!$A$11:$M$363,B$9,0)</f>
        <v>0</v>
      </c>
      <c r="C227" s="2"/>
      <c r="D227" s="57">
        <f t="shared" si="404"/>
        <v>0</v>
      </c>
      <c r="E227" s="79">
        <f t="shared" si="405"/>
        <v>0</v>
      </c>
      <c r="F227" s="32">
        <f>+VLOOKUP($A227,'Presupuesto (Captura de Datos)'!$A$11:$M$363,F$9,0)</f>
        <v>0</v>
      </c>
      <c r="G227" s="2"/>
      <c r="H227" s="57">
        <f t="shared" si="406"/>
        <v>0</v>
      </c>
      <c r="I227" s="79">
        <f t="shared" si="407"/>
        <v>0</v>
      </c>
      <c r="J227" s="32">
        <f>+VLOOKUP($A227,'Presupuesto (Captura de Datos)'!$A$11:$M$363,J$9,0)</f>
        <v>0</v>
      </c>
      <c r="K227" s="2"/>
      <c r="L227" s="57">
        <f t="shared" si="408"/>
        <v>0</v>
      </c>
      <c r="M227" s="79">
        <f t="shared" si="409"/>
        <v>0</v>
      </c>
      <c r="N227" s="32">
        <f>+VLOOKUP($A227,'Presupuesto (Captura de Datos)'!$A$11:$M$363,N$9,0)</f>
        <v>0</v>
      </c>
      <c r="O227" s="2"/>
      <c r="P227" s="57">
        <f t="shared" si="410"/>
        <v>0</v>
      </c>
      <c r="Q227" s="79">
        <f t="shared" si="411"/>
        <v>0</v>
      </c>
      <c r="R227" s="32">
        <f>+VLOOKUP($A227,'Presupuesto (Captura de Datos)'!$A$11:$M$363,R$9,0)</f>
        <v>0</v>
      </c>
      <c r="S227" s="2"/>
      <c r="T227" s="57">
        <f t="shared" si="412"/>
        <v>0</v>
      </c>
      <c r="U227" s="79">
        <f t="shared" si="413"/>
        <v>0</v>
      </c>
      <c r="V227" s="32">
        <f>+VLOOKUP($A227,'Presupuesto (Captura de Datos)'!$A$11:$M$363,V$9,0)</f>
        <v>0</v>
      </c>
      <c r="W227" s="2"/>
      <c r="X227" s="57">
        <f t="shared" si="414"/>
        <v>0</v>
      </c>
      <c r="Y227" s="79">
        <f t="shared" si="415"/>
        <v>0</v>
      </c>
      <c r="Z227" s="32">
        <f>+VLOOKUP($A227,'Presupuesto (Captura de Datos)'!$A$11:$M$363,Z$9,0)</f>
        <v>0</v>
      </c>
      <c r="AA227" s="2"/>
      <c r="AB227" s="57">
        <f t="shared" si="416"/>
        <v>0</v>
      </c>
      <c r="AC227" s="79">
        <f t="shared" si="417"/>
        <v>0</v>
      </c>
      <c r="AD227" s="32">
        <f>+VLOOKUP($A227,'Presupuesto (Captura de Datos)'!$A$11:$M$363,AD$9,0)</f>
        <v>0</v>
      </c>
      <c r="AE227" s="2"/>
      <c r="AF227" s="57">
        <f t="shared" si="418"/>
        <v>0</v>
      </c>
      <c r="AG227" s="79">
        <f t="shared" si="419"/>
        <v>0</v>
      </c>
      <c r="AH227" s="32">
        <f>+VLOOKUP($A227,'Presupuesto (Captura de Datos)'!$A$11:$M$363,AH$9,0)</f>
        <v>0</v>
      </c>
      <c r="AI227" s="2"/>
      <c r="AJ227" s="57">
        <f t="shared" si="420"/>
        <v>0</v>
      </c>
      <c r="AK227" s="79">
        <f t="shared" si="421"/>
        <v>0</v>
      </c>
      <c r="AL227" s="32">
        <f>+VLOOKUP($A227,'Presupuesto (Captura de Datos)'!$A$11:$M$363,AL$9,0)</f>
        <v>0</v>
      </c>
      <c r="AM227" s="2"/>
      <c r="AN227" s="57">
        <f t="shared" si="422"/>
        <v>0</v>
      </c>
      <c r="AO227" s="79">
        <f t="shared" si="423"/>
        <v>0</v>
      </c>
      <c r="AP227" s="32">
        <f>+VLOOKUP($A227,'Presupuesto (Captura de Datos)'!$A$11:$M$363,AP$9,0)</f>
        <v>0</v>
      </c>
      <c r="AQ227" s="2"/>
      <c r="AR227" s="57">
        <f t="shared" si="424"/>
        <v>0</v>
      </c>
      <c r="AS227" s="79">
        <f t="shared" si="425"/>
        <v>0</v>
      </c>
      <c r="AT227" s="32">
        <f>+VLOOKUP($A227,'Presupuesto (Captura de Datos)'!$A$11:$M$363,AT$9,0)</f>
        <v>0</v>
      </c>
      <c r="AU227" s="2"/>
      <c r="AV227" s="57">
        <f t="shared" si="426"/>
        <v>0</v>
      </c>
      <c r="AW227" s="79">
        <f t="shared" si="427"/>
        <v>0</v>
      </c>
      <c r="AX227" s="26">
        <f t="shared" si="428"/>
        <v>0</v>
      </c>
      <c r="AY227" s="26">
        <f t="shared" si="429"/>
        <v>0</v>
      </c>
      <c r="AZ227" s="74">
        <f t="shared" si="430"/>
        <v>0</v>
      </c>
      <c r="BA227" s="82">
        <f t="shared" si="431"/>
        <v>0</v>
      </c>
    </row>
    <row r="228" spans="1:53" s="33" customFormat="1" ht="13.5" outlineLevel="1" x14ac:dyDescent="0.3">
      <c r="A228" s="33" t="str">
        <f>+'Presupuesto (Captura de Datos)'!A228</f>
        <v>Otros Gastos Oficina / Familia y Propios 14</v>
      </c>
      <c r="B228" s="32">
        <f>+VLOOKUP($A228,'Presupuesto (Captura de Datos)'!$A$11:$M$363,B$9,0)</f>
        <v>0</v>
      </c>
      <c r="C228" s="2"/>
      <c r="D228" s="57">
        <f t="shared" si="404"/>
        <v>0</v>
      </c>
      <c r="E228" s="79">
        <f t="shared" si="405"/>
        <v>0</v>
      </c>
      <c r="F228" s="32">
        <f>+VLOOKUP($A228,'Presupuesto (Captura de Datos)'!$A$11:$M$363,F$9,0)</f>
        <v>0</v>
      </c>
      <c r="G228" s="2"/>
      <c r="H228" s="57">
        <f t="shared" si="406"/>
        <v>0</v>
      </c>
      <c r="I228" s="79">
        <f t="shared" si="407"/>
        <v>0</v>
      </c>
      <c r="J228" s="32">
        <f>+VLOOKUP($A228,'Presupuesto (Captura de Datos)'!$A$11:$M$363,J$9,0)</f>
        <v>0</v>
      </c>
      <c r="K228" s="2"/>
      <c r="L228" s="57">
        <f t="shared" si="408"/>
        <v>0</v>
      </c>
      <c r="M228" s="79">
        <f t="shared" si="409"/>
        <v>0</v>
      </c>
      <c r="N228" s="32">
        <f>+VLOOKUP($A228,'Presupuesto (Captura de Datos)'!$A$11:$M$363,N$9,0)</f>
        <v>0</v>
      </c>
      <c r="O228" s="2"/>
      <c r="P228" s="57">
        <f t="shared" si="410"/>
        <v>0</v>
      </c>
      <c r="Q228" s="79">
        <f t="shared" si="411"/>
        <v>0</v>
      </c>
      <c r="R228" s="32">
        <f>+VLOOKUP($A228,'Presupuesto (Captura de Datos)'!$A$11:$M$363,R$9,0)</f>
        <v>0</v>
      </c>
      <c r="S228" s="2"/>
      <c r="T228" s="57">
        <f t="shared" si="412"/>
        <v>0</v>
      </c>
      <c r="U228" s="79">
        <f t="shared" si="413"/>
        <v>0</v>
      </c>
      <c r="V228" s="32">
        <f>+VLOOKUP($A228,'Presupuesto (Captura de Datos)'!$A$11:$M$363,V$9,0)</f>
        <v>0</v>
      </c>
      <c r="W228" s="2"/>
      <c r="X228" s="57">
        <f t="shared" si="414"/>
        <v>0</v>
      </c>
      <c r="Y228" s="79">
        <f t="shared" si="415"/>
        <v>0</v>
      </c>
      <c r="Z228" s="32">
        <f>+VLOOKUP($A228,'Presupuesto (Captura de Datos)'!$A$11:$M$363,Z$9,0)</f>
        <v>0</v>
      </c>
      <c r="AA228" s="2"/>
      <c r="AB228" s="57">
        <f t="shared" si="416"/>
        <v>0</v>
      </c>
      <c r="AC228" s="79">
        <f t="shared" si="417"/>
        <v>0</v>
      </c>
      <c r="AD228" s="32">
        <f>+VLOOKUP($A228,'Presupuesto (Captura de Datos)'!$A$11:$M$363,AD$9,0)</f>
        <v>0</v>
      </c>
      <c r="AE228" s="2"/>
      <c r="AF228" s="57">
        <f t="shared" si="418"/>
        <v>0</v>
      </c>
      <c r="AG228" s="79">
        <f t="shared" si="419"/>
        <v>0</v>
      </c>
      <c r="AH228" s="32">
        <f>+VLOOKUP($A228,'Presupuesto (Captura de Datos)'!$A$11:$M$363,AH$9,0)</f>
        <v>0</v>
      </c>
      <c r="AI228" s="2"/>
      <c r="AJ228" s="57">
        <f t="shared" si="420"/>
        <v>0</v>
      </c>
      <c r="AK228" s="79">
        <f t="shared" si="421"/>
        <v>0</v>
      </c>
      <c r="AL228" s="32">
        <f>+VLOOKUP($A228,'Presupuesto (Captura de Datos)'!$A$11:$M$363,AL$9,0)</f>
        <v>0</v>
      </c>
      <c r="AM228" s="2"/>
      <c r="AN228" s="57">
        <f t="shared" si="422"/>
        <v>0</v>
      </c>
      <c r="AO228" s="79">
        <f t="shared" si="423"/>
        <v>0</v>
      </c>
      <c r="AP228" s="32">
        <f>+VLOOKUP($A228,'Presupuesto (Captura de Datos)'!$A$11:$M$363,AP$9,0)</f>
        <v>0</v>
      </c>
      <c r="AQ228" s="2"/>
      <c r="AR228" s="57">
        <f t="shared" si="424"/>
        <v>0</v>
      </c>
      <c r="AS228" s="79">
        <f t="shared" si="425"/>
        <v>0</v>
      </c>
      <c r="AT228" s="32">
        <f>+VLOOKUP($A228,'Presupuesto (Captura de Datos)'!$A$11:$M$363,AT$9,0)</f>
        <v>0</v>
      </c>
      <c r="AU228" s="2"/>
      <c r="AV228" s="57">
        <f t="shared" si="426"/>
        <v>0</v>
      </c>
      <c r="AW228" s="79">
        <f t="shared" si="427"/>
        <v>0</v>
      </c>
      <c r="AX228" s="26">
        <f t="shared" si="428"/>
        <v>0</v>
      </c>
      <c r="AY228" s="26">
        <f t="shared" si="429"/>
        <v>0</v>
      </c>
      <c r="AZ228" s="74">
        <f t="shared" si="430"/>
        <v>0</v>
      </c>
      <c r="BA228" s="82">
        <f t="shared" si="431"/>
        <v>0</v>
      </c>
    </row>
    <row r="229" spans="1:53" s="33" customFormat="1" ht="13.5" outlineLevel="1" x14ac:dyDescent="0.3">
      <c r="A229" s="33" t="str">
        <f>+'Presupuesto (Captura de Datos)'!A229</f>
        <v>Otros Gastos Oficina / Familia y Propios 15</v>
      </c>
      <c r="B229" s="32">
        <f>+VLOOKUP($A229,'Presupuesto (Captura de Datos)'!$A$11:$M$363,B$9,0)</f>
        <v>0</v>
      </c>
      <c r="C229" s="2"/>
      <c r="D229" s="57">
        <f t="shared" si="376"/>
        <v>0</v>
      </c>
      <c r="E229" s="79">
        <f t="shared" si="377"/>
        <v>0</v>
      </c>
      <c r="F229" s="32">
        <f>+VLOOKUP($A229,'Presupuesto (Captura de Datos)'!$A$11:$M$363,F$9,0)</f>
        <v>0</v>
      </c>
      <c r="G229" s="2"/>
      <c r="H229" s="57">
        <f t="shared" si="378"/>
        <v>0</v>
      </c>
      <c r="I229" s="79">
        <f t="shared" si="379"/>
        <v>0</v>
      </c>
      <c r="J229" s="32">
        <f>+VLOOKUP($A229,'Presupuesto (Captura de Datos)'!$A$11:$M$363,J$9,0)</f>
        <v>0</v>
      </c>
      <c r="K229" s="2"/>
      <c r="L229" s="57">
        <f t="shared" si="380"/>
        <v>0</v>
      </c>
      <c r="M229" s="79">
        <f t="shared" si="381"/>
        <v>0</v>
      </c>
      <c r="N229" s="32">
        <f>+VLOOKUP($A229,'Presupuesto (Captura de Datos)'!$A$11:$M$363,N$9,0)</f>
        <v>0</v>
      </c>
      <c r="O229" s="2"/>
      <c r="P229" s="57">
        <f t="shared" si="382"/>
        <v>0</v>
      </c>
      <c r="Q229" s="79">
        <f t="shared" si="383"/>
        <v>0</v>
      </c>
      <c r="R229" s="32">
        <f>+VLOOKUP($A229,'Presupuesto (Captura de Datos)'!$A$11:$M$363,R$9,0)</f>
        <v>0</v>
      </c>
      <c r="S229" s="2"/>
      <c r="T229" s="57">
        <f t="shared" si="384"/>
        <v>0</v>
      </c>
      <c r="U229" s="79">
        <f t="shared" si="385"/>
        <v>0</v>
      </c>
      <c r="V229" s="32">
        <f>+VLOOKUP($A229,'Presupuesto (Captura de Datos)'!$A$11:$M$363,V$9,0)</f>
        <v>0</v>
      </c>
      <c r="W229" s="2"/>
      <c r="X229" s="57">
        <f t="shared" si="386"/>
        <v>0</v>
      </c>
      <c r="Y229" s="79">
        <f t="shared" si="387"/>
        <v>0</v>
      </c>
      <c r="Z229" s="32">
        <f>+VLOOKUP($A229,'Presupuesto (Captura de Datos)'!$A$11:$M$363,Z$9,0)</f>
        <v>0</v>
      </c>
      <c r="AA229" s="2"/>
      <c r="AB229" s="57">
        <f t="shared" si="388"/>
        <v>0</v>
      </c>
      <c r="AC229" s="79">
        <f t="shared" si="389"/>
        <v>0</v>
      </c>
      <c r="AD229" s="32">
        <f>+VLOOKUP($A229,'Presupuesto (Captura de Datos)'!$A$11:$M$363,AD$9,0)</f>
        <v>0</v>
      </c>
      <c r="AE229" s="2"/>
      <c r="AF229" s="57">
        <f t="shared" si="390"/>
        <v>0</v>
      </c>
      <c r="AG229" s="79">
        <f t="shared" si="391"/>
        <v>0</v>
      </c>
      <c r="AH229" s="32">
        <f>+VLOOKUP($A229,'Presupuesto (Captura de Datos)'!$A$11:$M$363,AH$9,0)</f>
        <v>0</v>
      </c>
      <c r="AI229" s="2"/>
      <c r="AJ229" s="57">
        <f t="shared" si="392"/>
        <v>0</v>
      </c>
      <c r="AK229" s="79">
        <f t="shared" si="393"/>
        <v>0</v>
      </c>
      <c r="AL229" s="32">
        <f>+VLOOKUP($A229,'Presupuesto (Captura de Datos)'!$A$11:$M$363,AL$9,0)</f>
        <v>0</v>
      </c>
      <c r="AM229" s="2"/>
      <c r="AN229" s="57">
        <f t="shared" si="394"/>
        <v>0</v>
      </c>
      <c r="AO229" s="79">
        <f t="shared" si="395"/>
        <v>0</v>
      </c>
      <c r="AP229" s="32">
        <f>+VLOOKUP($A229,'Presupuesto (Captura de Datos)'!$A$11:$M$363,AP$9,0)</f>
        <v>0</v>
      </c>
      <c r="AQ229" s="2"/>
      <c r="AR229" s="57">
        <f t="shared" si="396"/>
        <v>0</v>
      </c>
      <c r="AS229" s="79">
        <f t="shared" si="397"/>
        <v>0</v>
      </c>
      <c r="AT229" s="32">
        <f>+VLOOKUP($A229,'Presupuesto (Captura de Datos)'!$A$11:$M$363,AT$9,0)</f>
        <v>0</v>
      </c>
      <c r="AU229" s="2"/>
      <c r="AV229" s="57">
        <f t="shared" si="398"/>
        <v>0</v>
      </c>
      <c r="AW229" s="79">
        <f t="shared" si="399"/>
        <v>0</v>
      </c>
      <c r="AX229" s="26">
        <f t="shared" si="400"/>
        <v>0</v>
      </c>
      <c r="AY229" s="26">
        <f t="shared" si="401"/>
        <v>0</v>
      </c>
      <c r="AZ229" s="74">
        <f t="shared" si="402"/>
        <v>0</v>
      </c>
      <c r="BA229" s="82">
        <f t="shared" si="403"/>
        <v>0</v>
      </c>
    </row>
    <row r="230" spans="1:53" s="33" customFormat="1" ht="13.5" outlineLevel="1" x14ac:dyDescent="0.3">
      <c r="A230" s="33" t="str">
        <f>+'Presupuesto (Captura de Datos)'!A230</f>
        <v>Otros Gastos Oficina / Familia y Propios 16</v>
      </c>
      <c r="B230" s="32">
        <f>+VLOOKUP($A230,'Presupuesto (Captura de Datos)'!$A$11:$M$363,B$9,0)</f>
        <v>0</v>
      </c>
      <c r="C230" s="2"/>
      <c r="D230" s="57">
        <f>+B230-C230</f>
        <v>0</v>
      </c>
      <c r="E230" s="79">
        <f>IF(ISERROR(C230/B230),0,(C230/B230))</f>
        <v>0</v>
      </c>
      <c r="F230" s="32">
        <f>+VLOOKUP($A230,'Presupuesto (Captura de Datos)'!$A$11:$M$363,F$9,0)</f>
        <v>0</v>
      </c>
      <c r="G230" s="2"/>
      <c r="H230" s="57">
        <f t="shared" si="378"/>
        <v>0</v>
      </c>
      <c r="I230" s="79">
        <f t="shared" si="379"/>
        <v>0</v>
      </c>
      <c r="J230" s="32">
        <f>+VLOOKUP($A230,'Presupuesto (Captura de Datos)'!$A$11:$M$363,J$9,0)</f>
        <v>0</v>
      </c>
      <c r="K230" s="2"/>
      <c r="L230" s="57">
        <f t="shared" si="380"/>
        <v>0</v>
      </c>
      <c r="M230" s="79">
        <f t="shared" si="381"/>
        <v>0</v>
      </c>
      <c r="N230" s="32">
        <f>+VLOOKUP($A230,'Presupuesto (Captura de Datos)'!$A$11:$M$363,N$9,0)</f>
        <v>0</v>
      </c>
      <c r="O230" s="2"/>
      <c r="P230" s="57">
        <f t="shared" si="382"/>
        <v>0</v>
      </c>
      <c r="Q230" s="79">
        <f t="shared" si="383"/>
        <v>0</v>
      </c>
      <c r="R230" s="32">
        <f>+VLOOKUP($A230,'Presupuesto (Captura de Datos)'!$A$11:$M$363,R$9,0)</f>
        <v>0</v>
      </c>
      <c r="S230" s="2"/>
      <c r="T230" s="57">
        <f t="shared" si="384"/>
        <v>0</v>
      </c>
      <c r="U230" s="79">
        <f t="shared" si="385"/>
        <v>0</v>
      </c>
      <c r="V230" s="32">
        <f>+VLOOKUP($A230,'Presupuesto (Captura de Datos)'!$A$11:$M$363,V$9,0)</f>
        <v>0</v>
      </c>
      <c r="W230" s="2"/>
      <c r="X230" s="57">
        <f t="shared" si="386"/>
        <v>0</v>
      </c>
      <c r="Y230" s="79">
        <f t="shared" si="387"/>
        <v>0</v>
      </c>
      <c r="Z230" s="32">
        <f>+VLOOKUP($A230,'Presupuesto (Captura de Datos)'!$A$11:$M$363,Z$9,0)</f>
        <v>0</v>
      </c>
      <c r="AA230" s="2"/>
      <c r="AB230" s="57">
        <f t="shared" si="388"/>
        <v>0</v>
      </c>
      <c r="AC230" s="79">
        <f t="shared" si="389"/>
        <v>0</v>
      </c>
      <c r="AD230" s="32">
        <f>+VLOOKUP($A230,'Presupuesto (Captura de Datos)'!$A$11:$M$363,AD$9,0)</f>
        <v>0</v>
      </c>
      <c r="AE230" s="2"/>
      <c r="AF230" s="57">
        <f t="shared" si="390"/>
        <v>0</v>
      </c>
      <c r="AG230" s="79">
        <f t="shared" si="391"/>
        <v>0</v>
      </c>
      <c r="AH230" s="32">
        <f>+VLOOKUP($A230,'Presupuesto (Captura de Datos)'!$A$11:$M$363,AH$9,0)</f>
        <v>0</v>
      </c>
      <c r="AI230" s="2"/>
      <c r="AJ230" s="57">
        <f t="shared" si="392"/>
        <v>0</v>
      </c>
      <c r="AK230" s="79">
        <f t="shared" si="393"/>
        <v>0</v>
      </c>
      <c r="AL230" s="32">
        <f>+VLOOKUP($A230,'Presupuesto (Captura de Datos)'!$A$11:$M$363,AL$9,0)</f>
        <v>0</v>
      </c>
      <c r="AM230" s="2"/>
      <c r="AN230" s="57">
        <f t="shared" si="394"/>
        <v>0</v>
      </c>
      <c r="AO230" s="79">
        <f t="shared" si="395"/>
        <v>0</v>
      </c>
      <c r="AP230" s="32">
        <f>+VLOOKUP($A230,'Presupuesto (Captura de Datos)'!$A$11:$M$363,AP$9,0)</f>
        <v>0</v>
      </c>
      <c r="AQ230" s="2"/>
      <c r="AR230" s="57">
        <f t="shared" si="396"/>
        <v>0</v>
      </c>
      <c r="AS230" s="79">
        <f t="shared" si="397"/>
        <v>0</v>
      </c>
      <c r="AT230" s="32">
        <f>+VLOOKUP($A230,'Presupuesto (Captura de Datos)'!$A$11:$M$363,AT$9,0)</f>
        <v>0</v>
      </c>
      <c r="AU230" s="2"/>
      <c r="AV230" s="57">
        <f t="shared" si="398"/>
        <v>0</v>
      </c>
      <c r="AW230" s="79">
        <f t="shared" si="399"/>
        <v>0</v>
      </c>
      <c r="AX230" s="26">
        <f t="shared" si="400"/>
        <v>0</v>
      </c>
      <c r="AY230" s="26">
        <f t="shared" si="401"/>
        <v>0</v>
      </c>
      <c r="AZ230" s="74">
        <f>+AX230-AY230</f>
        <v>0</v>
      </c>
      <c r="BA230" s="82">
        <f>IF(ISERROR(AY230/AX230),0,(AY230/AX230))</f>
        <v>0</v>
      </c>
    </row>
    <row r="231" spans="1:53" s="33" customFormat="1" ht="13.5" outlineLevel="1" x14ac:dyDescent="0.3">
      <c r="A231" s="33" t="str">
        <f>+'Presupuesto (Captura de Datos)'!A231</f>
        <v>Otros Gastos Oficina / Familia y Propios 17</v>
      </c>
      <c r="B231" s="32">
        <f>+VLOOKUP($A231,'Presupuesto (Captura de Datos)'!$A$11:$M$363,B$9,0)</f>
        <v>0</v>
      </c>
      <c r="C231" s="2"/>
      <c r="D231" s="57">
        <f t="shared" ref="D231:D235" si="432">+B231-C231</f>
        <v>0</v>
      </c>
      <c r="E231" s="79">
        <f t="shared" ref="E231:E235" si="433">IF(ISERROR(C231/B231),0,(C231/B231))</f>
        <v>0</v>
      </c>
      <c r="F231" s="32">
        <f>+VLOOKUP($A231,'Presupuesto (Captura de Datos)'!$A$11:$M$363,F$9,0)</f>
        <v>0</v>
      </c>
      <c r="G231" s="2"/>
      <c r="H231" s="57">
        <f t="shared" ref="H231:H235" si="434">+F231-G231</f>
        <v>0</v>
      </c>
      <c r="I231" s="79">
        <f t="shared" ref="I231:I235" si="435">IF(ISERROR(G231/F231),0,(G231/F231))</f>
        <v>0</v>
      </c>
      <c r="J231" s="32">
        <f>+VLOOKUP($A231,'Presupuesto (Captura de Datos)'!$A$11:$M$363,J$9,0)</f>
        <v>0</v>
      </c>
      <c r="K231" s="2"/>
      <c r="L231" s="57">
        <f t="shared" ref="L231:L235" si="436">+J231-K231</f>
        <v>0</v>
      </c>
      <c r="M231" s="79">
        <f t="shared" ref="M231:M235" si="437">IF(ISERROR(K231/J231),0,(K231/J231))</f>
        <v>0</v>
      </c>
      <c r="N231" s="32">
        <f>+VLOOKUP($A231,'Presupuesto (Captura de Datos)'!$A$11:$M$363,N$9,0)</f>
        <v>0</v>
      </c>
      <c r="O231" s="2"/>
      <c r="P231" s="57">
        <f t="shared" ref="P231:P235" si="438">+N231-O231</f>
        <v>0</v>
      </c>
      <c r="Q231" s="79">
        <f t="shared" ref="Q231:Q235" si="439">IF(ISERROR(O231/N231),0,(O231/N231))</f>
        <v>0</v>
      </c>
      <c r="R231" s="32">
        <f>+VLOOKUP($A231,'Presupuesto (Captura de Datos)'!$A$11:$M$363,R$9,0)</f>
        <v>0</v>
      </c>
      <c r="S231" s="2"/>
      <c r="T231" s="57">
        <f t="shared" ref="T231:T235" si="440">+R231-S231</f>
        <v>0</v>
      </c>
      <c r="U231" s="79">
        <f t="shared" ref="U231:U235" si="441">IF(ISERROR(S231/R231),0,(S231/R231))</f>
        <v>0</v>
      </c>
      <c r="V231" s="32">
        <f>+VLOOKUP($A231,'Presupuesto (Captura de Datos)'!$A$11:$M$363,V$9,0)</f>
        <v>0</v>
      </c>
      <c r="W231" s="2"/>
      <c r="X231" s="57">
        <f t="shared" ref="X231:X235" si="442">+V231-W231</f>
        <v>0</v>
      </c>
      <c r="Y231" s="79">
        <f t="shared" ref="Y231:Y235" si="443">IF(ISERROR(W231/V231),0,(W231/V231))</f>
        <v>0</v>
      </c>
      <c r="Z231" s="32">
        <f>+VLOOKUP($A231,'Presupuesto (Captura de Datos)'!$A$11:$M$363,Z$9,0)</f>
        <v>0</v>
      </c>
      <c r="AA231" s="2"/>
      <c r="AB231" s="57">
        <f t="shared" ref="AB231:AB235" si="444">+Z231-AA231</f>
        <v>0</v>
      </c>
      <c r="AC231" s="79">
        <f t="shared" ref="AC231:AC235" si="445">IF(ISERROR(AA231/Z231),0,(AA231/Z231))</f>
        <v>0</v>
      </c>
      <c r="AD231" s="32">
        <f>+VLOOKUP($A231,'Presupuesto (Captura de Datos)'!$A$11:$M$363,AD$9,0)</f>
        <v>0</v>
      </c>
      <c r="AE231" s="2"/>
      <c r="AF231" s="57">
        <f t="shared" ref="AF231:AF235" si="446">+AD231-AE231</f>
        <v>0</v>
      </c>
      <c r="AG231" s="79">
        <f t="shared" ref="AG231:AG235" si="447">IF(ISERROR(AE231/AD231),0,(AE231/AD231))</f>
        <v>0</v>
      </c>
      <c r="AH231" s="32">
        <f>+VLOOKUP($A231,'Presupuesto (Captura de Datos)'!$A$11:$M$363,AH$9,0)</f>
        <v>0</v>
      </c>
      <c r="AI231" s="2"/>
      <c r="AJ231" s="57">
        <f t="shared" ref="AJ231:AJ235" si="448">+AH231-AI231</f>
        <v>0</v>
      </c>
      <c r="AK231" s="79">
        <f t="shared" ref="AK231:AK235" si="449">IF(ISERROR(AI231/AH231),0,(AI231/AH231))</f>
        <v>0</v>
      </c>
      <c r="AL231" s="32">
        <f>+VLOOKUP($A231,'Presupuesto (Captura de Datos)'!$A$11:$M$363,AL$9,0)</f>
        <v>0</v>
      </c>
      <c r="AM231" s="2"/>
      <c r="AN231" s="57">
        <f t="shared" ref="AN231:AN235" si="450">+AL231-AM231</f>
        <v>0</v>
      </c>
      <c r="AO231" s="79">
        <f t="shared" ref="AO231:AO235" si="451">IF(ISERROR(AM231/AL231),0,(AM231/AL231))</f>
        <v>0</v>
      </c>
      <c r="AP231" s="32">
        <f>+VLOOKUP($A231,'Presupuesto (Captura de Datos)'!$A$11:$M$363,AP$9,0)</f>
        <v>0</v>
      </c>
      <c r="AQ231" s="2"/>
      <c r="AR231" s="57">
        <f t="shared" ref="AR231:AR235" si="452">+AP231-AQ231</f>
        <v>0</v>
      </c>
      <c r="AS231" s="79">
        <f t="shared" ref="AS231:AS235" si="453">IF(ISERROR(AQ231/AP231),0,(AQ231/AP231))</f>
        <v>0</v>
      </c>
      <c r="AT231" s="32">
        <f>+VLOOKUP($A231,'Presupuesto (Captura de Datos)'!$A$11:$M$363,AT$9,0)</f>
        <v>0</v>
      </c>
      <c r="AU231" s="2"/>
      <c r="AV231" s="57">
        <f t="shared" ref="AV231:AV235" si="454">+AT231-AU231</f>
        <v>0</v>
      </c>
      <c r="AW231" s="79">
        <f t="shared" ref="AW231:AW235" si="455">IF(ISERROR(AU231/AT231),0,(AU231/AT231))</f>
        <v>0</v>
      </c>
      <c r="AX231" s="26">
        <f t="shared" ref="AX231:AX235" si="456">B231+F231+J231+N231+R231+V231+Z231+AD231+AH231+AL231+AP231+AT231</f>
        <v>0</v>
      </c>
      <c r="AY231" s="26">
        <f t="shared" ref="AY231:AY235" si="457">C231+G231+K231+O231+S231+W231+AA231+AE231+AI231+AM231+AQ231+AU231</f>
        <v>0</v>
      </c>
      <c r="AZ231" s="74">
        <f t="shared" ref="AZ231:AZ235" si="458">+AX231-AY231</f>
        <v>0</v>
      </c>
      <c r="BA231" s="82">
        <f t="shared" ref="BA231:BA235" si="459">IF(ISERROR(AY231/AX231),0,(AY231/AX231))</f>
        <v>0</v>
      </c>
    </row>
    <row r="232" spans="1:53" s="33" customFormat="1" ht="13.5" outlineLevel="1" x14ac:dyDescent="0.3">
      <c r="A232" s="33" t="str">
        <f>+'Presupuesto (Captura de Datos)'!A232</f>
        <v>Otros Gastos Oficina / Familia y Propios 18</v>
      </c>
      <c r="B232" s="32">
        <f>+VLOOKUP($A232,'Presupuesto (Captura de Datos)'!$A$11:$M$363,B$9,0)</f>
        <v>0</v>
      </c>
      <c r="C232" s="2"/>
      <c r="D232" s="57">
        <f t="shared" si="432"/>
        <v>0</v>
      </c>
      <c r="E232" s="79">
        <f t="shared" si="433"/>
        <v>0</v>
      </c>
      <c r="F232" s="32">
        <f>+VLOOKUP($A232,'Presupuesto (Captura de Datos)'!$A$11:$M$363,F$9,0)</f>
        <v>0</v>
      </c>
      <c r="G232" s="2"/>
      <c r="H232" s="57">
        <f t="shared" si="434"/>
        <v>0</v>
      </c>
      <c r="I232" s="79">
        <f t="shared" si="435"/>
        <v>0</v>
      </c>
      <c r="J232" s="32">
        <f>+VLOOKUP($A232,'Presupuesto (Captura de Datos)'!$A$11:$M$363,J$9,0)</f>
        <v>0</v>
      </c>
      <c r="K232" s="2"/>
      <c r="L232" s="57">
        <f t="shared" si="436"/>
        <v>0</v>
      </c>
      <c r="M232" s="79">
        <f t="shared" si="437"/>
        <v>0</v>
      </c>
      <c r="N232" s="32">
        <f>+VLOOKUP($A232,'Presupuesto (Captura de Datos)'!$A$11:$M$363,N$9,0)</f>
        <v>0</v>
      </c>
      <c r="O232" s="2"/>
      <c r="P232" s="57">
        <f t="shared" si="438"/>
        <v>0</v>
      </c>
      <c r="Q232" s="79">
        <f t="shared" si="439"/>
        <v>0</v>
      </c>
      <c r="R232" s="32">
        <f>+VLOOKUP($A232,'Presupuesto (Captura de Datos)'!$A$11:$M$363,R$9,0)</f>
        <v>0</v>
      </c>
      <c r="S232" s="2"/>
      <c r="T232" s="57">
        <f t="shared" si="440"/>
        <v>0</v>
      </c>
      <c r="U232" s="79">
        <f t="shared" si="441"/>
        <v>0</v>
      </c>
      <c r="V232" s="32">
        <f>+VLOOKUP($A232,'Presupuesto (Captura de Datos)'!$A$11:$M$363,V$9,0)</f>
        <v>0</v>
      </c>
      <c r="W232" s="2"/>
      <c r="X232" s="57">
        <f t="shared" si="442"/>
        <v>0</v>
      </c>
      <c r="Y232" s="79">
        <f t="shared" si="443"/>
        <v>0</v>
      </c>
      <c r="Z232" s="32">
        <f>+VLOOKUP($A232,'Presupuesto (Captura de Datos)'!$A$11:$M$363,Z$9,0)</f>
        <v>0</v>
      </c>
      <c r="AA232" s="2"/>
      <c r="AB232" s="57">
        <f t="shared" si="444"/>
        <v>0</v>
      </c>
      <c r="AC232" s="79">
        <f t="shared" si="445"/>
        <v>0</v>
      </c>
      <c r="AD232" s="32">
        <f>+VLOOKUP($A232,'Presupuesto (Captura de Datos)'!$A$11:$M$363,AD$9,0)</f>
        <v>0</v>
      </c>
      <c r="AE232" s="2"/>
      <c r="AF232" s="57">
        <f t="shared" si="446"/>
        <v>0</v>
      </c>
      <c r="AG232" s="79">
        <f t="shared" si="447"/>
        <v>0</v>
      </c>
      <c r="AH232" s="32">
        <f>+VLOOKUP($A232,'Presupuesto (Captura de Datos)'!$A$11:$M$363,AH$9,0)</f>
        <v>0</v>
      </c>
      <c r="AI232" s="2"/>
      <c r="AJ232" s="57">
        <f t="shared" si="448"/>
        <v>0</v>
      </c>
      <c r="AK232" s="79">
        <f t="shared" si="449"/>
        <v>0</v>
      </c>
      <c r="AL232" s="32">
        <f>+VLOOKUP($A232,'Presupuesto (Captura de Datos)'!$A$11:$M$363,AL$9,0)</f>
        <v>0</v>
      </c>
      <c r="AM232" s="2"/>
      <c r="AN232" s="57">
        <f t="shared" si="450"/>
        <v>0</v>
      </c>
      <c r="AO232" s="79">
        <f t="shared" si="451"/>
        <v>0</v>
      </c>
      <c r="AP232" s="32">
        <f>+VLOOKUP($A232,'Presupuesto (Captura de Datos)'!$A$11:$M$363,AP$9,0)</f>
        <v>0</v>
      </c>
      <c r="AQ232" s="2"/>
      <c r="AR232" s="57">
        <f t="shared" si="452"/>
        <v>0</v>
      </c>
      <c r="AS232" s="79">
        <f t="shared" si="453"/>
        <v>0</v>
      </c>
      <c r="AT232" s="32">
        <f>+VLOOKUP($A232,'Presupuesto (Captura de Datos)'!$A$11:$M$363,AT$9,0)</f>
        <v>0</v>
      </c>
      <c r="AU232" s="2"/>
      <c r="AV232" s="57">
        <f t="shared" si="454"/>
        <v>0</v>
      </c>
      <c r="AW232" s="79">
        <f t="shared" si="455"/>
        <v>0</v>
      </c>
      <c r="AX232" s="26">
        <f t="shared" si="456"/>
        <v>0</v>
      </c>
      <c r="AY232" s="26">
        <f t="shared" si="457"/>
        <v>0</v>
      </c>
      <c r="AZ232" s="74">
        <f t="shared" si="458"/>
        <v>0</v>
      </c>
      <c r="BA232" s="82">
        <f t="shared" si="459"/>
        <v>0</v>
      </c>
    </row>
    <row r="233" spans="1:53" s="33" customFormat="1" ht="13.5" outlineLevel="1" x14ac:dyDescent="0.3">
      <c r="A233" s="33" t="str">
        <f>+'Presupuesto (Captura de Datos)'!A233</f>
        <v>Otros Gastos Oficina / Familia y Propios 19</v>
      </c>
      <c r="B233" s="32">
        <f>+VLOOKUP($A233,'Presupuesto (Captura de Datos)'!$A$11:$M$363,B$9,0)</f>
        <v>0</v>
      </c>
      <c r="C233" s="2"/>
      <c r="D233" s="57">
        <f t="shared" si="432"/>
        <v>0</v>
      </c>
      <c r="E233" s="79">
        <f t="shared" si="433"/>
        <v>0</v>
      </c>
      <c r="F233" s="32">
        <f>+VLOOKUP($A233,'Presupuesto (Captura de Datos)'!$A$11:$M$363,F$9,0)</f>
        <v>0</v>
      </c>
      <c r="G233" s="2"/>
      <c r="H233" s="57">
        <f t="shared" si="434"/>
        <v>0</v>
      </c>
      <c r="I233" s="79">
        <f t="shared" si="435"/>
        <v>0</v>
      </c>
      <c r="J233" s="32">
        <f>+VLOOKUP($A233,'Presupuesto (Captura de Datos)'!$A$11:$M$363,J$9,0)</f>
        <v>0</v>
      </c>
      <c r="K233" s="2"/>
      <c r="L233" s="57">
        <f t="shared" si="436"/>
        <v>0</v>
      </c>
      <c r="M233" s="79">
        <f t="shared" si="437"/>
        <v>0</v>
      </c>
      <c r="N233" s="32">
        <f>+VLOOKUP($A233,'Presupuesto (Captura de Datos)'!$A$11:$M$363,N$9,0)</f>
        <v>0</v>
      </c>
      <c r="O233" s="2"/>
      <c r="P233" s="57">
        <f t="shared" si="438"/>
        <v>0</v>
      </c>
      <c r="Q233" s="79">
        <f t="shared" si="439"/>
        <v>0</v>
      </c>
      <c r="R233" s="32">
        <f>+VLOOKUP($A233,'Presupuesto (Captura de Datos)'!$A$11:$M$363,R$9,0)</f>
        <v>0</v>
      </c>
      <c r="S233" s="2"/>
      <c r="T233" s="57">
        <f t="shared" si="440"/>
        <v>0</v>
      </c>
      <c r="U233" s="79">
        <f t="shared" si="441"/>
        <v>0</v>
      </c>
      <c r="V233" s="32">
        <f>+VLOOKUP($A233,'Presupuesto (Captura de Datos)'!$A$11:$M$363,V$9,0)</f>
        <v>0</v>
      </c>
      <c r="W233" s="2"/>
      <c r="X233" s="57">
        <f t="shared" si="442"/>
        <v>0</v>
      </c>
      <c r="Y233" s="79">
        <f t="shared" si="443"/>
        <v>0</v>
      </c>
      <c r="Z233" s="32">
        <f>+VLOOKUP($A233,'Presupuesto (Captura de Datos)'!$A$11:$M$363,Z$9,0)</f>
        <v>0</v>
      </c>
      <c r="AA233" s="2"/>
      <c r="AB233" s="57">
        <f t="shared" si="444"/>
        <v>0</v>
      </c>
      <c r="AC233" s="79">
        <f t="shared" si="445"/>
        <v>0</v>
      </c>
      <c r="AD233" s="32">
        <f>+VLOOKUP($A233,'Presupuesto (Captura de Datos)'!$A$11:$M$363,AD$9,0)</f>
        <v>0</v>
      </c>
      <c r="AE233" s="2"/>
      <c r="AF233" s="57">
        <f t="shared" si="446"/>
        <v>0</v>
      </c>
      <c r="AG233" s="79">
        <f t="shared" si="447"/>
        <v>0</v>
      </c>
      <c r="AH233" s="32">
        <f>+VLOOKUP($A233,'Presupuesto (Captura de Datos)'!$A$11:$M$363,AH$9,0)</f>
        <v>0</v>
      </c>
      <c r="AI233" s="2"/>
      <c r="AJ233" s="57">
        <f t="shared" si="448"/>
        <v>0</v>
      </c>
      <c r="AK233" s="79">
        <f t="shared" si="449"/>
        <v>0</v>
      </c>
      <c r="AL233" s="32">
        <f>+VLOOKUP($A233,'Presupuesto (Captura de Datos)'!$A$11:$M$363,AL$9,0)</f>
        <v>0</v>
      </c>
      <c r="AM233" s="2"/>
      <c r="AN233" s="57">
        <f t="shared" si="450"/>
        <v>0</v>
      </c>
      <c r="AO233" s="79">
        <f t="shared" si="451"/>
        <v>0</v>
      </c>
      <c r="AP233" s="32">
        <f>+VLOOKUP($A233,'Presupuesto (Captura de Datos)'!$A$11:$M$363,AP$9,0)</f>
        <v>0</v>
      </c>
      <c r="AQ233" s="2"/>
      <c r="AR233" s="57">
        <f t="shared" si="452"/>
        <v>0</v>
      </c>
      <c r="AS233" s="79">
        <f t="shared" si="453"/>
        <v>0</v>
      </c>
      <c r="AT233" s="32">
        <f>+VLOOKUP($A233,'Presupuesto (Captura de Datos)'!$A$11:$M$363,AT$9,0)</f>
        <v>0</v>
      </c>
      <c r="AU233" s="2"/>
      <c r="AV233" s="57">
        <f t="shared" si="454"/>
        <v>0</v>
      </c>
      <c r="AW233" s="79">
        <f t="shared" si="455"/>
        <v>0</v>
      </c>
      <c r="AX233" s="26">
        <f t="shared" si="456"/>
        <v>0</v>
      </c>
      <c r="AY233" s="26">
        <f t="shared" si="457"/>
        <v>0</v>
      </c>
      <c r="AZ233" s="74">
        <f t="shared" si="458"/>
        <v>0</v>
      </c>
      <c r="BA233" s="82">
        <f t="shared" si="459"/>
        <v>0</v>
      </c>
    </row>
    <row r="234" spans="1:53" s="33" customFormat="1" ht="13.5" outlineLevel="1" x14ac:dyDescent="0.3">
      <c r="A234" s="33" t="str">
        <f>+'Presupuesto (Captura de Datos)'!A234</f>
        <v>Otros Gastos Oficina / Familia y Propios 20</v>
      </c>
      <c r="B234" s="32">
        <f>+VLOOKUP($A234,'Presupuesto (Captura de Datos)'!$A$11:$M$363,B$9,0)</f>
        <v>0</v>
      </c>
      <c r="C234" s="2"/>
      <c r="D234" s="57">
        <f t="shared" si="432"/>
        <v>0</v>
      </c>
      <c r="E234" s="79">
        <f t="shared" si="433"/>
        <v>0</v>
      </c>
      <c r="F234" s="32">
        <f>+VLOOKUP($A234,'Presupuesto (Captura de Datos)'!$A$11:$M$363,F$9,0)</f>
        <v>0</v>
      </c>
      <c r="G234" s="2"/>
      <c r="H234" s="57">
        <f t="shared" si="434"/>
        <v>0</v>
      </c>
      <c r="I234" s="79">
        <f t="shared" si="435"/>
        <v>0</v>
      </c>
      <c r="J234" s="32">
        <f>+VLOOKUP($A234,'Presupuesto (Captura de Datos)'!$A$11:$M$363,J$9,0)</f>
        <v>0</v>
      </c>
      <c r="K234" s="2"/>
      <c r="L234" s="57">
        <f t="shared" si="436"/>
        <v>0</v>
      </c>
      <c r="M234" s="79">
        <f t="shared" si="437"/>
        <v>0</v>
      </c>
      <c r="N234" s="32">
        <f>+VLOOKUP($A234,'Presupuesto (Captura de Datos)'!$A$11:$M$363,N$9,0)</f>
        <v>0</v>
      </c>
      <c r="O234" s="2"/>
      <c r="P234" s="57">
        <f t="shared" si="438"/>
        <v>0</v>
      </c>
      <c r="Q234" s="79">
        <f t="shared" si="439"/>
        <v>0</v>
      </c>
      <c r="R234" s="32">
        <f>+VLOOKUP($A234,'Presupuesto (Captura de Datos)'!$A$11:$M$363,R$9,0)</f>
        <v>0</v>
      </c>
      <c r="S234" s="2"/>
      <c r="T234" s="57">
        <f t="shared" si="440"/>
        <v>0</v>
      </c>
      <c r="U234" s="79">
        <f t="shared" si="441"/>
        <v>0</v>
      </c>
      <c r="V234" s="32">
        <f>+VLOOKUP($A234,'Presupuesto (Captura de Datos)'!$A$11:$M$363,V$9,0)</f>
        <v>0</v>
      </c>
      <c r="W234" s="2"/>
      <c r="X234" s="57">
        <f t="shared" si="442"/>
        <v>0</v>
      </c>
      <c r="Y234" s="79">
        <f t="shared" si="443"/>
        <v>0</v>
      </c>
      <c r="Z234" s="32">
        <f>+VLOOKUP($A234,'Presupuesto (Captura de Datos)'!$A$11:$M$363,Z$9,0)</f>
        <v>0</v>
      </c>
      <c r="AA234" s="2"/>
      <c r="AB234" s="57">
        <f t="shared" si="444"/>
        <v>0</v>
      </c>
      <c r="AC234" s="79">
        <f t="shared" si="445"/>
        <v>0</v>
      </c>
      <c r="AD234" s="32">
        <f>+VLOOKUP($A234,'Presupuesto (Captura de Datos)'!$A$11:$M$363,AD$9,0)</f>
        <v>0</v>
      </c>
      <c r="AE234" s="2"/>
      <c r="AF234" s="57">
        <f t="shared" si="446"/>
        <v>0</v>
      </c>
      <c r="AG234" s="79">
        <f t="shared" si="447"/>
        <v>0</v>
      </c>
      <c r="AH234" s="32">
        <f>+VLOOKUP($A234,'Presupuesto (Captura de Datos)'!$A$11:$M$363,AH$9,0)</f>
        <v>0</v>
      </c>
      <c r="AI234" s="2"/>
      <c r="AJ234" s="57">
        <f t="shared" si="448"/>
        <v>0</v>
      </c>
      <c r="AK234" s="79">
        <f t="shared" si="449"/>
        <v>0</v>
      </c>
      <c r="AL234" s="32">
        <f>+VLOOKUP($A234,'Presupuesto (Captura de Datos)'!$A$11:$M$363,AL$9,0)</f>
        <v>0</v>
      </c>
      <c r="AM234" s="2"/>
      <c r="AN234" s="57">
        <f t="shared" si="450"/>
        <v>0</v>
      </c>
      <c r="AO234" s="79">
        <f t="shared" si="451"/>
        <v>0</v>
      </c>
      <c r="AP234" s="32">
        <f>+VLOOKUP($A234,'Presupuesto (Captura de Datos)'!$A$11:$M$363,AP$9,0)</f>
        <v>0</v>
      </c>
      <c r="AQ234" s="2"/>
      <c r="AR234" s="57">
        <f t="shared" si="452"/>
        <v>0</v>
      </c>
      <c r="AS234" s="79">
        <f t="shared" si="453"/>
        <v>0</v>
      </c>
      <c r="AT234" s="32">
        <f>+VLOOKUP($A234,'Presupuesto (Captura de Datos)'!$A$11:$M$363,AT$9,0)</f>
        <v>0</v>
      </c>
      <c r="AU234" s="2"/>
      <c r="AV234" s="57">
        <f t="shared" si="454"/>
        <v>0</v>
      </c>
      <c r="AW234" s="79">
        <f t="shared" si="455"/>
        <v>0</v>
      </c>
      <c r="AX234" s="26">
        <f t="shared" si="456"/>
        <v>0</v>
      </c>
      <c r="AY234" s="26">
        <f t="shared" si="457"/>
        <v>0</v>
      </c>
      <c r="AZ234" s="74">
        <f t="shared" si="458"/>
        <v>0</v>
      </c>
      <c r="BA234" s="82">
        <f t="shared" si="459"/>
        <v>0</v>
      </c>
    </row>
    <row r="235" spans="1:53" s="33" customFormat="1" ht="13.5" outlineLevel="1" x14ac:dyDescent="0.3">
      <c r="A235" s="33" t="str">
        <f>+'Presupuesto (Captura de Datos)'!A235</f>
        <v>Otros Gastos Oficina / Familia y Propios 21</v>
      </c>
      <c r="B235" s="32">
        <f>+VLOOKUP($A235,'Presupuesto (Captura de Datos)'!$A$11:$M$363,B$9,0)</f>
        <v>0</v>
      </c>
      <c r="C235" s="2"/>
      <c r="D235" s="57">
        <f t="shared" si="432"/>
        <v>0</v>
      </c>
      <c r="E235" s="79">
        <f t="shared" si="433"/>
        <v>0</v>
      </c>
      <c r="F235" s="32">
        <f>+VLOOKUP($A235,'Presupuesto (Captura de Datos)'!$A$11:$M$363,F$9,0)</f>
        <v>0</v>
      </c>
      <c r="G235" s="2"/>
      <c r="H235" s="57">
        <f t="shared" si="434"/>
        <v>0</v>
      </c>
      <c r="I235" s="79">
        <f t="shared" si="435"/>
        <v>0</v>
      </c>
      <c r="J235" s="32">
        <f>+VLOOKUP($A235,'Presupuesto (Captura de Datos)'!$A$11:$M$363,J$9,0)</f>
        <v>0</v>
      </c>
      <c r="K235" s="2"/>
      <c r="L235" s="57">
        <f t="shared" si="436"/>
        <v>0</v>
      </c>
      <c r="M235" s="79">
        <f t="shared" si="437"/>
        <v>0</v>
      </c>
      <c r="N235" s="32">
        <f>+VLOOKUP($A235,'Presupuesto (Captura de Datos)'!$A$11:$M$363,N$9,0)</f>
        <v>0</v>
      </c>
      <c r="O235" s="2"/>
      <c r="P235" s="57">
        <f t="shared" si="438"/>
        <v>0</v>
      </c>
      <c r="Q235" s="79">
        <f t="shared" si="439"/>
        <v>0</v>
      </c>
      <c r="R235" s="32">
        <f>+VLOOKUP($A235,'Presupuesto (Captura de Datos)'!$A$11:$M$363,R$9,0)</f>
        <v>0</v>
      </c>
      <c r="S235" s="2"/>
      <c r="T235" s="57">
        <f t="shared" si="440"/>
        <v>0</v>
      </c>
      <c r="U235" s="79">
        <f t="shared" si="441"/>
        <v>0</v>
      </c>
      <c r="V235" s="32">
        <f>+VLOOKUP($A235,'Presupuesto (Captura de Datos)'!$A$11:$M$363,V$9,0)</f>
        <v>0</v>
      </c>
      <c r="W235" s="2"/>
      <c r="X235" s="57">
        <f t="shared" si="442"/>
        <v>0</v>
      </c>
      <c r="Y235" s="79">
        <f t="shared" si="443"/>
        <v>0</v>
      </c>
      <c r="Z235" s="32">
        <f>+VLOOKUP($A235,'Presupuesto (Captura de Datos)'!$A$11:$M$363,Z$9,0)</f>
        <v>0</v>
      </c>
      <c r="AA235" s="2"/>
      <c r="AB235" s="57">
        <f t="shared" si="444"/>
        <v>0</v>
      </c>
      <c r="AC235" s="79">
        <f t="shared" si="445"/>
        <v>0</v>
      </c>
      <c r="AD235" s="32">
        <f>+VLOOKUP($A235,'Presupuesto (Captura de Datos)'!$A$11:$M$363,AD$9,0)</f>
        <v>0</v>
      </c>
      <c r="AE235" s="2"/>
      <c r="AF235" s="57">
        <f t="shared" si="446"/>
        <v>0</v>
      </c>
      <c r="AG235" s="79">
        <f t="shared" si="447"/>
        <v>0</v>
      </c>
      <c r="AH235" s="32">
        <f>+VLOOKUP($A235,'Presupuesto (Captura de Datos)'!$A$11:$M$363,AH$9,0)</f>
        <v>0</v>
      </c>
      <c r="AI235" s="2"/>
      <c r="AJ235" s="57">
        <f t="shared" si="448"/>
        <v>0</v>
      </c>
      <c r="AK235" s="79">
        <f t="shared" si="449"/>
        <v>0</v>
      </c>
      <c r="AL235" s="32">
        <f>+VLOOKUP($A235,'Presupuesto (Captura de Datos)'!$A$11:$M$363,AL$9,0)</f>
        <v>0</v>
      </c>
      <c r="AM235" s="2"/>
      <c r="AN235" s="57">
        <f t="shared" si="450"/>
        <v>0</v>
      </c>
      <c r="AO235" s="79">
        <f t="shared" si="451"/>
        <v>0</v>
      </c>
      <c r="AP235" s="32">
        <f>+VLOOKUP($A235,'Presupuesto (Captura de Datos)'!$A$11:$M$363,AP$9,0)</f>
        <v>0</v>
      </c>
      <c r="AQ235" s="2"/>
      <c r="AR235" s="57">
        <f t="shared" si="452"/>
        <v>0</v>
      </c>
      <c r="AS235" s="79">
        <f t="shared" si="453"/>
        <v>0</v>
      </c>
      <c r="AT235" s="32">
        <f>+VLOOKUP($A235,'Presupuesto (Captura de Datos)'!$A$11:$M$363,AT$9,0)</f>
        <v>0</v>
      </c>
      <c r="AU235" s="2"/>
      <c r="AV235" s="57">
        <f t="shared" si="454"/>
        <v>0</v>
      </c>
      <c r="AW235" s="79">
        <f t="shared" si="455"/>
        <v>0</v>
      </c>
      <c r="AX235" s="26">
        <f t="shared" si="456"/>
        <v>0</v>
      </c>
      <c r="AY235" s="26">
        <f t="shared" si="457"/>
        <v>0</v>
      </c>
      <c r="AZ235" s="74">
        <f t="shared" si="458"/>
        <v>0</v>
      </c>
      <c r="BA235" s="82">
        <f t="shared" si="459"/>
        <v>0</v>
      </c>
    </row>
    <row r="236" spans="1:53" s="33" customFormat="1" ht="13.5" outlineLevel="1" x14ac:dyDescent="0.3">
      <c r="A236" s="33" t="str">
        <f>+'Presupuesto (Captura de Datos)'!A236</f>
        <v>Otros Gastos Oficina / Familia y Propios 22</v>
      </c>
      <c r="B236" s="32">
        <f>+VLOOKUP($A236,'Presupuesto (Captura de Datos)'!$A$11:$M$363,B$9,0)</f>
        <v>0</v>
      </c>
      <c r="C236" s="2"/>
      <c r="D236" s="57">
        <f>+B236-C236</f>
        <v>0</v>
      </c>
      <c r="E236" s="79">
        <f>IF(ISERROR(C236/B236),0,(C236/B236))</f>
        <v>0</v>
      </c>
      <c r="F236" s="32">
        <f>+VLOOKUP($A236,'Presupuesto (Captura de Datos)'!$A$11:$M$363,F$9,0)</f>
        <v>0</v>
      </c>
      <c r="G236" s="2"/>
      <c r="H236" s="57">
        <f t="shared" si="378"/>
        <v>0</v>
      </c>
      <c r="I236" s="79">
        <f t="shared" si="379"/>
        <v>0</v>
      </c>
      <c r="J236" s="32">
        <f>+VLOOKUP($A236,'Presupuesto (Captura de Datos)'!$A$11:$M$363,J$9,0)</f>
        <v>0</v>
      </c>
      <c r="K236" s="2"/>
      <c r="L236" s="57">
        <f t="shared" si="380"/>
        <v>0</v>
      </c>
      <c r="M236" s="79">
        <f t="shared" si="381"/>
        <v>0</v>
      </c>
      <c r="N236" s="32">
        <f>+VLOOKUP($A236,'Presupuesto (Captura de Datos)'!$A$11:$M$363,N$9,0)</f>
        <v>0</v>
      </c>
      <c r="O236" s="2"/>
      <c r="P236" s="57">
        <f t="shared" si="382"/>
        <v>0</v>
      </c>
      <c r="Q236" s="79">
        <f t="shared" si="383"/>
        <v>0</v>
      </c>
      <c r="R236" s="32">
        <f>+VLOOKUP($A236,'Presupuesto (Captura de Datos)'!$A$11:$M$363,R$9,0)</f>
        <v>0</v>
      </c>
      <c r="S236" s="2"/>
      <c r="T236" s="57">
        <f t="shared" si="384"/>
        <v>0</v>
      </c>
      <c r="U236" s="79">
        <f t="shared" si="385"/>
        <v>0</v>
      </c>
      <c r="V236" s="32">
        <f>+VLOOKUP($A236,'Presupuesto (Captura de Datos)'!$A$11:$M$363,V$9,0)</f>
        <v>0</v>
      </c>
      <c r="W236" s="2"/>
      <c r="X236" s="57">
        <f t="shared" si="386"/>
        <v>0</v>
      </c>
      <c r="Y236" s="79">
        <f t="shared" si="387"/>
        <v>0</v>
      </c>
      <c r="Z236" s="32">
        <f>+VLOOKUP($A236,'Presupuesto (Captura de Datos)'!$A$11:$M$363,Z$9,0)</f>
        <v>0</v>
      </c>
      <c r="AA236" s="2"/>
      <c r="AB236" s="57">
        <f t="shared" si="388"/>
        <v>0</v>
      </c>
      <c r="AC236" s="79">
        <f t="shared" si="389"/>
        <v>0</v>
      </c>
      <c r="AD236" s="32">
        <f>+VLOOKUP($A236,'Presupuesto (Captura de Datos)'!$A$11:$M$363,AD$9,0)</f>
        <v>0</v>
      </c>
      <c r="AE236" s="2"/>
      <c r="AF236" s="57">
        <f t="shared" si="390"/>
        <v>0</v>
      </c>
      <c r="AG236" s="79">
        <f t="shared" si="391"/>
        <v>0</v>
      </c>
      <c r="AH236" s="32">
        <f>+VLOOKUP($A236,'Presupuesto (Captura de Datos)'!$A$11:$M$363,AH$9,0)</f>
        <v>0</v>
      </c>
      <c r="AI236" s="2"/>
      <c r="AJ236" s="57">
        <f t="shared" si="392"/>
        <v>0</v>
      </c>
      <c r="AK236" s="79">
        <f t="shared" si="393"/>
        <v>0</v>
      </c>
      <c r="AL236" s="32">
        <f>+VLOOKUP($A236,'Presupuesto (Captura de Datos)'!$A$11:$M$363,AL$9,0)</f>
        <v>0</v>
      </c>
      <c r="AM236" s="2"/>
      <c r="AN236" s="57">
        <f t="shared" si="394"/>
        <v>0</v>
      </c>
      <c r="AO236" s="79">
        <f t="shared" si="395"/>
        <v>0</v>
      </c>
      <c r="AP236" s="32">
        <f>+VLOOKUP($A236,'Presupuesto (Captura de Datos)'!$A$11:$M$363,AP$9,0)</f>
        <v>0</v>
      </c>
      <c r="AQ236" s="2"/>
      <c r="AR236" s="57">
        <f t="shared" si="396"/>
        <v>0</v>
      </c>
      <c r="AS236" s="79">
        <f t="shared" si="397"/>
        <v>0</v>
      </c>
      <c r="AT236" s="32">
        <f>+VLOOKUP($A236,'Presupuesto (Captura de Datos)'!$A$11:$M$363,AT$9,0)</f>
        <v>0</v>
      </c>
      <c r="AU236" s="2"/>
      <c r="AV236" s="57">
        <f t="shared" si="398"/>
        <v>0</v>
      </c>
      <c r="AW236" s="79">
        <f t="shared" si="399"/>
        <v>0</v>
      </c>
      <c r="AX236" s="26">
        <f t="shared" si="400"/>
        <v>0</v>
      </c>
      <c r="AY236" s="26">
        <f t="shared" si="401"/>
        <v>0</v>
      </c>
      <c r="AZ236" s="74">
        <f>+AX236-AY236</f>
        <v>0</v>
      </c>
      <c r="BA236" s="82">
        <f>IF(ISERROR(AY236/AX236),0,(AY236/AX236))</f>
        <v>0</v>
      </c>
    </row>
    <row r="237" spans="1:53" s="33" customFormat="1" ht="13.5" x14ac:dyDescent="0.3">
      <c r="A237" s="62" t="str">
        <f>"Total "&amp;A214</f>
        <v>Total Otros Gastos / Familia y Propios</v>
      </c>
      <c r="B237" s="63">
        <f>SUM(B214:B236)</f>
        <v>0</v>
      </c>
      <c r="C237" s="63">
        <f>SUM(C214:C236)</f>
        <v>0</v>
      </c>
      <c r="D237" s="63">
        <f>+B237-C237</f>
        <v>0</v>
      </c>
      <c r="E237" s="81">
        <f>IF(ISERROR(C237/B237),0,(C237/B237))</f>
        <v>0</v>
      </c>
      <c r="F237" s="63">
        <f>SUM(F214:F236)</f>
        <v>0</v>
      </c>
      <c r="G237" s="63">
        <f>SUM(G214:G236)</f>
        <v>0</v>
      </c>
      <c r="H237" s="63">
        <f t="shared" si="378"/>
        <v>0</v>
      </c>
      <c r="I237" s="81">
        <f t="shared" si="379"/>
        <v>0</v>
      </c>
      <c r="J237" s="63">
        <f>SUM(J214:J236)</f>
        <v>0</v>
      </c>
      <c r="K237" s="63">
        <f>SUM(K214:K236)</f>
        <v>0</v>
      </c>
      <c r="L237" s="63">
        <f t="shared" si="380"/>
        <v>0</v>
      </c>
      <c r="M237" s="81">
        <f t="shared" si="381"/>
        <v>0</v>
      </c>
      <c r="N237" s="63">
        <f>SUM(N214:N236)</f>
        <v>0</v>
      </c>
      <c r="O237" s="63">
        <f>SUM(O214:O236)</f>
        <v>0</v>
      </c>
      <c r="P237" s="63">
        <f t="shared" si="382"/>
        <v>0</v>
      </c>
      <c r="Q237" s="81">
        <f t="shared" si="383"/>
        <v>0</v>
      </c>
      <c r="R237" s="63">
        <f>SUM(R214:R236)</f>
        <v>0</v>
      </c>
      <c r="S237" s="63">
        <f>SUM(S214:S236)</f>
        <v>0</v>
      </c>
      <c r="T237" s="63">
        <f t="shared" si="384"/>
        <v>0</v>
      </c>
      <c r="U237" s="81">
        <f t="shared" si="385"/>
        <v>0</v>
      </c>
      <c r="V237" s="63">
        <f>SUM(V214:V236)</f>
        <v>0</v>
      </c>
      <c r="W237" s="63">
        <f>SUM(W214:W236)</f>
        <v>0</v>
      </c>
      <c r="X237" s="63">
        <f t="shared" si="386"/>
        <v>0</v>
      </c>
      <c r="Y237" s="81">
        <f t="shared" si="387"/>
        <v>0</v>
      </c>
      <c r="Z237" s="63">
        <f>SUM(Z214:Z236)</f>
        <v>0</v>
      </c>
      <c r="AA237" s="63">
        <f>SUM(AA214:AA236)</f>
        <v>0</v>
      </c>
      <c r="AB237" s="63">
        <f t="shared" si="388"/>
        <v>0</v>
      </c>
      <c r="AC237" s="81">
        <f t="shared" si="389"/>
        <v>0</v>
      </c>
      <c r="AD237" s="63">
        <f>SUM(AD214:AD236)</f>
        <v>0</v>
      </c>
      <c r="AE237" s="63">
        <f>SUM(AE214:AE236)</f>
        <v>0</v>
      </c>
      <c r="AF237" s="63">
        <f t="shared" si="390"/>
        <v>0</v>
      </c>
      <c r="AG237" s="81">
        <f t="shared" si="391"/>
        <v>0</v>
      </c>
      <c r="AH237" s="63">
        <f>SUM(AH214:AH236)</f>
        <v>0</v>
      </c>
      <c r="AI237" s="63">
        <f>SUM(AI214:AI236)</f>
        <v>0</v>
      </c>
      <c r="AJ237" s="63">
        <f t="shared" si="392"/>
        <v>0</v>
      </c>
      <c r="AK237" s="81">
        <f t="shared" si="393"/>
        <v>0</v>
      </c>
      <c r="AL237" s="63">
        <f>SUM(AL214:AL236)</f>
        <v>0</v>
      </c>
      <c r="AM237" s="63">
        <f>SUM(AM214:AM236)</f>
        <v>0</v>
      </c>
      <c r="AN237" s="63">
        <f t="shared" si="394"/>
        <v>0</v>
      </c>
      <c r="AO237" s="81">
        <f t="shared" si="395"/>
        <v>0</v>
      </c>
      <c r="AP237" s="63">
        <f>SUM(AP214:AP236)</f>
        <v>0</v>
      </c>
      <c r="AQ237" s="63">
        <f>SUM(AQ214:AQ236)</f>
        <v>0</v>
      </c>
      <c r="AR237" s="63">
        <f t="shared" si="396"/>
        <v>0</v>
      </c>
      <c r="AS237" s="81">
        <f t="shared" si="397"/>
        <v>0</v>
      </c>
      <c r="AT237" s="63">
        <f>SUM(AT214:AT236)</f>
        <v>0</v>
      </c>
      <c r="AU237" s="63">
        <f>SUM(AU214:AU236)</f>
        <v>0</v>
      </c>
      <c r="AV237" s="63">
        <f t="shared" si="398"/>
        <v>0</v>
      </c>
      <c r="AW237" s="81">
        <f t="shared" si="399"/>
        <v>0</v>
      </c>
      <c r="AX237" s="63">
        <f>SUM(AX215:AX236)</f>
        <v>0</v>
      </c>
      <c r="AY237" s="63">
        <f>SUM(AY214:AY236)</f>
        <v>0</v>
      </c>
      <c r="AZ237" s="63">
        <f>+AX237-AY237</f>
        <v>0</v>
      </c>
      <c r="BA237" s="81">
        <f>IF(ISERROR(AY237/AX237),0,(AY237/AX237))</f>
        <v>0</v>
      </c>
    </row>
    <row r="238" spans="1:53" s="33" customFormat="1" ht="13.5" x14ac:dyDescent="0.3">
      <c r="A238" s="64" t="s">
        <v>6</v>
      </c>
      <c r="B238" s="73">
        <f>IF(B$5&gt;0,B237/B$5," - ")</f>
        <v>0</v>
      </c>
      <c r="C238" s="65">
        <f>IF(C$5&gt;0,C237/C$5," - ")</f>
        <v>0</v>
      </c>
      <c r="D238" s="65"/>
      <c r="E238" s="65"/>
      <c r="F238" s="73">
        <f>IF(F$5&gt;0,F237/F$5," - ")</f>
        <v>0</v>
      </c>
      <c r="G238" s="65">
        <f>IF(G$5&gt;0,G237/G$5," - ")</f>
        <v>0</v>
      </c>
      <c r="H238" s="65"/>
      <c r="I238" s="65"/>
      <c r="J238" s="73">
        <f>IF(J$5&gt;0,J237/J$5," - ")</f>
        <v>0</v>
      </c>
      <c r="K238" s="65">
        <f>IF(K$5&gt;0,K237/K$5," - ")</f>
        <v>0</v>
      </c>
      <c r="L238" s="65"/>
      <c r="M238" s="65"/>
      <c r="N238" s="73">
        <f>IF(N$5&gt;0,N237/N$5," - ")</f>
        <v>0</v>
      </c>
      <c r="O238" s="65">
        <f>IF(O$5&gt;0,O237/O$5," - ")</f>
        <v>0</v>
      </c>
      <c r="P238" s="65"/>
      <c r="Q238" s="65"/>
      <c r="R238" s="73">
        <f>IF(R$5&gt;0,R237/R$5," - ")</f>
        <v>0</v>
      </c>
      <c r="S238" s="65">
        <f>IF(S$5&gt;0,S237/S$5," - ")</f>
        <v>0</v>
      </c>
      <c r="T238" s="65"/>
      <c r="U238" s="65"/>
      <c r="V238" s="73">
        <f>IF(V$5&gt;0,V237/V$5," - ")</f>
        <v>0</v>
      </c>
      <c r="W238" s="65" t="str">
        <f>IF(W$5&gt;0,W237/W$5," - ")</f>
        <v xml:space="preserve"> - </v>
      </c>
      <c r="X238" s="65"/>
      <c r="Y238" s="65"/>
      <c r="Z238" s="73">
        <f>IF(Z$5&gt;0,Z237/Z$5," - ")</f>
        <v>0</v>
      </c>
      <c r="AA238" s="65" t="str">
        <f>IF(AA$5&gt;0,AA237/AA$5," - ")</f>
        <v xml:space="preserve"> - </v>
      </c>
      <c r="AB238" s="65"/>
      <c r="AC238" s="65"/>
      <c r="AD238" s="73">
        <f>IF(AD$5&gt;0,AD237/AD$5," - ")</f>
        <v>0</v>
      </c>
      <c r="AE238" s="65" t="str">
        <f>IF(AE$5&gt;0,AE237/AE$5," - ")</f>
        <v xml:space="preserve"> - </v>
      </c>
      <c r="AF238" s="65"/>
      <c r="AG238" s="65"/>
      <c r="AH238" s="73">
        <f>IF(AH$5&gt;0,AH237/AH$5," - ")</f>
        <v>0</v>
      </c>
      <c r="AI238" s="65" t="str">
        <f>IF(AI$5&gt;0,AI237/AI$5," - ")</f>
        <v xml:space="preserve"> - </v>
      </c>
      <c r="AJ238" s="65"/>
      <c r="AK238" s="65"/>
      <c r="AL238" s="73">
        <f>IF(AL$5&gt;0,AL237/AL$5," - ")</f>
        <v>0</v>
      </c>
      <c r="AM238" s="65" t="str">
        <f>IF(AM$5&gt;0,AM237/AM$5," - ")</f>
        <v xml:space="preserve"> - </v>
      </c>
      <c r="AN238" s="65"/>
      <c r="AO238" s="65"/>
      <c r="AP238" s="73">
        <f>IF(AP$5&gt;0,AP237/AP$5," - ")</f>
        <v>0</v>
      </c>
      <c r="AQ238" s="65">
        <f>IF(AQ$5&gt;0,AQ237/AQ$5," - ")</f>
        <v>0</v>
      </c>
      <c r="AR238" s="65"/>
      <c r="AS238" s="65"/>
      <c r="AT238" s="73">
        <f>IF(AT$5&gt;0,AT237/AT$5," - ")</f>
        <v>0</v>
      </c>
      <c r="AU238" s="65">
        <f>IF(AU$5&gt;0,AU237/AU$5," - ")</f>
        <v>0</v>
      </c>
      <c r="AV238" s="65"/>
      <c r="AW238" s="65"/>
      <c r="AX238" s="73">
        <f>IF(AX$5&gt;0,AX237/AX$5," - ")</f>
        <v>0</v>
      </c>
      <c r="AY238" s="65">
        <f>IF(AY$5&gt;0,AY237/AY$5," - ")</f>
        <v>0</v>
      </c>
    </row>
    <row r="239" spans="1:53" x14ac:dyDescent="0.3"/>
  </sheetData>
  <sheetProtection algorithmName="SHA-512" hashValue="583YCvFcTqUsjRnNNaOixQRQumnZJgg/c8e4cgEDQAA1TZmpuzvnLyBNQkTbsDejPrNcCpv8L6VTjgoI+YwwzQ==" saltValue="Rc5RCrxMm8dHjTVIYFHIYQ==" spinCount="100000" sheet="1" objects="1" scenarios="1"/>
  <dataConsolidate/>
  <mergeCells count="13">
    <mergeCell ref="AT2:AW2"/>
    <mergeCell ref="AX3:AY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</mergeCells>
  <conditionalFormatting sqref="B5:B7 B151:B153 B212:B214 B53:B55 B67:B69 B127:B129 B42:B44 B190:B192 B82:B84 B93:B95 B111:B113 B166:B168 B237:B238 B10:AT10 F5:F7 B23:B25 G24:I25 B11 G11 J237 G185:G186 G165 G189 G201:G203 G126 G121:G122 G66 G52 G211 G150 G92 G107 G13:G16 K13:K16 K107 K92 K150 K211 K52 K66 K121:K122 K126 K201:K203 K189 K165 K185:K186 G230 K230 K24:M25 O24:Q25 O230 O185:O186 O165 O189 O201:O203 O126 O121:O122 O66 O52 O211 O150 O92 O107 O13:O16 S13:S16 S107 S92 S150 S211 S52 S66 S121:S122 S126 S201:S203 S189 S165 S185:S186 S230 S24:U25 W24:Y25 W230 W185:W186 W165 W189 W201:W203 W126 W121:W122 W66 W52 W211 W150 W92 W107 W13:W16 AA13:AA16 AA107 AA92 AA150 AA211 AA52 AA66 AA121:AA122 AA126 AA201:AA203 AA189 AA165 AA185:AA186 AA230 AA24:AC25 AE24:AG25 AE230 AE185:AE186 AE165 AE189 AE201:AE203 AE126 AE121:AE122 AE66 AE52 AE211 AE150 AE92 AE107 AE13:AE16 AI13:AI16 AI107 AI92 AI150 AI211 AI52 AI66 AI121:AI122 AI126 AI201:AI203 AI189 AI165 AI185:AI186 AI230 AI24:AK25 AM24:AO25 AM230 AM185:AM186 AM165 AM189 AM201:AM203 AM126 AM121:AM122 AM66 AM52 AM211 AM150 AM92 AM107 AM13:AM16 AQ13:AQ16 AQ107 AQ92 AQ150 AQ211 AQ52 AQ66 AQ121:AQ122 AQ126 AQ201:AQ203 AQ189 AQ165 AQ185:AQ186 AQ230 AQ24:AS25 J5:J7 N5:N7 R5:R7 V5:V7 Z5:Z7 AD5:AD7 AH5:AH7 AL5:AL7 AP5:AP7 AT5:AT7 G44:I44 K44:M44 O44:Q44 S44:U44 W44:Y44 AA44:AC44 AE44:AG44 AI44:AK44 AM44:AO44 AQ44:AS44 G153:I153 K153:M153 O153:Q153 S153:U153 W153:Y153 AA153:AC153 AE153:AG153 AI153:AK153 AM153:AO153 AQ153:AS153 G168:I168 K168:M168 O168:Q168 S168:U168 W168:Y168 AA168:AC168 AE168:AG168 AI168:AK168 AM168:AO168 AQ168:AS168 G192:I192 K192:M192 O192:Q192 S192:U192 W192:Y192 AA192:AC192 AE192:AG192 AI192:AK192 AM192:AO192 AQ192:AS192 G214:I214 K214:M214 O214:Q214 S214:U214 W214:Y214 AA214:AC214 AE214:AG214 AI214:AK214 AM214:AO214 AQ214:AS214 G129:I129 K129:M129 O129:Q129 S129:U129 W129:Y129 AA129:AC129 AE129:AG129 AI129:AK129 AM129:AO129 AQ129:AS129 G113:I113 K113:M113 O113:Q113 S113:U113 W113:Y113 AA113:AC113 AE113:AG113 AI113:AK113 AM113:AO113 AQ113:AS113 G95:I95 K95:M95 O95:Q95 S95:U95 W95:Y95 AA95:AC95 AE95:AG95 AI95:AK95 AM95:AO95 AQ95:AS95 G84:I84 K84:M84 O84:Q84 S84:U84 W84:Y84 AA84:AC84 AE84:AG84 AI84:AK84 AM84:AO84 AQ84:AS84 G69:I69 K69:M69 O69:Q69 S69:U69 W69:Y69 AA69:AC69 AE69:AG69 AI69:AK69 AM69:AO69 AQ69:AS69 G55:I55 K55:M55 O55:Q55 S55:U55 W55:Y55 AA55:AC55 AE55:AG55 AI55:AK55 AM55:AO55 AQ55:AS55 N237 R237 V237 Z237 AD237 AH237 AL237 AP237 AT237 G22:G23 K22:K23 O22:O23 S22:S23 W22:W23 AA22:AA23 AE22:AE23 AI22:AI23 AM22:AM23 AQ22:AQ23 G45:G47 K45:K47 O45:O47 S45:S47 W45:W47 AA45:AA47 AE45:AE47 AI45:AI47 AM45:AM47 AQ45:AQ47 G56:G63 K56:K63 O56:O63 S56:S63 W56:W63 AA56:AA63 AE56:AE63 AI56:AI63 AM56:AM63 AQ56:AQ63 G85:G87 K85:K87 O85:O87 S85:S87 W85:W87 AA85:AA87 AE85:AE87 AI85:AI87 AM85:AM87 AQ85:AQ87 G96:G98 K96:K98 O96:O98 S96:S98 W96:W98 AA96:AA98 AE96:AE98 AI96:AI98 AM96:AM98 AQ96:AQ98 G114:G117 K114:K117 O114:O117 S114:S117 W114:W117 AA114:AA117 AE114:AE117 AI114:AI117 AM114:AM117 AQ114:AQ117 G130:G140 K130:K140 O130:O140 S130:S140 W130:W140 AA130:AA140 AE130:AE140 AI130:AI140 AM130:AM140 AQ130:AQ140 G154:G161 K154:K161 O154:O161 S154:S161 W154:W161 AA154:AA161 AE154:AE161 AI154:AI161 AM154:AM161 AQ154:AQ161 G169:G177 K169:K177 O169:O177 S169:S177 W169:W177 AA169:AA177 AE169:AE177 AI169:AI177 AM169:AM177 AQ169:AQ177 G193:G199 K193:K199 O193:O199 S193:S199 W193:W199 AA193:AA199 AE193:AE199 AI193:AI199 AM193:AM199 AQ193:AQ199 G215:G217 K215:K217 O215:O217 S215:S217 W215:W217 AA215:AA217 AE215:AE217 AI215:AI217 AM215:AM217 AQ215:AQ217 AQ236 AM236 AI236 AE236 AA236 W236 S236 O236 K236 G236">
    <cfRule type="expression" dxfId="3267" priority="4103" stopIfTrue="1">
      <formula>(MOD(COLUMN(),3)=1)</formula>
    </cfRule>
    <cfRule type="expression" dxfId="3266" priority="4104" stopIfTrue="1">
      <formula>(MOD(COLUMN(),3)=2)</formula>
    </cfRule>
  </conditionalFormatting>
  <conditionalFormatting sqref="B3 F2 J2 N2 R2 V2 Z2 AD2 AH2 AL2">
    <cfRule type="expression" dxfId="3265" priority="4101" stopIfTrue="1">
      <formula>(MOD(COLUMN(),3)=1)</formula>
    </cfRule>
    <cfRule type="expression" dxfId="3264" priority="4102" stopIfTrue="1">
      <formula>(MOD(COLUMN(),3)=2)</formula>
    </cfRule>
  </conditionalFormatting>
  <conditionalFormatting sqref="AQ68:AS68">
    <cfRule type="expression" dxfId="3263" priority="2665" stopIfTrue="1">
      <formula>(MOD(COLUMN(),3)=1)</formula>
    </cfRule>
    <cfRule type="expression" dxfId="3262" priority="2666" stopIfTrue="1">
      <formula>(MOD(COLUMN(),3)=2)</formula>
    </cfRule>
  </conditionalFormatting>
  <conditionalFormatting sqref="AT68">
    <cfRule type="expression" dxfId="3261" priority="2663" stopIfTrue="1">
      <formula>(MOD(COLUMN(),3)=1)</formula>
    </cfRule>
    <cfRule type="expression" dxfId="3260" priority="2664" stopIfTrue="1">
      <formula>(MOD(COLUMN(),3)=2)</formula>
    </cfRule>
  </conditionalFormatting>
  <conditionalFormatting sqref="F54">
    <cfRule type="expression" dxfId="3259" priority="2655" stopIfTrue="1">
      <formula>(MOD(COLUMN(),3)=1)</formula>
    </cfRule>
    <cfRule type="expression" dxfId="3258" priority="2656" stopIfTrue="1">
      <formula>(MOD(COLUMN(),3)=2)</formula>
    </cfRule>
  </conditionalFormatting>
  <conditionalFormatting sqref="G54:I54">
    <cfRule type="expression" dxfId="3257" priority="2653" stopIfTrue="1">
      <formula>(MOD(COLUMN(),3)=1)</formula>
    </cfRule>
    <cfRule type="expression" dxfId="3256" priority="2654" stopIfTrue="1">
      <formula>(MOD(COLUMN(),3)=2)</formula>
    </cfRule>
  </conditionalFormatting>
  <conditionalFormatting sqref="J54">
    <cfRule type="expression" dxfId="3255" priority="2651" stopIfTrue="1">
      <formula>(MOD(COLUMN(),3)=1)</formula>
    </cfRule>
    <cfRule type="expression" dxfId="3254" priority="2652" stopIfTrue="1">
      <formula>(MOD(COLUMN(),3)=2)</formula>
    </cfRule>
  </conditionalFormatting>
  <conditionalFormatting sqref="H30:I30 H32:I33 K32:K33 K30 O30 O32:O33 S32:S33 S30 W30 W32:W33 AA32:AA33 AA30 AE30 AE32:AE33 AI32:AI33 AI30 AM30 AM32:AM33 AQ32:AQ33 AQ30">
    <cfRule type="expression" dxfId="3253" priority="4089" stopIfTrue="1">
      <formula>(MOD(COLUMN(),3)=1)</formula>
    </cfRule>
    <cfRule type="expression" dxfId="3252" priority="4090" stopIfTrue="1">
      <formula>(MOD(COLUMN(),3)=2)</formula>
    </cfRule>
  </conditionalFormatting>
  <conditionalFormatting sqref="H38:I38 K38 O38 S38 W38 AA38 AE38 AI38 AM38 AQ38">
    <cfRule type="expression" dxfId="3251" priority="4087" stopIfTrue="1">
      <formula>(MOD(COLUMN(),3)=1)</formula>
    </cfRule>
    <cfRule type="expression" dxfId="3250" priority="4088" stopIfTrue="1">
      <formula>(MOD(COLUMN(),3)=2)</formula>
    </cfRule>
  </conditionalFormatting>
  <conditionalFormatting sqref="H37:I37 K37 O37 S37 W37 AA37 AE37 AI37 AM37 AQ37">
    <cfRule type="expression" dxfId="3249" priority="4085" stopIfTrue="1">
      <formula>(MOD(COLUMN(),3)=1)</formula>
    </cfRule>
    <cfRule type="expression" dxfId="3248" priority="4086" stopIfTrue="1">
      <formula>(MOD(COLUMN(),3)=2)</formula>
    </cfRule>
  </conditionalFormatting>
  <conditionalFormatting sqref="G70:G75 G81 K81 K70:K75 O70:O75 O81 S81 S70:S75 W70:W75 W81 AA81 AA70:AA75 AE70:AE75 AE81 AI81 AI70:AI75 AM70:AM75 AM81 AQ81 AQ70:AQ75">
    <cfRule type="expression" dxfId="3247" priority="4083" stopIfTrue="1">
      <formula>(MOD(COLUMN(),3)=1)</formula>
    </cfRule>
    <cfRule type="expression" dxfId="3246" priority="4084" stopIfTrue="1">
      <formula>(MOD(COLUMN(),3)=2)</formula>
    </cfRule>
  </conditionalFormatting>
  <conditionalFormatting sqref="G77 K77 O77 S77 W77 AA77 AE77 AI77 AM77 AQ77">
    <cfRule type="expression" dxfId="3245" priority="4081" stopIfTrue="1">
      <formula>(MOD(COLUMN(),3)=1)</formula>
    </cfRule>
    <cfRule type="expression" dxfId="3244" priority="4082" stopIfTrue="1">
      <formula>(MOD(COLUMN(),3)=2)</formula>
    </cfRule>
  </conditionalFormatting>
  <conditionalFormatting sqref="G76 K76 O76 S76 W76 AA76 AE76 AI76 AM76 AQ76">
    <cfRule type="expression" dxfId="3243" priority="4079" stopIfTrue="1">
      <formula>(MOD(COLUMN(),3)=1)</formula>
    </cfRule>
    <cfRule type="expression" dxfId="3242" priority="4080" stopIfTrue="1">
      <formula>(MOD(COLUMN(),3)=2)</formula>
    </cfRule>
  </conditionalFormatting>
  <conditionalFormatting sqref="H31:I31 K31 O31 S31 W31 AA31 AE31 AI31 AM31 AQ31">
    <cfRule type="expression" dxfId="3241" priority="4077" stopIfTrue="1">
      <formula>(MOD(COLUMN(),3)=1)</formula>
    </cfRule>
    <cfRule type="expression" dxfId="3240" priority="4078" stopIfTrue="1">
      <formula>(MOD(COLUMN(),3)=2)</formula>
    </cfRule>
  </conditionalFormatting>
  <conditionalFormatting sqref="G17:G18 K17:K18 O17:O18 S17:S18 W17:W18 AA17:AA18 AE17:AE18 AI17:AI18 AM17:AM18 AQ17:AQ18">
    <cfRule type="expression" dxfId="3239" priority="4075" stopIfTrue="1">
      <formula>(MOD(COLUMN(),3)=1)</formula>
    </cfRule>
    <cfRule type="expression" dxfId="3238" priority="4076" stopIfTrue="1">
      <formula>(MOD(COLUMN(),3)=2)</formula>
    </cfRule>
  </conditionalFormatting>
  <conditionalFormatting sqref="AD54">
    <cfRule type="expression" dxfId="3237" priority="2631" stopIfTrue="1">
      <formula>(MOD(COLUMN(),3)=1)</formula>
    </cfRule>
    <cfRule type="expression" dxfId="3236" priority="2632" stopIfTrue="1">
      <formula>(MOD(COLUMN(),3)=2)</formula>
    </cfRule>
  </conditionalFormatting>
  <conditionalFormatting sqref="AA54:AC54">
    <cfRule type="expression" dxfId="3235" priority="2633" stopIfTrue="1">
      <formula>(MOD(COLUMN(),3)=1)</formula>
    </cfRule>
    <cfRule type="expression" dxfId="3234" priority="2634" stopIfTrue="1">
      <formula>(MOD(COLUMN(),3)=2)</formula>
    </cfRule>
  </conditionalFormatting>
  <conditionalFormatting sqref="AE54:AG54">
    <cfRule type="expression" dxfId="3233" priority="2629" stopIfTrue="1">
      <formula>(MOD(COLUMN(),3)=1)</formula>
    </cfRule>
    <cfRule type="expression" dxfId="3232" priority="2630" stopIfTrue="1">
      <formula>(MOD(COLUMN(),3)=2)</formula>
    </cfRule>
  </conditionalFormatting>
  <conditionalFormatting sqref="G79:G80 K79:K80 O79:O80 S79:S80 W79:W80 AA79:AA80 AE79:AE80 AI79:AI80 AM79:AM80 AQ79:AQ80">
    <cfRule type="expression" dxfId="3231" priority="4065" stopIfTrue="1">
      <formula>(MOD(COLUMN(),3)=1)</formula>
    </cfRule>
    <cfRule type="expression" dxfId="3230" priority="4066" stopIfTrue="1">
      <formula>(MOD(COLUMN(),3)=2)</formula>
    </cfRule>
  </conditionalFormatting>
  <conditionalFormatting sqref="G19:G20 K19:K20 O19:O20 S19:S20 W19:W20 AA19:AA20 AE19:AE20 AI19:AI20 AM19:AM20 AQ19:AQ20">
    <cfRule type="expression" dxfId="3229" priority="4063" stopIfTrue="1">
      <formula>(MOD(COLUMN(),3)=1)</formula>
    </cfRule>
    <cfRule type="expression" dxfId="3228" priority="4064" stopIfTrue="1">
      <formula>(MOD(COLUMN(),3)=2)</formula>
    </cfRule>
  </conditionalFormatting>
  <conditionalFormatting sqref="G21 K21 O21 S21 W21 AA21 AE21 AI21 AM21 AQ21">
    <cfRule type="expression" dxfId="3227" priority="4061" stopIfTrue="1">
      <formula>(MOD(COLUMN(),3)=1)</formula>
    </cfRule>
    <cfRule type="expression" dxfId="3226" priority="4062" stopIfTrue="1">
      <formula>(MOD(COLUMN(),3)=2)</formula>
    </cfRule>
  </conditionalFormatting>
  <conditionalFormatting sqref="O42">
    <cfRule type="expression" dxfId="3225" priority="2583" stopIfTrue="1">
      <formula>(MOD(COLUMN(),3)=1)</formula>
    </cfRule>
    <cfRule type="expression" dxfId="3224" priority="2584" stopIfTrue="1">
      <formula>(MOD(COLUMN(),3)=2)</formula>
    </cfRule>
  </conditionalFormatting>
  <conditionalFormatting sqref="AH54">
    <cfRule type="expression" dxfId="3223" priority="2627" stopIfTrue="1">
      <formula>(MOD(COLUMN(),3)=1)</formula>
    </cfRule>
    <cfRule type="expression" dxfId="3222" priority="2628" stopIfTrue="1">
      <formula>(MOD(COLUMN(),3)=2)</formula>
    </cfRule>
  </conditionalFormatting>
  <conditionalFormatting sqref="AI54:AK54">
    <cfRule type="expression" dxfId="3221" priority="2625" stopIfTrue="1">
      <formula>(MOD(COLUMN(),3)=1)</formula>
    </cfRule>
    <cfRule type="expression" dxfId="3220" priority="2626" stopIfTrue="1">
      <formula>(MOD(COLUMN(),3)=2)</formula>
    </cfRule>
  </conditionalFormatting>
  <conditionalFormatting sqref="AL54">
    <cfRule type="expression" dxfId="3219" priority="2623" stopIfTrue="1">
      <formula>(MOD(COLUMN(),3)=1)</formula>
    </cfRule>
    <cfRule type="expression" dxfId="3218" priority="2624" stopIfTrue="1">
      <formula>(MOD(COLUMN(),3)=2)</formula>
    </cfRule>
  </conditionalFormatting>
  <conditionalFormatting sqref="G108:G110 K108:K110 O108:O110 S108:S110 W108:W110 AA108:AA110 AE108:AE110 AI108:AI110 AM108:AM110 AQ108:AQ110">
    <cfRule type="expression" dxfId="3217" priority="4049" stopIfTrue="1">
      <formula>(MOD(COLUMN(),3)=1)</formula>
    </cfRule>
    <cfRule type="expression" dxfId="3216" priority="4050" stopIfTrue="1">
      <formula>(MOD(COLUMN(),3)=2)</formula>
    </cfRule>
  </conditionalFormatting>
  <conditionalFormatting sqref="G91 G89 K89 K91 O91 O89 S89 S91 W91 W89 AA89 AA91 AE91 AE89 AI89 AI91 AM91 AM89 AQ89 AQ91">
    <cfRule type="expression" dxfId="3215" priority="4051" stopIfTrue="1">
      <formula>(MOD(COLUMN(),3)=1)</formula>
    </cfRule>
    <cfRule type="expression" dxfId="3214" priority="4052" stopIfTrue="1">
      <formula>(MOD(COLUMN(),3)=2)</formula>
    </cfRule>
  </conditionalFormatting>
  <conditionalFormatting sqref="G124:G125 K124:K125 O124:O125 S124:S125 W124:W125 AA124:AA125 AE124:AE125 AI124:AI125 AM124:AM125 AQ124:AQ125">
    <cfRule type="expression" dxfId="3213" priority="4047" stopIfTrue="1">
      <formula>(MOD(COLUMN(),3)=1)</formula>
    </cfRule>
    <cfRule type="expression" dxfId="3212" priority="4048" stopIfTrue="1">
      <formula>(MOD(COLUMN(),3)=2)</formula>
    </cfRule>
  </conditionalFormatting>
  <conditionalFormatting sqref="G144 G142 K142 K144 O144 O142 S142 S144 W144 W142 AA142 AA144 AE144 AE142 AI142 AI144 AM144 AM142 AQ142 AQ144">
    <cfRule type="expression" dxfId="3211" priority="4045" stopIfTrue="1">
      <formula>(MOD(COLUMN(),3)=1)</formula>
    </cfRule>
    <cfRule type="expression" dxfId="3210" priority="4046" stopIfTrue="1">
      <formula>(MOD(COLUMN(),3)=2)</formula>
    </cfRule>
  </conditionalFormatting>
  <conditionalFormatting sqref="G164 G162 K162 K164 O164 O162 S162 S164 W164 W162 AA162 AA164 AE164 AE162 AI162 AI164 AM164 AM162 AQ162 AQ164">
    <cfRule type="expression" dxfId="3209" priority="4043" stopIfTrue="1">
      <formula>(MOD(COLUMN(),3)=1)</formula>
    </cfRule>
    <cfRule type="expression" dxfId="3208" priority="4044" stopIfTrue="1">
      <formula>(MOD(COLUMN(),3)=2)</formula>
    </cfRule>
  </conditionalFormatting>
  <conditionalFormatting sqref="G187:G188 K187:K188 O187:O188 S187:S188 W187:W188 AA187:AA188 AE187:AE188 AI187:AI188 AM187:AM188 AQ187:AQ188">
    <cfRule type="expression" dxfId="3207" priority="4041" stopIfTrue="1">
      <formula>(MOD(COLUMN(),3)=1)</formula>
    </cfRule>
    <cfRule type="expression" dxfId="3206" priority="4042" stopIfTrue="1">
      <formula>(MOD(COLUMN(),3)=2)</formula>
    </cfRule>
  </conditionalFormatting>
  <conditionalFormatting sqref="G207:G209 G204 K204 K207:K209 O207:O209 O204 S204 S207:S209 W207:W209 W204 AA204 AA207:AA209 AE207:AE209 AE204 AI204 AI207:AI209 AM207:AM209 AM204 AQ204 AQ207:AQ209">
    <cfRule type="expression" dxfId="3205" priority="4039" stopIfTrue="1">
      <formula>(MOD(COLUMN(),3)=1)</formula>
    </cfRule>
    <cfRule type="expression" dxfId="3204" priority="4040" stopIfTrue="1">
      <formula>(MOD(COLUMN(),3)=2)</formula>
    </cfRule>
  </conditionalFormatting>
  <conditionalFormatting sqref="O43:Q43">
    <cfRule type="expression" dxfId="3203" priority="2597" stopIfTrue="1">
      <formula>(MOD(COLUMN(),3)=1)</formula>
    </cfRule>
    <cfRule type="expression" dxfId="3202" priority="2598" stopIfTrue="1">
      <formula>(MOD(COLUMN(),3)=2)</formula>
    </cfRule>
  </conditionalFormatting>
  <conditionalFormatting sqref="G48:G49 K48:K49 O48:O49 S48:S49 W48:W49 AA48:AA49 AE48:AE49 AI48:AI49 AM48:AM49 AQ48:AQ49">
    <cfRule type="expression" dxfId="3201" priority="4033" stopIfTrue="1">
      <formula>(MOD(COLUMN(),3)=1)</formula>
    </cfRule>
    <cfRule type="expression" dxfId="3200" priority="4034" stopIfTrue="1">
      <formula>(MOD(COLUMN(),3)=2)</formula>
    </cfRule>
  </conditionalFormatting>
  <conditionalFormatting sqref="G64:G65 K64:K65 O64:O65 S64:S65 W64:W65 AA64:AA65 AE64:AE65 AI64:AI65 AM64:AM65 AQ64:AQ65">
    <cfRule type="expression" dxfId="3199" priority="4031" stopIfTrue="1">
      <formula>(MOD(COLUMN(),3)=1)</formula>
    </cfRule>
    <cfRule type="expression" dxfId="3198" priority="4032" stopIfTrue="1">
      <formula>(MOD(COLUMN(),3)=2)</formula>
    </cfRule>
  </conditionalFormatting>
  <conditionalFormatting sqref="G141 K141 O141 S141 W141 AA141 AE141 AI141 AM141 AQ141">
    <cfRule type="expression" dxfId="3197" priority="4029" stopIfTrue="1">
      <formula>(MOD(COLUMN(),3)=1)</formula>
    </cfRule>
    <cfRule type="expression" dxfId="3196" priority="4030" stopIfTrue="1">
      <formula>(MOD(COLUMN(),3)=2)</formula>
    </cfRule>
  </conditionalFormatting>
  <conditionalFormatting sqref="G88 K88 O88 S88 W88 AA88 AE88 AI88 AM88 AQ88">
    <cfRule type="expression" dxfId="3195" priority="4027" stopIfTrue="1">
      <formula>(MOD(COLUMN(),3)=1)</formula>
    </cfRule>
    <cfRule type="expression" dxfId="3194" priority="4028" stopIfTrue="1">
      <formula>(MOD(COLUMN(),3)=2)</formula>
    </cfRule>
  </conditionalFormatting>
  <conditionalFormatting sqref="G120 K120 O120 S120 W120 AA120 AE120 AI120 AM120 AQ120">
    <cfRule type="expression" dxfId="3193" priority="4025" stopIfTrue="1">
      <formula>(MOD(COLUMN(),3)=1)</formula>
    </cfRule>
    <cfRule type="expression" dxfId="3192" priority="4026" stopIfTrue="1">
      <formula>(MOD(COLUMN(),3)=2)</formula>
    </cfRule>
  </conditionalFormatting>
  <conditionalFormatting sqref="G123 K123 O123 S123 W123 AA123 AE123 AI123 AM123 AQ123">
    <cfRule type="expression" dxfId="3191" priority="4023" stopIfTrue="1">
      <formula>(MOD(COLUMN(),3)=1)</formula>
    </cfRule>
    <cfRule type="expression" dxfId="3190" priority="4024" stopIfTrue="1">
      <formula>(MOD(COLUMN(),3)=2)</formula>
    </cfRule>
  </conditionalFormatting>
  <conditionalFormatting sqref="G118 K118 O118 S118 W118 AA118 AE118 AI118 AM118 AQ118">
    <cfRule type="expression" dxfId="3189" priority="4021" stopIfTrue="1">
      <formula>(MOD(COLUMN(),3)=1)</formula>
    </cfRule>
    <cfRule type="expression" dxfId="3188" priority="4022" stopIfTrue="1">
      <formula>(MOD(COLUMN(),3)=2)</formula>
    </cfRule>
  </conditionalFormatting>
  <conditionalFormatting sqref="G119 K119 O119 S119 W119 AA119 AE119 AI119 AM119 AQ119">
    <cfRule type="expression" dxfId="3187" priority="4019" stopIfTrue="1">
      <formula>(MOD(COLUMN(),3)=1)</formula>
    </cfRule>
    <cfRule type="expression" dxfId="3186" priority="4020" stopIfTrue="1">
      <formula>(MOD(COLUMN(),3)=2)</formula>
    </cfRule>
  </conditionalFormatting>
  <conditionalFormatting sqref="G206 K206 O206 S206 W206 AA206 AE206 AI206 AM206 AQ206">
    <cfRule type="expression" dxfId="3185" priority="4015" stopIfTrue="1">
      <formula>(MOD(COLUMN(),3)=1)</formula>
    </cfRule>
    <cfRule type="expression" dxfId="3184" priority="4016" stopIfTrue="1">
      <formula>(MOD(COLUMN(),3)=2)</formula>
    </cfRule>
  </conditionalFormatting>
  <conditionalFormatting sqref="G200 K200 O200 S200 W200 AA200 AE200 AI200 AM200 AQ200">
    <cfRule type="expression" dxfId="3183" priority="4017" stopIfTrue="1">
      <formula>(MOD(COLUMN(),3)=1)</formula>
    </cfRule>
    <cfRule type="expression" dxfId="3182" priority="4018" stopIfTrue="1">
      <formula>(MOD(COLUMN(),3)=2)</formula>
    </cfRule>
  </conditionalFormatting>
  <conditionalFormatting sqref="G205 K205 O205 S205 W205 AA205 AE205 AI205 AM205 AQ205">
    <cfRule type="expression" dxfId="3181" priority="4013" stopIfTrue="1">
      <formula>(MOD(COLUMN(),3)=1)</formula>
    </cfRule>
    <cfRule type="expression" dxfId="3180" priority="4014" stopIfTrue="1">
      <formula>(MOD(COLUMN(),3)=2)</formula>
    </cfRule>
  </conditionalFormatting>
  <conditionalFormatting sqref="G210 K210 O210 S210 W210 AA210 AE210 AI210 AM210 AQ210">
    <cfRule type="expression" dxfId="3179" priority="4011" stopIfTrue="1">
      <formula>(MOD(COLUMN(),3)=1)</formula>
    </cfRule>
    <cfRule type="expression" dxfId="3178" priority="4012" stopIfTrue="1">
      <formula>(MOD(COLUMN(),3)=2)</formula>
    </cfRule>
  </conditionalFormatting>
  <conditionalFormatting sqref="G105 K105 O105 S105 W105 AA105 AE105 AI105 AM105 AQ105">
    <cfRule type="expression" dxfId="3177" priority="3993" stopIfTrue="1">
      <formula>(MOD(COLUMN(),3)=1)</formula>
    </cfRule>
    <cfRule type="expression" dxfId="3176" priority="3994" stopIfTrue="1">
      <formula>(MOD(COLUMN(),3)=2)</formula>
    </cfRule>
  </conditionalFormatting>
  <conditionalFormatting sqref="G149 K149 O149 S149 W149 AA149 AE149 AI149 AM149 AQ149">
    <cfRule type="expression" dxfId="3175" priority="3989" stopIfTrue="1">
      <formula>(MOD(COLUMN(),3)=1)</formula>
    </cfRule>
    <cfRule type="expression" dxfId="3174" priority="3990" stopIfTrue="1">
      <formula>(MOD(COLUMN(),3)=2)</formula>
    </cfRule>
  </conditionalFormatting>
  <conditionalFormatting sqref="G143 K143 O143 S143 W143 AA143 AE143 AI143 AM143 AQ143">
    <cfRule type="expression" dxfId="3173" priority="4009" stopIfTrue="1">
      <formula>(MOD(COLUMN(),3)=1)</formula>
    </cfRule>
    <cfRule type="expression" dxfId="3172" priority="4010" stopIfTrue="1">
      <formula>(MOD(COLUMN(),3)=2)</formula>
    </cfRule>
  </conditionalFormatting>
  <conditionalFormatting sqref="H27:I28">
    <cfRule type="expression" dxfId="3171" priority="4007" stopIfTrue="1">
      <formula>(MOD(COLUMN(),3)=1)</formula>
    </cfRule>
    <cfRule type="expression" dxfId="3170" priority="4008" stopIfTrue="1">
      <formula>(MOD(COLUMN(),3)=2)</formula>
    </cfRule>
  </conditionalFormatting>
  <conditionalFormatting sqref="H26:I26 K26 O26 S26 W26 AA26 AE26 AI26 AM26 AQ26">
    <cfRule type="expression" dxfId="3169" priority="4005" stopIfTrue="1">
      <formula>(MOD(COLUMN(),3)=1)</formula>
    </cfRule>
    <cfRule type="expression" dxfId="3168" priority="4006" stopIfTrue="1">
      <formula>(MOD(COLUMN(),3)=2)</formula>
    </cfRule>
  </conditionalFormatting>
  <conditionalFormatting sqref="G78 K78 O78 S78 W78 AA78 AE78 AI78 AM78 AQ78">
    <cfRule type="expression" dxfId="3167" priority="4003" stopIfTrue="1">
      <formula>(MOD(COLUMN(),3)=1)</formula>
    </cfRule>
    <cfRule type="expression" dxfId="3166" priority="4004" stopIfTrue="1">
      <formula>(MOD(COLUMN(),3)=2)</formula>
    </cfRule>
  </conditionalFormatting>
  <conditionalFormatting sqref="G102 G99 G106 K106 K99 K102 O102 O99 O106 S106 S99 S102 W102 W99 W106 AA106 AA99 AA102 AE102 AE99 AE106 AI106 AI99 AI102 AM102 AM99 AM106 AQ106 AQ99 AQ102">
    <cfRule type="expression" dxfId="3165" priority="4001" stopIfTrue="1">
      <formula>(MOD(COLUMN(),3)=1)</formula>
    </cfRule>
    <cfRule type="expression" dxfId="3164" priority="4002" stopIfTrue="1">
      <formula>(MOD(COLUMN(),3)=2)</formula>
    </cfRule>
  </conditionalFormatting>
  <conditionalFormatting sqref="G100 K100 O100 S100 W100 AA100 AE100 AI100 AM100 AQ100">
    <cfRule type="expression" dxfId="3163" priority="3999" stopIfTrue="1">
      <formula>(MOD(COLUMN(),3)=1)</formula>
    </cfRule>
    <cfRule type="expression" dxfId="3162" priority="4000" stopIfTrue="1">
      <formula>(MOD(COLUMN(),3)=2)</formula>
    </cfRule>
  </conditionalFormatting>
  <conditionalFormatting sqref="G101 K101 O101 S101 W101 AA101 AE101 AI101 AM101 AQ101">
    <cfRule type="expression" dxfId="3161" priority="3997" stopIfTrue="1">
      <formula>(MOD(COLUMN(),3)=1)</formula>
    </cfRule>
    <cfRule type="expression" dxfId="3160" priority="3998" stopIfTrue="1">
      <formula>(MOD(COLUMN(),3)=2)</formula>
    </cfRule>
  </conditionalFormatting>
  <conditionalFormatting sqref="G103:G104 K103:K104 O103:O104 S103:S104 W103:W104 AA103:AA104 AE103:AE104 AI103:AI104 AM103:AM104 AQ103:AQ104">
    <cfRule type="expression" dxfId="3159" priority="3995" stopIfTrue="1">
      <formula>(MOD(COLUMN(),3)=1)</formula>
    </cfRule>
    <cfRule type="expression" dxfId="3158" priority="3996" stopIfTrue="1">
      <formula>(MOD(COLUMN(),3)=2)</formula>
    </cfRule>
  </conditionalFormatting>
  <conditionalFormatting sqref="G147 K147 O147 S147 W147 AA147 AE147 AI147 AM147 AQ147">
    <cfRule type="expression" dxfId="3157" priority="3987" stopIfTrue="1">
      <formula>(MOD(COLUMN(),3)=1)</formula>
    </cfRule>
    <cfRule type="expression" dxfId="3156" priority="3988" stopIfTrue="1">
      <formula>(MOD(COLUMN(),3)=2)</formula>
    </cfRule>
  </conditionalFormatting>
  <conditionalFormatting sqref="G145:G146 K145:K146 O145:O146 S145:S146 W145:W146 AA145:AA146 AE145:AE146 AI145:AI146 AM145:AM146 AQ145:AQ146">
    <cfRule type="expression" dxfId="3155" priority="3991" stopIfTrue="1">
      <formula>(MOD(COLUMN(),3)=1)</formula>
    </cfRule>
    <cfRule type="expression" dxfId="3154" priority="3992" stopIfTrue="1">
      <formula>(MOD(COLUMN(),3)=2)</formula>
    </cfRule>
  </conditionalFormatting>
  <conditionalFormatting sqref="G184 K184 O184 S184 W184 AA184 AE184 AI184 AM184 AQ184">
    <cfRule type="expression" dxfId="3153" priority="3985" stopIfTrue="1">
      <formula>(MOD(COLUMN(),3)=1)</formula>
    </cfRule>
    <cfRule type="expression" dxfId="3152" priority="3986" stopIfTrue="1">
      <formula>(MOD(COLUMN(),3)=2)</formula>
    </cfRule>
  </conditionalFormatting>
  <conditionalFormatting sqref="G181:G183 G178 K178 K181:K183 O181:O183 O178 S178 S181:S183 W181:W183 W178 AA178 AA181:AA183 AE181:AE183 AE178 AI178 AI181:AI183 AM181:AM183 AM178 AQ178 AQ181:AQ183">
    <cfRule type="expression" dxfId="3151" priority="3983" stopIfTrue="1">
      <formula>(MOD(COLUMN(),3)=1)</formula>
    </cfRule>
    <cfRule type="expression" dxfId="3150" priority="3984" stopIfTrue="1">
      <formula>(MOD(COLUMN(),3)=2)</formula>
    </cfRule>
  </conditionalFormatting>
  <conditionalFormatting sqref="G179:G180 K179:K180 O179:O180 S179:S180 W179:W180 AA179:AA180 AE179:AE180 AI179:AI180 AM179:AM180 AQ179:AQ180">
    <cfRule type="expression" dxfId="3149" priority="3981" stopIfTrue="1">
      <formula>(MOD(COLUMN(),3)=1)</formula>
    </cfRule>
    <cfRule type="expression" dxfId="3148" priority="3982" stopIfTrue="1">
      <formula>(MOD(COLUMN(),3)=2)</formula>
    </cfRule>
  </conditionalFormatting>
  <conditionalFormatting sqref="G218:G221 K218:K221 O218:O221 S218:S221 W218:W221 AA218:AA221 AE218:AE221 AI218:AI221 AM218:AM221 AQ218:AQ221">
    <cfRule type="expression" dxfId="3147" priority="3979" stopIfTrue="1">
      <formula>(MOD(COLUMN(),3)=1)</formula>
    </cfRule>
    <cfRule type="expression" dxfId="3146" priority="3980" stopIfTrue="1">
      <formula>(MOD(COLUMN(),3)=2)</formula>
    </cfRule>
  </conditionalFormatting>
  <conditionalFormatting sqref="G222:G223 K222:K223 O222:O223 S222:S223 W222:W223 AA222:AA223 AE222:AE223 AI222:AI223 AM222:AM223 AQ222:AQ223 AQ229 AM229 AI229 AE229 AA229 W229 S229 O229 K229 G229">
    <cfRule type="expression" dxfId="3145" priority="3977" stopIfTrue="1">
      <formula>(MOD(COLUMN(),3)=1)</formula>
    </cfRule>
    <cfRule type="expression" dxfId="3144" priority="3978" stopIfTrue="1">
      <formula>(MOD(COLUMN(),3)=2)</formula>
    </cfRule>
  </conditionalFormatting>
  <conditionalFormatting sqref="H36:I36 K36 O36 S36 W36 AA36 AE36 AI36 AM36 AQ36">
    <cfRule type="expression" dxfId="3143" priority="3975" stopIfTrue="1">
      <formula>(MOD(COLUMN(),3)=1)</formula>
    </cfRule>
    <cfRule type="expression" dxfId="3142" priority="3976" stopIfTrue="1">
      <formula>(MOD(COLUMN(),3)=2)</formula>
    </cfRule>
  </conditionalFormatting>
  <conditionalFormatting sqref="H34:I34 K34 O34 S34 W34 AA34 AE34 AI34 AM34 AQ34">
    <cfRule type="expression" dxfId="3141" priority="3973" stopIfTrue="1">
      <formula>(MOD(COLUMN(),3)=1)</formula>
    </cfRule>
    <cfRule type="expression" dxfId="3140" priority="3974" stopIfTrue="1">
      <formula>(MOD(COLUMN(),3)=2)</formula>
    </cfRule>
  </conditionalFormatting>
  <conditionalFormatting sqref="H35:I35 K35 O35 S35 W35 AA35 AE35 AI35 AM35 AQ35">
    <cfRule type="expression" dxfId="3139" priority="3971" stopIfTrue="1">
      <formula>(MOD(COLUMN(),3)=1)</formula>
    </cfRule>
    <cfRule type="expression" dxfId="3138" priority="3972" stopIfTrue="1">
      <formula>(MOD(COLUMN(),3)=2)</formula>
    </cfRule>
  </conditionalFormatting>
  <conditionalFormatting sqref="S151">
    <cfRule type="expression" dxfId="3137" priority="2413" stopIfTrue="1">
      <formula>(MOD(COLUMN(),3)=1)</formula>
    </cfRule>
    <cfRule type="expression" dxfId="3136" priority="2414" stopIfTrue="1">
      <formula>(MOD(COLUMN(),3)=2)</formula>
    </cfRule>
  </conditionalFormatting>
  <conditionalFormatting sqref="G90 K90 O90 S90 W90 AA90 AE90 AI90 AM90 AQ90">
    <cfRule type="expression" dxfId="3135" priority="3967" stopIfTrue="1">
      <formula>(MOD(COLUMN(),3)=1)</formula>
    </cfRule>
    <cfRule type="expression" dxfId="3134" priority="3968" stopIfTrue="1">
      <formula>(MOD(COLUMN(),3)=2)</formula>
    </cfRule>
  </conditionalFormatting>
  <conditionalFormatting sqref="G148 K148 O148 S148 W148 AA148 AE148 AI148 AM148 AQ148">
    <cfRule type="expression" dxfId="3133" priority="3965" stopIfTrue="1">
      <formula>(MOD(COLUMN(),3)=1)</formula>
    </cfRule>
    <cfRule type="expression" dxfId="3132" priority="3966" stopIfTrue="1">
      <formula>(MOD(COLUMN(),3)=2)</formula>
    </cfRule>
  </conditionalFormatting>
  <conditionalFormatting sqref="G163 K163 O163 S163 W163 AA163 AE163 AI163 AM163 AQ163">
    <cfRule type="expression" dxfId="3131" priority="3963" stopIfTrue="1">
      <formula>(MOD(COLUMN(),3)=1)</formula>
    </cfRule>
    <cfRule type="expression" dxfId="3130" priority="3964" stopIfTrue="1">
      <formula>(MOD(COLUMN(),3)=2)</formula>
    </cfRule>
  </conditionalFormatting>
  <conditionalFormatting sqref="AQ67">
    <cfRule type="expression" dxfId="3129" priority="2521" stopIfTrue="1">
      <formula>(MOD(COLUMN(),3)=1)</formula>
    </cfRule>
    <cfRule type="expression" dxfId="3128" priority="2522" stopIfTrue="1">
      <formula>(MOD(COLUMN(),3)=2)</formula>
    </cfRule>
  </conditionalFormatting>
  <conditionalFormatting sqref="H29:I29">
    <cfRule type="expression" dxfId="3127" priority="3959" stopIfTrue="1">
      <formula>(MOD(COLUMN(),3)=1)</formula>
    </cfRule>
    <cfRule type="expression" dxfId="3126" priority="3960" stopIfTrue="1">
      <formula>(MOD(COLUMN(),3)=2)</formula>
    </cfRule>
  </conditionalFormatting>
  <conditionalFormatting sqref="AY237">
    <cfRule type="expression" dxfId="3125" priority="2301" stopIfTrue="1">
      <formula>(MOD(COLUMN(),3)=1)</formula>
    </cfRule>
    <cfRule type="expression" dxfId="3124" priority="2302" stopIfTrue="1">
      <formula>(MOD(COLUMN(),3)=2)</formula>
    </cfRule>
  </conditionalFormatting>
  <conditionalFormatting sqref="C7:E7 C5:C6">
    <cfRule type="expression" dxfId="3123" priority="3957" stopIfTrue="1">
      <formula>(MOD(COLUMN(),3)=1)</formula>
    </cfRule>
    <cfRule type="expression" dxfId="3122" priority="3958" stopIfTrue="1">
      <formula>(MOD(COLUMN(),3)=2)</formula>
    </cfRule>
  </conditionalFormatting>
  <conditionalFormatting sqref="C27:E28 C13:C16 C36:E36 C102 C152:E153 C213:E214 C121:C122 C128:E129 C42:E44 C201:C203 C191:E192 C106:C107 C112:E113 C167:E168 C185:C186 C238:E238 C30:E33 C24:E25 C11 C45:C47 C52 C53:E55 C56:C63 C66 C67:E69 C70:C75 C81 C82:E84 C85:C87 C92 C93:E95 C111 C96:C99 C114:C117 C126:C127 C150:C151 C130:C140 C165:C166 C154:C161 C189:C190 C169:C177 C211:C212 C193:C199 C230 C215:C217 C236:C237 C22:C23">
    <cfRule type="expression" dxfId="3121" priority="3955" stopIfTrue="1">
      <formula>(MOD(COLUMN(),3)=1)</formula>
    </cfRule>
    <cfRule type="expression" dxfId="3120" priority="3956" stopIfTrue="1">
      <formula>(MOD(COLUMN(),3)=2)</formula>
    </cfRule>
  </conditionalFormatting>
  <conditionalFormatting sqref="C77:C78">
    <cfRule type="expression" dxfId="3119" priority="3953" stopIfTrue="1">
      <formula>(MOD(COLUMN(),3)=1)</formula>
    </cfRule>
    <cfRule type="expression" dxfId="3118" priority="3954" stopIfTrue="1">
      <formula>(MOD(COLUMN(),3)=2)</formula>
    </cfRule>
  </conditionalFormatting>
  <conditionalFormatting sqref="C76">
    <cfRule type="expression" dxfId="3117" priority="3951" stopIfTrue="1">
      <formula>(MOD(COLUMN(),3)=1)</formula>
    </cfRule>
    <cfRule type="expression" dxfId="3116" priority="3952" stopIfTrue="1">
      <formula>(MOD(COLUMN(),3)=2)</formula>
    </cfRule>
  </conditionalFormatting>
  <conditionalFormatting sqref="C38:E38">
    <cfRule type="expression" dxfId="3115" priority="3949" stopIfTrue="1">
      <formula>(MOD(COLUMN(),3)=1)</formula>
    </cfRule>
    <cfRule type="expression" dxfId="3114" priority="3950" stopIfTrue="1">
      <formula>(MOD(COLUMN(),3)=2)</formula>
    </cfRule>
  </conditionalFormatting>
  <conditionalFormatting sqref="C37:E37">
    <cfRule type="expression" dxfId="3113" priority="3947" stopIfTrue="1">
      <formula>(MOD(COLUMN(),3)=1)</formula>
    </cfRule>
    <cfRule type="expression" dxfId="3112" priority="3948" stopIfTrue="1">
      <formula>(MOD(COLUMN(),3)=2)</formula>
    </cfRule>
  </conditionalFormatting>
  <conditionalFormatting sqref="C26:E26">
    <cfRule type="expression" dxfId="3111" priority="3945" stopIfTrue="1">
      <formula>(MOD(COLUMN(),3)=1)</formula>
    </cfRule>
    <cfRule type="expression" dxfId="3110" priority="3946" stopIfTrue="1">
      <formula>(MOD(COLUMN(),3)=2)</formula>
    </cfRule>
  </conditionalFormatting>
  <conditionalFormatting sqref="C17:C18">
    <cfRule type="expression" dxfId="3109" priority="3943" stopIfTrue="1">
      <formula>(MOD(COLUMN(),3)=1)</formula>
    </cfRule>
    <cfRule type="expression" dxfId="3108" priority="3944" stopIfTrue="1">
      <formula>(MOD(COLUMN(),3)=2)</formula>
    </cfRule>
  </conditionalFormatting>
  <conditionalFormatting sqref="C12">
    <cfRule type="expression" dxfId="3107" priority="3941" stopIfTrue="1">
      <formula>(MOD(COLUMN(),3)=1)</formula>
    </cfRule>
    <cfRule type="expression" dxfId="3106" priority="3942" stopIfTrue="1">
      <formula>(MOD(COLUMN(),3)=2)</formula>
    </cfRule>
  </conditionalFormatting>
  <conditionalFormatting sqref="C34:E34">
    <cfRule type="expression" dxfId="3105" priority="3939" stopIfTrue="1">
      <formula>(MOD(COLUMN(),3)=1)</formula>
    </cfRule>
    <cfRule type="expression" dxfId="3104" priority="3940" stopIfTrue="1">
      <formula>(MOD(COLUMN(),3)=2)</formula>
    </cfRule>
  </conditionalFormatting>
  <conditionalFormatting sqref="C79:C80">
    <cfRule type="expression" dxfId="3103" priority="3935" stopIfTrue="1">
      <formula>(MOD(COLUMN(),3)=1)</formula>
    </cfRule>
    <cfRule type="expression" dxfId="3102" priority="3936" stopIfTrue="1">
      <formula>(MOD(COLUMN(),3)=2)</formula>
    </cfRule>
  </conditionalFormatting>
  <conditionalFormatting sqref="C35:E35">
    <cfRule type="expression" dxfId="3101" priority="3937" stopIfTrue="1">
      <formula>(MOD(COLUMN(),3)=1)</formula>
    </cfRule>
    <cfRule type="expression" dxfId="3100" priority="3938" stopIfTrue="1">
      <formula>(MOD(COLUMN(),3)=2)</formula>
    </cfRule>
  </conditionalFormatting>
  <conditionalFormatting sqref="C19:C20">
    <cfRule type="expression" dxfId="3099" priority="3933" stopIfTrue="1">
      <formula>(MOD(COLUMN(),3)=1)</formula>
    </cfRule>
    <cfRule type="expression" dxfId="3098" priority="3934" stopIfTrue="1">
      <formula>(MOD(COLUMN(),3)=2)</formula>
    </cfRule>
  </conditionalFormatting>
  <conditionalFormatting sqref="C21">
    <cfRule type="expression" dxfId="3097" priority="3931" stopIfTrue="1">
      <formula>(MOD(COLUMN(),3)=1)</formula>
    </cfRule>
    <cfRule type="expression" dxfId="3096" priority="3932" stopIfTrue="1">
      <formula>(MOD(COLUMN(),3)=2)</formula>
    </cfRule>
  </conditionalFormatting>
  <conditionalFormatting sqref="C100">
    <cfRule type="expression" dxfId="3095" priority="3929" stopIfTrue="1">
      <formula>(MOD(COLUMN(),3)=1)</formula>
    </cfRule>
    <cfRule type="expression" dxfId="3094" priority="3930" stopIfTrue="1">
      <formula>(MOD(COLUMN(),3)=2)</formula>
    </cfRule>
  </conditionalFormatting>
  <conditionalFormatting sqref="C101">
    <cfRule type="expression" dxfId="3093" priority="3927" stopIfTrue="1">
      <formula>(MOD(COLUMN(),3)=1)</formula>
    </cfRule>
    <cfRule type="expression" dxfId="3092" priority="3928" stopIfTrue="1">
      <formula>(MOD(COLUMN(),3)=2)</formula>
    </cfRule>
  </conditionalFormatting>
  <conditionalFormatting sqref="C103:C104">
    <cfRule type="expression" dxfId="3091" priority="3925" stopIfTrue="1">
      <formula>(MOD(COLUMN(),3)=1)</formula>
    </cfRule>
    <cfRule type="expression" dxfId="3090" priority="3926" stopIfTrue="1">
      <formula>(MOD(COLUMN(),3)=2)</formula>
    </cfRule>
  </conditionalFormatting>
  <conditionalFormatting sqref="C105">
    <cfRule type="expression" dxfId="3089" priority="3923" stopIfTrue="1">
      <formula>(MOD(COLUMN(),3)=1)</formula>
    </cfRule>
    <cfRule type="expression" dxfId="3088" priority="3924" stopIfTrue="1">
      <formula>(MOD(COLUMN(),3)=2)</formula>
    </cfRule>
  </conditionalFormatting>
  <conditionalFormatting sqref="C108:C110">
    <cfRule type="expression" dxfId="3087" priority="3919" stopIfTrue="1">
      <formula>(MOD(COLUMN(),3)=1)</formula>
    </cfRule>
    <cfRule type="expression" dxfId="3086" priority="3920" stopIfTrue="1">
      <formula>(MOD(COLUMN(),3)=2)</formula>
    </cfRule>
  </conditionalFormatting>
  <conditionalFormatting sqref="C89 C91">
    <cfRule type="expression" dxfId="3085" priority="3921" stopIfTrue="1">
      <formula>(MOD(COLUMN(),3)=1)</formula>
    </cfRule>
    <cfRule type="expression" dxfId="3084" priority="3922" stopIfTrue="1">
      <formula>(MOD(COLUMN(),3)=2)</formula>
    </cfRule>
  </conditionalFormatting>
  <conditionalFormatting sqref="C124:C125">
    <cfRule type="expression" dxfId="3083" priority="3917" stopIfTrue="1">
      <formula>(MOD(COLUMN(),3)=1)</formula>
    </cfRule>
    <cfRule type="expression" dxfId="3082" priority="3918" stopIfTrue="1">
      <formula>(MOD(COLUMN(),3)=2)</formula>
    </cfRule>
  </conditionalFormatting>
  <conditionalFormatting sqref="C142 C144">
    <cfRule type="expression" dxfId="3081" priority="3915" stopIfTrue="1">
      <formula>(MOD(COLUMN(),3)=1)</formula>
    </cfRule>
    <cfRule type="expression" dxfId="3080" priority="3916" stopIfTrue="1">
      <formula>(MOD(COLUMN(),3)=2)</formula>
    </cfRule>
  </conditionalFormatting>
  <conditionalFormatting sqref="C162 C164">
    <cfRule type="expression" dxfId="3079" priority="3913" stopIfTrue="1">
      <formula>(MOD(COLUMN(),3)=1)</formula>
    </cfRule>
    <cfRule type="expression" dxfId="3078" priority="3914" stopIfTrue="1">
      <formula>(MOD(COLUMN(),3)=2)</formula>
    </cfRule>
  </conditionalFormatting>
  <conditionalFormatting sqref="C187:C188">
    <cfRule type="expression" dxfId="3077" priority="3911" stopIfTrue="1">
      <formula>(MOD(COLUMN(),3)=1)</formula>
    </cfRule>
    <cfRule type="expression" dxfId="3076" priority="3912" stopIfTrue="1">
      <formula>(MOD(COLUMN(),3)=2)</formula>
    </cfRule>
  </conditionalFormatting>
  <conditionalFormatting sqref="C204 C207:C209">
    <cfRule type="expression" dxfId="3075" priority="3909" stopIfTrue="1">
      <formula>(MOD(COLUMN(),3)=1)</formula>
    </cfRule>
    <cfRule type="expression" dxfId="3074" priority="3910" stopIfTrue="1">
      <formula>(MOD(COLUMN(),3)=2)</formula>
    </cfRule>
  </conditionalFormatting>
  <conditionalFormatting sqref="C48:C49">
    <cfRule type="expression" dxfId="3073" priority="3905" stopIfTrue="1">
      <formula>(MOD(COLUMN(),3)=1)</formula>
    </cfRule>
    <cfRule type="expression" dxfId="3072" priority="3906" stopIfTrue="1">
      <formula>(MOD(COLUMN(),3)=2)</formula>
    </cfRule>
  </conditionalFormatting>
  <conditionalFormatting sqref="C64:C65">
    <cfRule type="expression" dxfId="3071" priority="3903" stopIfTrue="1">
      <formula>(MOD(COLUMN(),3)=1)</formula>
    </cfRule>
    <cfRule type="expression" dxfId="3070" priority="3904" stopIfTrue="1">
      <formula>(MOD(COLUMN(),3)=2)</formula>
    </cfRule>
  </conditionalFormatting>
  <conditionalFormatting sqref="C141">
    <cfRule type="expression" dxfId="3069" priority="3901" stopIfTrue="1">
      <formula>(MOD(COLUMN(),3)=1)</formula>
    </cfRule>
    <cfRule type="expression" dxfId="3068" priority="3902" stopIfTrue="1">
      <formula>(MOD(COLUMN(),3)=2)</formula>
    </cfRule>
  </conditionalFormatting>
  <conditionalFormatting sqref="C88">
    <cfRule type="expression" dxfId="3067" priority="3899" stopIfTrue="1">
      <formula>(MOD(COLUMN(),3)=1)</formula>
    </cfRule>
    <cfRule type="expression" dxfId="3066" priority="3900" stopIfTrue="1">
      <formula>(MOD(COLUMN(),3)=2)</formula>
    </cfRule>
  </conditionalFormatting>
  <conditionalFormatting sqref="C120">
    <cfRule type="expression" dxfId="3065" priority="3897" stopIfTrue="1">
      <formula>(MOD(COLUMN(),3)=1)</formula>
    </cfRule>
    <cfRule type="expression" dxfId="3064" priority="3898" stopIfTrue="1">
      <formula>(MOD(COLUMN(),3)=2)</formula>
    </cfRule>
  </conditionalFormatting>
  <conditionalFormatting sqref="C123">
    <cfRule type="expression" dxfId="3063" priority="3895" stopIfTrue="1">
      <formula>(MOD(COLUMN(),3)=1)</formula>
    </cfRule>
    <cfRule type="expression" dxfId="3062" priority="3896" stopIfTrue="1">
      <formula>(MOD(COLUMN(),3)=2)</formula>
    </cfRule>
  </conditionalFormatting>
  <conditionalFormatting sqref="C118">
    <cfRule type="expression" dxfId="3061" priority="3893" stopIfTrue="1">
      <formula>(MOD(COLUMN(),3)=1)</formula>
    </cfRule>
    <cfRule type="expression" dxfId="3060" priority="3894" stopIfTrue="1">
      <formula>(MOD(COLUMN(),3)=2)</formula>
    </cfRule>
  </conditionalFormatting>
  <conditionalFormatting sqref="C119">
    <cfRule type="expression" dxfId="3059" priority="3891" stopIfTrue="1">
      <formula>(MOD(COLUMN(),3)=1)</formula>
    </cfRule>
    <cfRule type="expression" dxfId="3058" priority="3892" stopIfTrue="1">
      <formula>(MOD(COLUMN(),3)=2)</formula>
    </cfRule>
  </conditionalFormatting>
  <conditionalFormatting sqref="C206">
    <cfRule type="expression" dxfId="3057" priority="3887" stopIfTrue="1">
      <formula>(MOD(COLUMN(),3)=1)</formula>
    </cfRule>
    <cfRule type="expression" dxfId="3056" priority="3888" stopIfTrue="1">
      <formula>(MOD(COLUMN(),3)=2)</formula>
    </cfRule>
  </conditionalFormatting>
  <conditionalFormatting sqref="C200">
    <cfRule type="expression" dxfId="3055" priority="3889" stopIfTrue="1">
      <formula>(MOD(COLUMN(),3)=1)</formula>
    </cfRule>
    <cfRule type="expression" dxfId="3054" priority="3890" stopIfTrue="1">
      <formula>(MOD(COLUMN(),3)=2)</formula>
    </cfRule>
  </conditionalFormatting>
  <conditionalFormatting sqref="C205">
    <cfRule type="expression" dxfId="3053" priority="3885" stopIfTrue="1">
      <formula>(MOD(COLUMN(),3)=1)</formula>
    </cfRule>
    <cfRule type="expression" dxfId="3052" priority="3886" stopIfTrue="1">
      <formula>(MOD(COLUMN(),3)=2)</formula>
    </cfRule>
  </conditionalFormatting>
  <conditionalFormatting sqref="C210">
    <cfRule type="expression" dxfId="3051" priority="3883" stopIfTrue="1">
      <formula>(MOD(COLUMN(),3)=1)</formula>
    </cfRule>
    <cfRule type="expression" dxfId="3050" priority="3884" stopIfTrue="1">
      <formula>(MOD(COLUMN(),3)=2)</formula>
    </cfRule>
  </conditionalFormatting>
  <conditionalFormatting sqref="C149">
    <cfRule type="expression" dxfId="3049" priority="3877" stopIfTrue="1">
      <formula>(MOD(COLUMN(),3)=1)</formula>
    </cfRule>
    <cfRule type="expression" dxfId="3048" priority="3878" stopIfTrue="1">
      <formula>(MOD(COLUMN(),3)=2)</formula>
    </cfRule>
  </conditionalFormatting>
  <conditionalFormatting sqref="C143">
    <cfRule type="expression" dxfId="3047" priority="3881" stopIfTrue="1">
      <formula>(MOD(COLUMN(),3)=1)</formula>
    </cfRule>
    <cfRule type="expression" dxfId="3046" priority="3882" stopIfTrue="1">
      <formula>(MOD(COLUMN(),3)=2)</formula>
    </cfRule>
  </conditionalFormatting>
  <conditionalFormatting sqref="C147">
    <cfRule type="expression" dxfId="3045" priority="3875" stopIfTrue="1">
      <formula>(MOD(COLUMN(),3)=1)</formula>
    </cfRule>
    <cfRule type="expression" dxfId="3044" priority="3876" stopIfTrue="1">
      <formula>(MOD(COLUMN(),3)=2)</formula>
    </cfRule>
  </conditionalFormatting>
  <conditionalFormatting sqref="C145:C146">
    <cfRule type="expression" dxfId="3043" priority="3879" stopIfTrue="1">
      <formula>(MOD(COLUMN(),3)=1)</formula>
    </cfRule>
    <cfRule type="expression" dxfId="3042" priority="3880" stopIfTrue="1">
      <formula>(MOD(COLUMN(),3)=2)</formula>
    </cfRule>
  </conditionalFormatting>
  <conditionalFormatting sqref="C184">
    <cfRule type="expression" dxfId="3041" priority="3873" stopIfTrue="1">
      <formula>(MOD(COLUMN(),3)=1)</formula>
    </cfRule>
    <cfRule type="expression" dxfId="3040" priority="3874" stopIfTrue="1">
      <formula>(MOD(COLUMN(),3)=2)</formula>
    </cfRule>
  </conditionalFormatting>
  <conditionalFormatting sqref="C178 C181:C183">
    <cfRule type="expression" dxfId="3039" priority="3871" stopIfTrue="1">
      <formula>(MOD(COLUMN(),3)=1)</formula>
    </cfRule>
    <cfRule type="expression" dxfId="3038" priority="3872" stopIfTrue="1">
      <formula>(MOD(COLUMN(),3)=2)</formula>
    </cfRule>
  </conditionalFormatting>
  <conditionalFormatting sqref="C179:C180">
    <cfRule type="expression" dxfId="3037" priority="3869" stopIfTrue="1">
      <formula>(MOD(COLUMN(),3)=1)</formula>
    </cfRule>
    <cfRule type="expression" dxfId="3036" priority="3870" stopIfTrue="1">
      <formula>(MOD(COLUMN(),3)=2)</formula>
    </cfRule>
  </conditionalFormatting>
  <conditionalFormatting sqref="C218:C221">
    <cfRule type="expression" dxfId="3035" priority="3867" stopIfTrue="1">
      <formula>(MOD(COLUMN(),3)=1)</formula>
    </cfRule>
    <cfRule type="expression" dxfId="3034" priority="3868" stopIfTrue="1">
      <formula>(MOD(COLUMN(),3)=2)</formula>
    </cfRule>
  </conditionalFormatting>
  <conditionalFormatting sqref="C222:C223 C229">
    <cfRule type="expression" dxfId="3033" priority="3865" stopIfTrue="1">
      <formula>(MOD(COLUMN(),3)=1)</formula>
    </cfRule>
    <cfRule type="expression" dxfId="3032" priority="3866" stopIfTrue="1">
      <formula>(MOD(COLUMN(),3)=2)</formula>
    </cfRule>
  </conditionalFormatting>
  <conditionalFormatting sqref="C90">
    <cfRule type="expression" dxfId="3031" priority="3863" stopIfTrue="1">
      <formula>(MOD(COLUMN(),3)=1)</formula>
    </cfRule>
    <cfRule type="expression" dxfId="3030" priority="3864" stopIfTrue="1">
      <formula>(MOD(COLUMN(),3)=2)</formula>
    </cfRule>
  </conditionalFormatting>
  <conditionalFormatting sqref="C148">
    <cfRule type="expression" dxfId="3029" priority="3861" stopIfTrue="1">
      <formula>(MOD(COLUMN(),3)=1)</formula>
    </cfRule>
    <cfRule type="expression" dxfId="3028" priority="3862" stopIfTrue="1">
      <formula>(MOD(COLUMN(),3)=2)</formula>
    </cfRule>
  </conditionalFormatting>
  <conditionalFormatting sqref="C163">
    <cfRule type="expression" dxfId="3027" priority="3859" stopIfTrue="1">
      <formula>(MOD(COLUMN(),3)=1)</formula>
    </cfRule>
    <cfRule type="expression" dxfId="3026" priority="3860" stopIfTrue="1">
      <formula>(MOD(COLUMN(),3)=2)</formula>
    </cfRule>
  </conditionalFormatting>
  <conditionalFormatting sqref="C29:E29">
    <cfRule type="expression" dxfId="3025" priority="3857" stopIfTrue="1">
      <formula>(MOD(COLUMN(),3)=1)</formula>
    </cfRule>
    <cfRule type="expression" dxfId="3024" priority="3858" stopIfTrue="1">
      <formula>(MOD(COLUMN(),3)=2)</formula>
    </cfRule>
  </conditionalFormatting>
  <conditionalFormatting sqref="AU22:AU25 AU10 AU230 AU185:AU186 AU165 AU189 AU201:AU203 AU126 AU121:AU122 AU66 AU52 AU211 AU150 AU92 AU107 AU13:AU16 AU44:AU47 AU153:AU161 AU168:AU177 AU192:AU199 AU214:AU217 AU129:AU140 AU113:AU117 AU95:AU98 AU84:AU87 AU69 AU55:AU63 AU236">
    <cfRule type="expression" dxfId="3023" priority="3855" stopIfTrue="1">
      <formula>(MOD(COLUMN(),3)=1)</formula>
    </cfRule>
    <cfRule type="expression" dxfId="3022" priority="3856" stopIfTrue="1">
      <formula>(MOD(COLUMN(),3)=2)</formula>
    </cfRule>
  </conditionalFormatting>
  <conditionalFormatting sqref="AU30 AU32:AU33">
    <cfRule type="expression" dxfId="3021" priority="3851" stopIfTrue="1">
      <formula>(MOD(COLUMN(),3)=1)</formula>
    </cfRule>
    <cfRule type="expression" dxfId="3020" priority="3852" stopIfTrue="1">
      <formula>(MOD(COLUMN(),3)=2)</formula>
    </cfRule>
  </conditionalFormatting>
  <conditionalFormatting sqref="AU38">
    <cfRule type="expression" dxfId="3019" priority="3849" stopIfTrue="1">
      <formula>(MOD(COLUMN(),3)=1)</formula>
    </cfRule>
    <cfRule type="expression" dxfId="3018" priority="3850" stopIfTrue="1">
      <formula>(MOD(COLUMN(),3)=2)</formula>
    </cfRule>
  </conditionalFormatting>
  <conditionalFormatting sqref="AU37">
    <cfRule type="expression" dxfId="3017" priority="3847" stopIfTrue="1">
      <formula>(MOD(COLUMN(),3)=1)</formula>
    </cfRule>
    <cfRule type="expression" dxfId="3016" priority="3848" stopIfTrue="1">
      <formula>(MOD(COLUMN(),3)=2)</formula>
    </cfRule>
  </conditionalFormatting>
  <conditionalFormatting sqref="AU70:AU75 AU81">
    <cfRule type="expression" dxfId="3015" priority="3845" stopIfTrue="1">
      <formula>(MOD(COLUMN(),3)=1)</formula>
    </cfRule>
    <cfRule type="expression" dxfId="3014" priority="3846" stopIfTrue="1">
      <formula>(MOD(COLUMN(),3)=2)</formula>
    </cfRule>
  </conditionalFormatting>
  <conditionalFormatting sqref="AU77">
    <cfRule type="expression" dxfId="3013" priority="3843" stopIfTrue="1">
      <formula>(MOD(COLUMN(),3)=1)</formula>
    </cfRule>
    <cfRule type="expression" dxfId="3012" priority="3844" stopIfTrue="1">
      <formula>(MOD(COLUMN(),3)=2)</formula>
    </cfRule>
  </conditionalFormatting>
  <conditionalFormatting sqref="AU76">
    <cfRule type="expression" dxfId="3011" priority="3841" stopIfTrue="1">
      <formula>(MOD(COLUMN(),3)=1)</formula>
    </cfRule>
    <cfRule type="expression" dxfId="3010" priority="3842" stopIfTrue="1">
      <formula>(MOD(COLUMN(),3)=2)</formula>
    </cfRule>
  </conditionalFormatting>
  <conditionalFormatting sqref="AU31">
    <cfRule type="expression" dxfId="3009" priority="3839" stopIfTrue="1">
      <formula>(MOD(COLUMN(),3)=1)</formula>
    </cfRule>
    <cfRule type="expression" dxfId="3008" priority="3840" stopIfTrue="1">
      <formula>(MOD(COLUMN(),3)=2)</formula>
    </cfRule>
  </conditionalFormatting>
  <conditionalFormatting sqref="AU17:AU18">
    <cfRule type="expression" dxfId="3007" priority="3837" stopIfTrue="1">
      <formula>(MOD(COLUMN(),3)=1)</formula>
    </cfRule>
    <cfRule type="expression" dxfId="3006" priority="3838" stopIfTrue="1">
      <formula>(MOD(COLUMN(),3)=2)</formula>
    </cfRule>
  </conditionalFormatting>
  <conditionalFormatting sqref="AU79:AU80">
    <cfRule type="expression" dxfId="3005" priority="3833" stopIfTrue="1">
      <formula>(MOD(COLUMN(),3)=1)</formula>
    </cfRule>
    <cfRule type="expression" dxfId="3004" priority="3834" stopIfTrue="1">
      <formula>(MOD(COLUMN(),3)=2)</formula>
    </cfRule>
  </conditionalFormatting>
  <conditionalFormatting sqref="AU19:AU20">
    <cfRule type="expression" dxfId="3003" priority="3831" stopIfTrue="1">
      <formula>(MOD(COLUMN(),3)=1)</formula>
    </cfRule>
    <cfRule type="expression" dxfId="3002" priority="3832" stopIfTrue="1">
      <formula>(MOD(COLUMN(),3)=2)</formula>
    </cfRule>
  </conditionalFormatting>
  <conditionalFormatting sqref="AU21">
    <cfRule type="expression" dxfId="3001" priority="3829" stopIfTrue="1">
      <formula>(MOD(COLUMN(),3)=1)</formula>
    </cfRule>
    <cfRule type="expression" dxfId="3000" priority="3830" stopIfTrue="1">
      <formula>(MOD(COLUMN(),3)=2)</formula>
    </cfRule>
  </conditionalFormatting>
  <conditionalFormatting sqref="AU108:AU110">
    <cfRule type="expression" dxfId="2999" priority="3825" stopIfTrue="1">
      <formula>(MOD(COLUMN(),3)=1)</formula>
    </cfRule>
    <cfRule type="expression" dxfId="2998" priority="3826" stopIfTrue="1">
      <formula>(MOD(COLUMN(),3)=2)</formula>
    </cfRule>
  </conditionalFormatting>
  <conditionalFormatting sqref="AU91 AU89">
    <cfRule type="expression" dxfId="2997" priority="3827" stopIfTrue="1">
      <formula>(MOD(COLUMN(),3)=1)</formula>
    </cfRule>
    <cfRule type="expression" dxfId="2996" priority="3828" stopIfTrue="1">
      <formula>(MOD(COLUMN(),3)=2)</formula>
    </cfRule>
  </conditionalFormatting>
  <conditionalFormatting sqref="AU124:AU125">
    <cfRule type="expression" dxfId="2995" priority="3823" stopIfTrue="1">
      <formula>(MOD(COLUMN(),3)=1)</formula>
    </cfRule>
    <cfRule type="expression" dxfId="2994" priority="3824" stopIfTrue="1">
      <formula>(MOD(COLUMN(),3)=2)</formula>
    </cfRule>
  </conditionalFormatting>
  <conditionalFormatting sqref="AU144 AU142">
    <cfRule type="expression" dxfId="2993" priority="3821" stopIfTrue="1">
      <formula>(MOD(COLUMN(),3)=1)</formula>
    </cfRule>
    <cfRule type="expression" dxfId="2992" priority="3822" stopIfTrue="1">
      <formula>(MOD(COLUMN(),3)=2)</formula>
    </cfRule>
  </conditionalFormatting>
  <conditionalFormatting sqref="AU164 AU162">
    <cfRule type="expression" dxfId="2991" priority="3819" stopIfTrue="1">
      <formula>(MOD(COLUMN(),3)=1)</formula>
    </cfRule>
    <cfRule type="expression" dxfId="2990" priority="3820" stopIfTrue="1">
      <formula>(MOD(COLUMN(),3)=2)</formula>
    </cfRule>
  </conditionalFormatting>
  <conditionalFormatting sqref="AU187:AU188">
    <cfRule type="expression" dxfId="2989" priority="3817" stopIfTrue="1">
      <formula>(MOD(COLUMN(),3)=1)</formula>
    </cfRule>
    <cfRule type="expression" dxfId="2988" priority="3818" stopIfTrue="1">
      <formula>(MOD(COLUMN(),3)=2)</formula>
    </cfRule>
  </conditionalFormatting>
  <conditionalFormatting sqref="AU207:AU209 AU204">
    <cfRule type="expression" dxfId="2987" priority="3815" stopIfTrue="1">
      <formula>(MOD(COLUMN(),3)=1)</formula>
    </cfRule>
    <cfRule type="expression" dxfId="2986" priority="3816" stopIfTrue="1">
      <formula>(MOD(COLUMN(),3)=2)</formula>
    </cfRule>
  </conditionalFormatting>
  <conditionalFormatting sqref="AU48:AU49">
    <cfRule type="expression" dxfId="2985" priority="3811" stopIfTrue="1">
      <formula>(MOD(COLUMN(),3)=1)</formula>
    </cfRule>
    <cfRule type="expression" dxfId="2984" priority="3812" stopIfTrue="1">
      <formula>(MOD(COLUMN(),3)=2)</formula>
    </cfRule>
  </conditionalFormatting>
  <conditionalFormatting sqref="AU64:AU65">
    <cfRule type="expression" dxfId="2983" priority="3809" stopIfTrue="1">
      <formula>(MOD(COLUMN(),3)=1)</formula>
    </cfRule>
    <cfRule type="expression" dxfId="2982" priority="3810" stopIfTrue="1">
      <formula>(MOD(COLUMN(),3)=2)</formula>
    </cfRule>
  </conditionalFormatting>
  <conditionalFormatting sqref="AU141">
    <cfRule type="expression" dxfId="2981" priority="3807" stopIfTrue="1">
      <formula>(MOD(COLUMN(),3)=1)</formula>
    </cfRule>
    <cfRule type="expression" dxfId="2980" priority="3808" stopIfTrue="1">
      <formula>(MOD(COLUMN(),3)=2)</formula>
    </cfRule>
  </conditionalFormatting>
  <conditionalFormatting sqref="AU88">
    <cfRule type="expression" dxfId="2979" priority="3805" stopIfTrue="1">
      <formula>(MOD(COLUMN(),3)=1)</formula>
    </cfRule>
    <cfRule type="expression" dxfId="2978" priority="3806" stopIfTrue="1">
      <formula>(MOD(COLUMN(),3)=2)</formula>
    </cfRule>
  </conditionalFormatting>
  <conditionalFormatting sqref="AU120">
    <cfRule type="expression" dxfId="2977" priority="3803" stopIfTrue="1">
      <formula>(MOD(COLUMN(),3)=1)</formula>
    </cfRule>
    <cfRule type="expression" dxfId="2976" priority="3804" stopIfTrue="1">
      <formula>(MOD(COLUMN(),3)=2)</formula>
    </cfRule>
  </conditionalFormatting>
  <conditionalFormatting sqref="AU123">
    <cfRule type="expression" dxfId="2975" priority="3801" stopIfTrue="1">
      <formula>(MOD(COLUMN(),3)=1)</formula>
    </cfRule>
    <cfRule type="expression" dxfId="2974" priority="3802" stopIfTrue="1">
      <formula>(MOD(COLUMN(),3)=2)</formula>
    </cfRule>
  </conditionalFormatting>
  <conditionalFormatting sqref="AU118">
    <cfRule type="expression" dxfId="2973" priority="3799" stopIfTrue="1">
      <formula>(MOD(COLUMN(),3)=1)</formula>
    </cfRule>
    <cfRule type="expression" dxfId="2972" priority="3800" stopIfTrue="1">
      <formula>(MOD(COLUMN(),3)=2)</formula>
    </cfRule>
  </conditionalFormatting>
  <conditionalFormatting sqref="AU119">
    <cfRule type="expression" dxfId="2971" priority="3797" stopIfTrue="1">
      <formula>(MOD(COLUMN(),3)=1)</formula>
    </cfRule>
    <cfRule type="expression" dxfId="2970" priority="3798" stopIfTrue="1">
      <formula>(MOD(COLUMN(),3)=2)</formula>
    </cfRule>
  </conditionalFormatting>
  <conditionalFormatting sqref="AU206">
    <cfRule type="expression" dxfId="2969" priority="3793" stopIfTrue="1">
      <formula>(MOD(COLUMN(),3)=1)</formula>
    </cfRule>
    <cfRule type="expression" dxfId="2968" priority="3794" stopIfTrue="1">
      <formula>(MOD(COLUMN(),3)=2)</formula>
    </cfRule>
  </conditionalFormatting>
  <conditionalFormatting sqref="AU200">
    <cfRule type="expression" dxfId="2967" priority="3795" stopIfTrue="1">
      <formula>(MOD(COLUMN(),3)=1)</formula>
    </cfRule>
    <cfRule type="expression" dxfId="2966" priority="3796" stopIfTrue="1">
      <formula>(MOD(COLUMN(),3)=2)</formula>
    </cfRule>
  </conditionalFormatting>
  <conditionalFormatting sqref="AU205">
    <cfRule type="expression" dxfId="2965" priority="3791" stopIfTrue="1">
      <formula>(MOD(COLUMN(),3)=1)</formula>
    </cfRule>
    <cfRule type="expression" dxfId="2964" priority="3792" stopIfTrue="1">
      <formula>(MOD(COLUMN(),3)=2)</formula>
    </cfRule>
  </conditionalFormatting>
  <conditionalFormatting sqref="AU210">
    <cfRule type="expression" dxfId="2963" priority="3789" stopIfTrue="1">
      <formula>(MOD(COLUMN(),3)=1)</formula>
    </cfRule>
    <cfRule type="expression" dxfId="2962" priority="3790" stopIfTrue="1">
      <formula>(MOD(COLUMN(),3)=2)</formula>
    </cfRule>
  </conditionalFormatting>
  <conditionalFormatting sqref="AU105">
    <cfRule type="expression" dxfId="2961" priority="3771" stopIfTrue="1">
      <formula>(MOD(COLUMN(),3)=1)</formula>
    </cfRule>
    <cfRule type="expression" dxfId="2960" priority="3772" stopIfTrue="1">
      <formula>(MOD(COLUMN(),3)=2)</formula>
    </cfRule>
  </conditionalFormatting>
  <conditionalFormatting sqref="AU149">
    <cfRule type="expression" dxfId="2959" priority="3767" stopIfTrue="1">
      <formula>(MOD(COLUMN(),3)=1)</formula>
    </cfRule>
    <cfRule type="expression" dxfId="2958" priority="3768" stopIfTrue="1">
      <formula>(MOD(COLUMN(),3)=2)</formula>
    </cfRule>
  </conditionalFormatting>
  <conditionalFormatting sqref="AU143">
    <cfRule type="expression" dxfId="2957" priority="3787" stopIfTrue="1">
      <formula>(MOD(COLUMN(),3)=1)</formula>
    </cfRule>
    <cfRule type="expression" dxfId="2956" priority="3788" stopIfTrue="1">
      <formula>(MOD(COLUMN(),3)=2)</formula>
    </cfRule>
  </conditionalFormatting>
  <conditionalFormatting sqref="AU26">
    <cfRule type="expression" dxfId="2955" priority="3783" stopIfTrue="1">
      <formula>(MOD(COLUMN(),3)=1)</formula>
    </cfRule>
    <cfRule type="expression" dxfId="2954" priority="3784" stopIfTrue="1">
      <formula>(MOD(COLUMN(),3)=2)</formula>
    </cfRule>
  </conditionalFormatting>
  <conditionalFormatting sqref="AU78">
    <cfRule type="expression" dxfId="2953" priority="3781" stopIfTrue="1">
      <formula>(MOD(COLUMN(),3)=1)</formula>
    </cfRule>
    <cfRule type="expression" dxfId="2952" priority="3782" stopIfTrue="1">
      <formula>(MOD(COLUMN(),3)=2)</formula>
    </cfRule>
  </conditionalFormatting>
  <conditionalFormatting sqref="AU102 AU99 AU106">
    <cfRule type="expression" dxfId="2951" priority="3779" stopIfTrue="1">
      <formula>(MOD(COLUMN(),3)=1)</formula>
    </cfRule>
    <cfRule type="expression" dxfId="2950" priority="3780" stopIfTrue="1">
      <formula>(MOD(COLUMN(),3)=2)</formula>
    </cfRule>
  </conditionalFormatting>
  <conditionalFormatting sqref="AU100">
    <cfRule type="expression" dxfId="2949" priority="3777" stopIfTrue="1">
      <formula>(MOD(COLUMN(),3)=1)</formula>
    </cfRule>
    <cfRule type="expression" dxfId="2948" priority="3778" stopIfTrue="1">
      <formula>(MOD(COLUMN(),3)=2)</formula>
    </cfRule>
  </conditionalFormatting>
  <conditionalFormatting sqref="AU101">
    <cfRule type="expression" dxfId="2947" priority="3775" stopIfTrue="1">
      <formula>(MOD(COLUMN(),3)=1)</formula>
    </cfRule>
    <cfRule type="expression" dxfId="2946" priority="3776" stopIfTrue="1">
      <formula>(MOD(COLUMN(),3)=2)</formula>
    </cfRule>
  </conditionalFormatting>
  <conditionalFormatting sqref="AU103:AU104">
    <cfRule type="expression" dxfId="2945" priority="3773" stopIfTrue="1">
      <formula>(MOD(COLUMN(),3)=1)</formula>
    </cfRule>
    <cfRule type="expression" dxfId="2944" priority="3774" stopIfTrue="1">
      <formula>(MOD(COLUMN(),3)=2)</formula>
    </cfRule>
  </conditionalFormatting>
  <conditionalFormatting sqref="AU147">
    <cfRule type="expression" dxfId="2943" priority="3765" stopIfTrue="1">
      <formula>(MOD(COLUMN(),3)=1)</formula>
    </cfRule>
    <cfRule type="expression" dxfId="2942" priority="3766" stopIfTrue="1">
      <formula>(MOD(COLUMN(),3)=2)</formula>
    </cfRule>
  </conditionalFormatting>
  <conditionalFormatting sqref="AU145:AU146">
    <cfRule type="expression" dxfId="2941" priority="3769" stopIfTrue="1">
      <formula>(MOD(COLUMN(),3)=1)</formula>
    </cfRule>
    <cfRule type="expression" dxfId="2940" priority="3770" stopIfTrue="1">
      <formula>(MOD(COLUMN(),3)=2)</formula>
    </cfRule>
  </conditionalFormatting>
  <conditionalFormatting sqref="AU184">
    <cfRule type="expression" dxfId="2939" priority="3763" stopIfTrue="1">
      <formula>(MOD(COLUMN(),3)=1)</formula>
    </cfRule>
    <cfRule type="expression" dxfId="2938" priority="3764" stopIfTrue="1">
      <formula>(MOD(COLUMN(),3)=2)</formula>
    </cfRule>
  </conditionalFormatting>
  <conditionalFormatting sqref="AU181:AU183 AU178">
    <cfRule type="expression" dxfId="2937" priority="3761" stopIfTrue="1">
      <formula>(MOD(COLUMN(),3)=1)</formula>
    </cfRule>
    <cfRule type="expression" dxfId="2936" priority="3762" stopIfTrue="1">
      <formula>(MOD(COLUMN(),3)=2)</formula>
    </cfRule>
  </conditionalFormatting>
  <conditionalFormatting sqref="AU179:AU180">
    <cfRule type="expression" dxfId="2935" priority="3759" stopIfTrue="1">
      <formula>(MOD(COLUMN(),3)=1)</formula>
    </cfRule>
    <cfRule type="expression" dxfId="2934" priority="3760" stopIfTrue="1">
      <formula>(MOD(COLUMN(),3)=2)</formula>
    </cfRule>
  </conditionalFormatting>
  <conditionalFormatting sqref="AU218:AU221">
    <cfRule type="expression" dxfId="2933" priority="3757" stopIfTrue="1">
      <formula>(MOD(COLUMN(),3)=1)</formula>
    </cfRule>
    <cfRule type="expression" dxfId="2932" priority="3758" stopIfTrue="1">
      <formula>(MOD(COLUMN(),3)=2)</formula>
    </cfRule>
  </conditionalFormatting>
  <conditionalFormatting sqref="AU222:AU223 AU229">
    <cfRule type="expression" dxfId="2931" priority="3755" stopIfTrue="1">
      <formula>(MOD(COLUMN(),3)=1)</formula>
    </cfRule>
    <cfRule type="expression" dxfId="2930" priority="3756" stopIfTrue="1">
      <formula>(MOD(COLUMN(),3)=2)</formula>
    </cfRule>
  </conditionalFormatting>
  <conditionalFormatting sqref="AU36">
    <cfRule type="expression" dxfId="2929" priority="3753" stopIfTrue="1">
      <formula>(MOD(COLUMN(),3)=1)</formula>
    </cfRule>
    <cfRule type="expression" dxfId="2928" priority="3754" stopIfTrue="1">
      <formula>(MOD(COLUMN(),3)=2)</formula>
    </cfRule>
  </conditionalFormatting>
  <conditionalFormatting sqref="AU34">
    <cfRule type="expression" dxfId="2927" priority="3751" stopIfTrue="1">
      <formula>(MOD(COLUMN(),3)=1)</formula>
    </cfRule>
    <cfRule type="expression" dxfId="2926" priority="3752" stopIfTrue="1">
      <formula>(MOD(COLUMN(),3)=2)</formula>
    </cfRule>
  </conditionalFormatting>
  <conditionalFormatting sqref="AU35">
    <cfRule type="expression" dxfId="2925" priority="3749" stopIfTrue="1">
      <formula>(MOD(COLUMN(),3)=1)</formula>
    </cfRule>
    <cfRule type="expression" dxfId="2924" priority="3750" stopIfTrue="1">
      <formula>(MOD(COLUMN(),3)=2)</formula>
    </cfRule>
  </conditionalFormatting>
  <conditionalFormatting sqref="AU90">
    <cfRule type="expression" dxfId="2923" priority="3747" stopIfTrue="1">
      <formula>(MOD(COLUMN(),3)=1)</formula>
    </cfRule>
    <cfRule type="expression" dxfId="2922" priority="3748" stopIfTrue="1">
      <formula>(MOD(COLUMN(),3)=2)</formula>
    </cfRule>
  </conditionalFormatting>
  <conditionalFormatting sqref="AU148">
    <cfRule type="expression" dxfId="2921" priority="3745" stopIfTrue="1">
      <formula>(MOD(COLUMN(),3)=1)</formula>
    </cfRule>
    <cfRule type="expression" dxfId="2920" priority="3746" stopIfTrue="1">
      <formula>(MOD(COLUMN(),3)=2)</formula>
    </cfRule>
  </conditionalFormatting>
  <conditionalFormatting sqref="AU163">
    <cfRule type="expression" dxfId="2919" priority="3743" stopIfTrue="1">
      <formula>(MOD(COLUMN(),3)=1)</formula>
    </cfRule>
    <cfRule type="expression" dxfId="2918" priority="3744" stopIfTrue="1">
      <formula>(MOD(COLUMN(),3)=2)</formula>
    </cfRule>
  </conditionalFormatting>
  <conditionalFormatting sqref="AY212">
    <cfRule type="expression" dxfId="2917" priority="2325" stopIfTrue="1">
      <formula>(MOD(COLUMN(),3)=1)</formula>
    </cfRule>
    <cfRule type="expression" dxfId="2916" priority="2326" stopIfTrue="1">
      <formula>(MOD(COLUMN(),3)=2)</formula>
    </cfRule>
  </conditionalFormatting>
  <conditionalFormatting sqref="AQ190">
    <cfRule type="expression" dxfId="2915" priority="2353" stopIfTrue="1">
      <formula>(MOD(COLUMN(),3)=1)</formula>
    </cfRule>
    <cfRule type="expression" dxfId="2914" priority="2354" stopIfTrue="1">
      <formula>(MOD(COLUMN(),3)=2)</formula>
    </cfRule>
  </conditionalFormatting>
  <conditionalFormatting sqref="AM237">
    <cfRule type="expression" dxfId="2913" priority="2307" stopIfTrue="1">
      <formula>(MOD(COLUMN(),3)=1)</formula>
    </cfRule>
    <cfRule type="expression" dxfId="2912" priority="2308" stopIfTrue="1">
      <formula>(MOD(COLUMN(),3)=2)</formula>
    </cfRule>
  </conditionalFormatting>
  <conditionalFormatting sqref="F237">
    <cfRule type="expression" dxfId="2911" priority="3689" stopIfTrue="1">
      <formula>(MOD(COLUMN(),3)=1)</formula>
    </cfRule>
    <cfRule type="expression" dxfId="2910" priority="3690" stopIfTrue="1">
      <formula>(MOD(COLUMN(),3)=2)</formula>
    </cfRule>
  </conditionalFormatting>
  <conditionalFormatting sqref="AU190">
    <cfRule type="expression" dxfId="2909" priority="2351" stopIfTrue="1">
      <formula>(MOD(COLUMN(),3)=1)</formula>
    </cfRule>
    <cfRule type="expression" dxfId="2908" priority="2352" stopIfTrue="1">
      <formula>(MOD(COLUMN(),3)=2)</formula>
    </cfRule>
  </conditionalFormatting>
  <conditionalFormatting sqref="AY190">
    <cfRule type="expression" dxfId="2907" priority="2349" stopIfTrue="1">
      <formula>(MOD(COLUMN(),3)=1)</formula>
    </cfRule>
    <cfRule type="expression" dxfId="2906" priority="2350" stopIfTrue="1">
      <formula>(MOD(COLUMN(),3)=2)</formula>
    </cfRule>
  </conditionalFormatting>
  <conditionalFormatting sqref="G212">
    <cfRule type="expression" dxfId="2905" priority="2347" stopIfTrue="1">
      <formula>(MOD(COLUMN(),3)=1)</formula>
    </cfRule>
    <cfRule type="expression" dxfId="2904" priority="2348" stopIfTrue="1">
      <formula>(MOD(COLUMN(),3)=2)</formula>
    </cfRule>
  </conditionalFormatting>
  <conditionalFormatting sqref="K212">
    <cfRule type="expression" dxfId="2903" priority="2345" stopIfTrue="1">
      <formula>(MOD(COLUMN(),3)=1)</formula>
    </cfRule>
    <cfRule type="expression" dxfId="2902" priority="2346" stopIfTrue="1">
      <formula>(MOD(COLUMN(),3)=2)</formula>
    </cfRule>
  </conditionalFormatting>
  <conditionalFormatting sqref="O212">
    <cfRule type="expression" dxfId="2901" priority="2343" stopIfTrue="1">
      <formula>(MOD(COLUMN(),3)=1)</formula>
    </cfRule>
    <cfRule type="expression" dxfId="2900" priority="2344" stopIfTrue="1">
      <formula>(MOD(COLUMN(),3)=2)</formula>
    </cfRule>
  </conditionalFormatting>
  <conditionalFormatting sqref="S212">
    <cfRule type="expression" dxfId="2899" priority="2341" stopIfTrue="1">
      <formula>(MOD(COLUMN(),3)=1)</formula>
    </cfRule>
    <cfRule type="expression" dxfId="2898" priority="2342" stopIfTrue="1">
      <formula>(MOD(COLUMN(),3)=2)</formula>
    </cfRule>
  </conditionalFormatting>
  <conditionalFormatting sqref="W212">
    <cfRule type="expression" dxfId="2897" priority="2339" stopIfTrue="1">
      <formula>(MOD(COLUMN(),3)=1)</formula>
    </cfRule>
    <cfRule type="expression" dxfId="2896" priority="2340" stopIfTrue="1">
      <formula>(MOD(COLUMN(),3)=2)</formula>
    </cfRule>
  </conditionalFormatting>
  <conditionalFormatting sqref="AA212">
    <cfRule type="expression" dxfId="2895" priority="2337" stopIfTrue="1">
      <formula>(MOD(COLUMN(),3)=1)</formula>
    </cfRule>
    <cfRule type="expression" dxfId="2894" priority="2338" stopIfTrue="1">
      <formula>(MOD(COLUMN(),3)=2)</formula>
    </cfRule>
  </conditionalFormatting>
  <conditionalFormatting sqref="AE212">
    <cfRule type="expression" dxfId="2893" priority="2335" stopIfTrue="1">
      <formula>(MOD(COLUMN(),3)=1)</formula>
    </cfRule>
    <cfRule type="expression" dxfId="2892" priority="2336" stopIfTrue="1">
      <formula>(MOD(COLUMN(),3)=2)</formula>
    </cfRule>
  </conditionalFormatting>
  <conditionalFormatting sqref="AI212">
    <cfRule type="expression" dxfId="2891" priority="2333" stopIfTrue="1">
      <formula>(MOD(COLUMN(),3)=1)</formula>
    </cfRule>
    <cfRule type="expression" dxfId="2890" priority="2334" stopIfTrue="1">
      <formula>(MOD(COLUMN(),3)=2)</formula>
    </cfRule>
  </conditionalFormatting>
  <conditionalFormatting sqref="AM212">
    <cfRule type="expression" dxfId="2889" priority="2331" stopIfTrue="1">
      <formula>(MOD(COLUMN(),3)=1)</formula>
    </cfRule>
    <cfRule type="expression" dxfId="2888" priority="2332" stopIfTrue="1">
      <formula>(MOD(COLUMN(),3)=2)</formula>
    </cfRule>
  </conditionalFormatting>
  <conditionalFormatting sqref="AQ212">
    <cfRule type="expression" dxfId="2887" priority="2329" stopIfTrue="1">
      <formula>(MOD(COLUMN(),3)=1)</formula>
    </cfRule>
    <cfRule type="expression" dxfId="2886" priority="2330" stopIfTrue="1">
      <formula>(MOD(COLUMN(),3)=2)</formula>
    </cfRule>
  </conditionalFormatting>
  <conditionalFormatting sqref="AU212">
    <cfRule type="expression" dxfId="2885" priority="2327" stopIfTrue="1">
      <formula>(MOD(COLUMN(),3)=1)</formula>
    </cfRule>
    <cfRule type="expression" dxfId="2884" priority="2328" stopIfTrue="1">
      <formula>(MOD(COLUMN(),3)=2)</formula>
    </cfRule>
  </conditionalFormatting>
  <conditionalFormatting sqref="B12:B22">
    <cfRule type="expression" dxfId="2883" priority="3661" stopIfTrue="1">
      <formula>(MOD(COLUMN(),3)=1)</formula>
    </cfRule>
    <cfRule type="expression" dxfId="2882" priority="3662" stopIfTrue="1">
      <formula>(MOD(COLUMN(),3)=2)</formula>
    </cfRule>
  </conditionalFormatting>
  <conditionalFormatting sqref="B26:B38">
    <cfRule type="expression" dxfId="2881" priority="3659" stopIfTrue="1">
      <formula>(MOD(COLUMN(),3)=1)</formula>
    </cfRule>
    <cfRule type="expression" dxfId="2880" priority="3660" stopIfTrue="1">
      <formula>(MOD(COLUMN(),3)=2)</formula>
    </cfRule>
  </conditionalFormatting>
  <conditionalFormatting sqref="B45:B49 B52">
    <cfRule type="expression" dxfId="2879" priority="3657" stopIfTrue="1">
      <formula>(MOD(COLUMN(),3)=1)</formula>
    </cfRule>
    <cfRule type="expression" dxfId="2878" priority="3658" stopIfTrue="1">
      <formula>(MOD(COLUMN(),3)=2)</formula>
    </cfRule>
  </conditionalFormatting>
  <conditionalFormatting sqref="B56:B66">
    <cfRule type="expression" dxfId="2877" priority="3655" stopIfTrue="1">
      <formula>(MOD(COLUMN(),3)=1)</formula>
    </cfRule>
    <cfRule type="expression" dxfId="2876" priority="3656" stopIfTrue="1">
      <formula>(MOD(COLUMN(),3)=2)</formula>
    </cfRule>
  </conditionalFormatting>
  <conditionalFormatting sqref="B70:B81">
    <cfRule type="expression" dxfId="2875" priority="3653" stopIfTrue="1">
      <formula>(MOD(COLUMN(),3)=1)</formula>
    </cfRule>
    <cfRule type="expression" dxfId="2874" priority="3654" stopIfTrue="1">
      <formula>(MOD(COLUMN(),3)=2)</formula>
    </cfRule>
  </conditionalFormatting>
  <conditionalFormatting sqref="B85:B92">
    <cfRule type="expression" dxfId="2873" priority="3651" stopIfTrue="1">
      <formula>(MOD(COLUMN(),3)=1)</formula>
    </cfRule>
    <cfRule type="expression" dxfId="2872" priority="3652" stopIfTrue="1">
      <formula>(MOD(COLUMN(),3)=2)</formula>
    </cfRule>
  </conditionalFormatting>
  <conditionalFormatting sqref="B96:B110">
    <cfRule type="expression" dxfId="2871" priority="3649" stopIfTrue="1">
      <formula>(MOD(COLUMN(),3)=1)</formula>
    </cfRule>
    <cfRule type="expression" dxfId="2870" priority="3650" stopIfTrue="1">
      <formula>(MOD(COLUMN(),3)=2)</formula>
    </cfRule>
  </conditionalFormatting>
  <conditionalFormatting sqref="B114:B126">
    <cfRule type="expression" dxfId="2869" priority="3647" stopIfTrue="1">
      <formula>(MOD(COLUMN(),3)=1)</formula>
    </cfRule>
    <cfRule type="expression" dxfId="2868" priority="3648" stopIfTrue="1">
      <formula>(MOD(COLUMN(),3)=2)</formula>
    </cfRule>
  </conditionalFormatting>
  <conditionalFormatting sqref="B130:B150">
    <cfRule type="expression" dxfId="2867" priority="3645" stopIfTrue="1">
      <formula>(MOD(COLUMN(),3)=1)</formula>
    </cfRule>
    <cfRule type="expression" dxfId="2866" priority="3646" stopIfTrue="1">
      <formula>(MOD(COLUMN(),3)=2)</formula>
    </cfRule>
  </conditionalFormatting>
  <conditionalFormatting sqref="B154:B165">
    <cfRule type="expression" dxfId="2865" priority="3643" stopIfTrue="1">
      <formula>(MOD(COLUMN(),3)=1)</formula>
    </cfRule>
    <cfRule type="expression" dxfId="2864" priority="3644" stopIfTrue="1">
      <formula>(MOD(COLUMN(),3)=2)</formula>
    </cfRule>
  </conditionalFormatting>
  <conditionalFormatting sqref="B169:B189">
    <cfRule type="expression" dxfId="2863" priority="3641" stopIfTrue="1">
      <formula>(MOD(COLUMN(),3)=1)</formula>
    </cfRule>
    <cfRule type="expression" dxfId="2862" priority="3642" stopIfTrue="1">
      <formula>(MOD(COLUMN(),3)=2)</formula>
    </cfRule>
  </conditionalFormatting>
  <conditionalFormatting sqref="B193:B211">
    <cfRule type="expression" dxfId="2861" priority="3639" stopIfTrue="1">
      <formula>(MOD(COLUMN(),3)=1)</formula>
    </cfRule>
    <cfRule type="expression" dxfId="2860" priority="3640" stopIfTrue="1">
      <formula>(MOD(COLUMN(),3)=2)</formula>
    </cfRule>
  </conditionalFormatting>
  <conditionalFormatting sqref="B215:B223 B229:B230 B236">
    <cfRule type="expression" dxfId="2859" priority="3637" stopIfTrue="1">
      <formula>(MOD(COLUMN(),3)=1)</formula>
    </cfRule>
    <cfRule type="expression" dxfId="2858" priority="3638" stopIfTrue="1">
      <formula>(MOD(COLUMN(),3)=2)</formula>
    </cfRule>
  </conditionalFormatting>
  <conditionalFormatting sqref="F151 F212 F53 F67 F127 F42 F190 F82 F93 F111 F166 F23:F25 F11 F55 F69 F84 F95 F113 F129 F153 F168 F192 F214 F44">
    <cfRule type="expression" dxfId="2857" priority="3635" stopIfTrue="1">
      <formula>(MOD(COLUMN(),3)=1)</formula>
    </cfRule>
    <cfRule type="expression" dxfId="2856" priority="3636" stopIfTrue="1">
      <formula>(MOD(COLUMN(),3)=2)</formula>
    </cfRule>
  </conditionalFormatting>
  <conditionalFormatting sqref="F12:F22">
    <cfRule type="expression" dxfId="2855" priority="3633" stopIfTrue="1">
      <formula>(MOD(COLUMN(),3)=1)</formula>
    </cfRule>
    <cfRule type="expression" dxfId="2854" priority="3634" stopIfTrue="1">
      <formula>(MOD(COLUMN(),3)=2)</formula>
    </cfRule>
  </conditionalFormatting>
  <conditionalFormatting sqref="F26:F38">
    <cfRule type="expression" dxfId="2853" priority="3631" stopIfTrue="1">
      <formula>(MOD(COLUMN(),3)=1)</formula>
    </cfRule>
    <cfRule type="expression" dxfId="2852" priority="3632" stopIfTrue="1">
      <formula>(MOD(COLUMN(),3)=2)</formula>
    </cfRule>
  </conditionalFormatting>
  <conditionalFormatting sqref="F45:F49 F52">
    <cfRule type="expression" dxfId="2851" priority="3629" stopIfTrue="1">
      <formula>(MOD(COLUMN(),3)=1)</formula>
    </cfRule>
    <cfRule type="expression" dxfId="2850" priority="3630" stopIfTrue="1">
      <formula>(MOD(COLUMN(),3)=2)</formula>
    </cfRule>
  </conditionalFormatting>
  <conditionalFormatting sqref="F56:F66">
    <cfRule type="expression" dxfId="2849" priority="3627" stopIfTrue="1">
      <formula>(MOD(COLUMN(),3)=1)</formula>
    </cfRule>
    <cfRule type="expression" dxfId="2848" priority="3628" stopIfTrue="1">
      <formula>(MOD(COLUMN(),3)=2)</formula>
    </cfRule>
  </conditionalFormatting>
  <conditionalFormatting sqref="F70:F81">
    <cfRule type="expression" dxfId="2847" priority="3625" stopIfTrue="1">
      <formula>(MOD(COLUMN(),3)=1)</formula>
    </cfRule>
    <cfRule type="expression" dxfId="2846" priority="3626" stopIfTrue="1">
      <formula>(MOD(COLUMN(),3)=2)</formula>
    </cfRule>
  </conditionalFormatting>
  <conditionalFormatting sqref="F85:F92">
    <cfRule type="expression" dxfId="2845" priority="3623" stopIfTrue="1">
      <formula>(MOD(COLUMN(),3)=1)</formula>
    </cfRule>
    <cfRule type="expression" dxfId="2844" priority="3624" stopIfTrue="1">
      <formula>(MOD(COLUMN(),3)=2)</formula>
    </cfRule>
  </conditionalFormatting>
  <conditionalFormatting sqref="F96:F110">
    <cfRule type="expression" dxfId="2843" priority="3621" stopIfTrue="1">
      <formula>(MOD(COLUMN(),3)=1)</formula>
    </cfRule>
    <cfRule type="expression" dxfId="2842" priority="3622" stopIfTrue="1">
      <formula>(MOD(COLUMN(),3)=2)</formula>
    </cfRule>
  </conditionalFormatting>
  <conditionalFormatting sqref="F114:F126">
    <cfRule type="expression" dxfId="2841" priority="3619" stopIfTrue="1">
      <formula>(MOD(COLUMN(),3)=1)</formula>
    </cfRule>
    <cfRule type="expression" dxfId="2840" priority="3620" stopIfTrue="1">
      <formula>(MOD(COLUMN(),3)=2)</formula>
    </cfRule>
  </conditionalFormatting>
  <conditionalFormatting sqref="F130:F150">
    <cfRule type="expression" dxfId="2839" priority="3617" stopIfTrue="1">
      <formula>(MOD(COLUMN(),3)=1)</formula>
    </cfRule>
    <cfRule type="expression" dxfId="2838" priority="3618" stopIfTrue="1">
      <formula>(MOD(COLUMN(),3)=2)</formula>
    </cfRule>
  </conditionalFormatting>
  <conditionalFormatting sqref="F154:F165">
    <cfRule type="expression" dxfId="2837" priority="3615" stopIfTrue="1">
      <formula>(MOD(COLUMN(),3)=1)</formula>
    </cfRule>
    <cfRule type="expression" dxfId="2836" priority="3616" stopIfTrue="1">
      <formula>(MOD(COLUMN(),3)=2)</formula>
    </cfRule>
  </conditionalFormatting>
  <conditionalFormatting sqref="F169:F189">
    <cfRule type="expression" dxfId="2835" priority="3613" stopIfTrue="1">
      <formula>(MOD(COLUMN(),3)=1)</formula>
    </cfRule>
    <cfRule type="expression" dxfId="2834" priority="3614" stopIfTrue="1">
      <formula>(MOD(COLUMN(),3)=2)</formula>
    </cfRule>
  </conditionalFormatting>
  <conditionalFormatting sqref="F193:F211">
    <cfRule type="expression" dxfId="2833" priority="3611" stopIfTrue="1">
      <formula>(MOD(COLUMN(),3)=1)</formula>
    </cfRule>
    <cfRule type="expression" dxfId="2832" priority="3612" stopIfTrue="1">
      <formula>(MOD(COLUMN(),3)=2)</formula>
    </cfRule>
  </conditionalFormatting>
  <conditionalFormatting sqref="F215:F223 F229:F230 F236">
    <cfRule type="expression" dxfId="2831" priority="3609" stopIfTrue="1">
      <formula>(MOD(COLUMN(),3)=1)</formula>
    </cfRule>
    <cfRule type="expression" dxfId="2830" priority="3610" stopIfTrue="1">
      <formula>(MOD(COLUMN(),3)=2)</formula>
    </cfRule>
  </conditionalFormatting>
  <conditionalFormatting sqref="J151 J212 J53 J67 J127 J42 J190 J82 J93 J111 J166 J23:J25 J11 J55 J69 J84 J95 J113 J129 J153 J168 J192 J214 J44">
    <cfRule type="expression" dxfId="2829" priority="3607" stopIfTrue="1">
      <formula>(MOD(COLUMN(),3)=1)</formula>
    </cfRule>
    <cfRule type="expression" dxfId="2828" priority="3608" stopIfTrue="1">
      <formula>(MOD(COLUMN(),3)=2)</formula>
    </cfRule>
  </conditionalFormatting>
  <conditionalFormatting sqref="J12:J22">
    <cfRule type="expression" dxfId="2827" priority="3605" stopIfTrue="1">
      <formula>(MOD(COLUMN(),3)=1)</formula>
    </cfRule>
    <cfRule type="expression" dxfId="2826" priority="3606" stopIfTrue="1">
      <formula>(MOD(COLUMN(),3)=2)</formula>
    </cfRule>
  </conditionalFormatting>
  <conditionalFormatting sqref="J26:J38">
    <cfRule type="expression" dxfId="2825" priority="3603" stopIfTrue="1">
      <formula>(MOD(COLUMN(),3)=1)</formula>
    </cfRule>
    <cfRule type="expression" dxfId="2824" priority="3604" stopIfTrue="1">
      <formula>(MOD(COLUMN(),3)=2)</formula>
    </cfRule>
  </conditionalFormatting>
  <conditionalFormatting sqref="J45:J49 J52">
    <cfRule type="expression" dxfId="2823" priority="3601" stopIfTrue="1">
      <formula>(MOD(COLUMN(),3)=1)</formula>
    </cfRule>
    <cfRule type="expression" dxfId="2822" priority="3602" stopIfTrue="1">
      <formula>(MOD(COLUMN(),3)=2)</formula>
    </cfRule>
  </conditionalFormatting>
  <conditionalFormatting sqref="J56:J66">
    <cfRule type="expression" dxfId="2821" priority="3599" stopIfTrue="1">
      <formula>(MOD(COLUMN(),3)=1)</formula>
    </cfRule>
    <cfRule type="expression" dxfId="2820" priority="3600" stopIfTrue="1">
      <formula>(MOD(COLUMN(),3)=2)</formula>
    </cfRule>
  </conditionalFormatting>
  <conditionalFormatting sqref="J70:J81">
    <cfRule type="expression" dxfId="2819" priority="3597" stopIfTrue="1">
      <formula>(MOD(COLUMN(),3)=1)</formula>
    </cfRule>
    <cfRule type="expression" dxfId="2818" priority="3598" stopIfTrue="1">
      <formula>(MOD(COLUMN(),3)=2)</formula>
    </cfRule>
  </conditionalFormatting>
  <conditionalFormatting sqref="J85:J92">
    <cfRule type="expression" dxfId="2817" priority="3595" stopIfTrue="1">
      <formula>(MOD(COLUMN(),3)=1)</formula>
    </cfRule>
    <cfRule type="expression" dxfId="2816" priority="3596" stopIfTrue="1">
      <formula>(MOD(COLUMN(),3)=2)</formula>
    </cfRule>
  </conditionalFormatting>
  <conditionalFormatting sqref="J96:J110">
    <cfRule type="expression" dxfId="2815" priority="3593" stopIfTrue="1">
      <formula>(MOD(COLUMN(),3)=1)</formula>
    </cfRule>
    <cfRule type="expression" dxfId="2814" priority="3594" stopIfTrue="1">
      <formula>(MOD(COLUMN(),3)=2)</formula>
    </cfRule>
  </conditionalFormatting>
  <conditionalFormatting sqref="J114:J126">
    <cfRule type="expression" dxfId="2813" priority="3591" stopIfTrue="1">
      <formula>(MOD(COLUMN(),3)=1)</formula>
    </cfRule>
    <cfRule type="expression" dxfId="2812" priority="3592" stopIfTrue="1">
      <formula>(MOD(COLUMN(),3)=2)</formula>
    </cfRule>
  </conditionalFormatting>
  <conditionalFormatting sqref="J130:J150">
    <cfRule type="expression" dxfId="2811" priority="3589" stopIfTrue="1">
      <formula>(MOD(COLUMN(),3)=1)</formula>
    </cfRule>
    <cfRule type="expression" dxfId="2810" priority="3590" stopIfTrue="1">
      <formula>(MOD(COLUMN(),3)=2)</formula>
    </cfRule>
  </conditionalFormatting>
  <conditionalFormatting sqref="J154:J165">
    <cfRule type="expression" dxfId="2809" priority="3587" stopIfTrue="1">
      <formula>(MOD(COLUMN(),3)=1)</formula>
    </cfRule>
    <cfRule type="expression" dxfId="2808" priority="3588" stopIfTrue="1">
      <formula>(MOD(COLUMN(),3)=2)</formula>
    </cfRule>
  </conditionalFormatting>
  <conditionalFormatting sqref="J169:J189">
    <cfRule type="expression" dxfId="2807" priority="3585" stopIfTrue="1">
      <formula>(MOD(COLUMN(),3)=1)</formula>
    </cfRule>
    <cfRule type="expression" dxfId="2806" priority="3586" stopIfTrue="1">
      <formula>(MOD(COLUMN(),3)=2)</formula>
    </cfRule>
  </conditionalFormatting>
  <conditionalFormatting sqref="J193:J211">
    <cfRule type="expression" dxfId="2805" priority="3583" stopIfTrue="1">
      <formula>(MOD(COLUMN(),3)=1)</formula>
    </cfRule>
    <cfRule type="expression" dxfId="2804" priority="3584" stopIfTrue="1">
      <formula>(MOD(COLUMN(),3)=2)</formula>
    </cfRule>
  </conditionalFormatting>
  <conditionalFormatting sqref="J215:J223 J229:J230 J236">
    <cfRule type="expression" dxfId="2803" priority="3581" stopIfTrue="1">
      <formula>(MOD(COLUMN(),3)=1)</formula>
    </cfRule>
    <cfRule type="expression" dxfId="2802" priority="3582" stopIfTrue="1">
      <formula>(MOD(COLUMN(),3)=2)</formula>
    </cfRule>
  </conditionalFormatting>
  <conditionalFormatting sqref="N151 N212 N53 N67 N127 N42 N190 N82 N93 N111 N166 N23:N25 N11 N55 N69 N84 N95 N113 N129 N153 N168 N192 N214 N44">
    <cfRule type="expression" dxfId="2801" priority="3579" stopIfTrue="1">
      <formula>(MOD(COLUMN(),3)=1)</formula>
    </cfRule>
    <cfRule type="expression" dxfId="2800" priority="3580" stopIfTrue="1">
      <formula>(MOD(COLUMN(),3)=2)</formula>
    </cfRule>
  </conditionalFormatting>
  <conditionalFormatting sqref="N12:N22">
    <cfRule type="expression" dxfId="2799" priority="3577" stopIfTrue="1">
      <formula>(MOD(COLUMN(),3)=1)</formula>
    </cfRule>
    <cfRule type="expression" dxfId="2798" priority="3578" stopIfTrue="1">
      <formula>(MOD(COLUMN(),3)=2)</formula>
    </cfRule>
  </conditionalFormatting>
  <conditionalFormatting sqref="N26:N38">
    <cfRule type="expression" dxfId="2797" priority="3575" stopIfTrue="1">
      <formula>(MOD(COLUMN(),3)=1)</formula>
    </cfRule>
    <cfRule type="expression" dxfId="2796" priority="3576" stopIfTrue="1">
      <formula>(MOD(COLUMN(),3)=2)</formula>
    </cfRule>
  </conditionalFormatting>
  <conditionalFormatting sqref="N45:N49 N52">
    <cfRule type="expression" dxfId="2795" priority="3573" stopIfTrue="1">
      <formula>(MOD(COLUMN(),3)=1)</formula>
    </cfRule>
    <cfRule type="expression" dxfId="2794" priority="3574" stopIfTrue="1">
      <formula>(MOD(COLUMN(),3)=2)</formula>
    </cfRule>
  </conditionalFormatting>
  <conditionalFormatting sqref="N56:N66">
    <cfRule type="expression" dxfId="2793" priority="3571" stopIfTrue="1">
      <formula>(MOD(COLUMN(),3)=1)</formula>
    </cfRule>
    <cfRule type="expression" dxfId="2792" priority="3572" stopIfTrue="1">
      <formula>(MOD(COLUMN(),3)=2)</formula>
    </cfRule>
  </conditionalFormatting>
  <conditionalFormatting sqref="N70:N81">
    <cfRule type="expression" dxfId="2791" priority="3569" stopIfTrue="1">
      <formula>(MOD(COLUMN(),3)=1)</formula>
    </cfRule>
    <cfRule type="expression" dxfId="2790" priority="3570" stopIfTrue="1">
      <formula>(MOD(COLUMN(),3)=2)</formula>
    </cfRule>
  </conditionalFormatting>
  <conditionalFormatting sqref="N85:N92">
    <cfRule type="expression" dxfId="2789" priority="3567" stopIfTrue="1">
      <formula>(MOD(COLUMN(),3)=1)</formula>
    </cfRule>
    <cfRule type="expression" dxfId="2788" priority="3568" stopIfTrue="1">
      <formula>(MOD(COLUMN(),3)=2)</formula>
    </cfRule>
  </conditionalFormatting>
  <conditionalFormatting sqref="N96:N110">
    <cfRule type="expression" dxfId="2787" priority="3565" stopIfTrue="1">
      <formula>(MOD(COLUMN(),3)=1)</formula>
    </cfRule>
    <cfRule type="expression" dxfId="2786" priority="3566" stopIfTrue="1">
      <formula>(MOD(COLUMN(),3)=2)</formula>
    </cfRule>
  </conditionalFormatting>
  <conditionalFormatting sqref="N114:N126">
    <cfRule type="expression" dxfId="2785" priority="3563" stopIfTrue="1">
      <formula>(MOD(COLUMN(),3)=1)</formula>
    </cfRule>
    <cfRule type="expression" dxfId="2784" priority="3564" stopIfTrue="1">
      <formula>(MOD(COLUMN(),3)=2)</formula>
    </cfRule>
  </conditionalFormatting>
  <conditionalFormatting sqref="N130:N150">
    <cfRule type="expression" dxfId="2783" priority="3561" stopIfTrue="1">
      <formula>(MOD(COLUMN(),3)=1)</formula>
    </cfRule>
    <cfRule type="expression" dxfId="2782" priority="3562" stopIfTrue="1">
      <formula>(MOD(COLUMN(),3)=2)</formula>
    </cfRule>
  </conditionalFormatting>
  <conditionalFormatting sqref="N154:N165">
    <cfRule type="expression" dxfId="2781" priority="3559" stopIfTrue="1">
      <formula>(MOD(COLUMN(),3)=1)</formula>
    </cfRule>
    <cfRule type="expression" dxfId="2780" priority="3560" stopIfTrue="1">
      <formula>(MOD(COLUMN(),3)=2)</formula>
    </cfRule>
  </conditionalFormatting>
  <conditionalFormatting sqref="N169:N189">
    <cfRule type="expression" dxfId="2779" priority="3557" stopIfTrue="1">
      <formula>(MOD(COLUMN(),3)=1)</formula>
    </cfRule>
    <cfRule type="expression" dxfId="2778" priority="3558" stopIfTrue="1">
      <formula>(MOD(COLUMN(),3)=2)</formula>
    </cfRule>
  </conditionalFormatting>
  <conditionalFormatting sqref="N193:N211">
    <cfRule type="expression" dxfId="2777" priority="3555" stopIfTrue="1">
      <formula>(MOD(COLUMN(),3)=1)</formula>
    </cfRule>
    <cfRule type="expression" dxfId="2776" priority="3556" stopIfTrue="1">
      <formula>(MOD(COLUMN(),3)=2)</formula>
    </cfRule>
  </conditionalFormatting>
  <conditionalFormatting sqref="N215:N223 N229:N230 N236">
    <cfRule type="expression" dxfId="2775" priority="3553" stopIfTrue="1">
      <formula>(MOD(COLUMN(),3)=1)</formula>
    </cfRule>
    <cfRule type="expression" dxfId="2774" priority="3554" stopIfTrue="1">
      <formula>(MOD(COLUMN(),3)=2)</formula>
    </cfRule>
  </conditionalFormatting>
  <conditionalFormatting sqref="R151 R212 R53 R67 R127 R42 R190 R82 R93 R111 R166 R23:R25 R11 R55 R69 R84 R95 R113 R129 R153 R168 R192 R214 R44">
    <cfRule type="expression" dxfId="2773" priority="3551" stopIfTrue="1">
      <formula>(MOD(COLUMN(),3)=1)</formula>
    </cfRule>
    <cfRule type="expression" dxfId="2772" priority="3552" stopIfTrue="1">
      <formula>(MOD(COLUMN(),3)=2)</formula>
    </cfRule>
  </conditionalFormatting>
  <conditionalFormatting sqref="R12:R22">
    <cfRule type="expression" dxfId="2771" priority="3549" stopIfTrue="1">
      <formula>(MOD(COLUMN(),3)=1)</formula>
    </cfRule>
    <cfRule type="expression" dxfId="2770" priority="3550" stopIfTrue="1">
      <formula>(MOD(COLUMN(),3)=2)</formula>
    </cfRule>
  </conditionalFormatting>
  <conditionalFormatting sqref="R26:R38">
    <cfRule type="expression" dxfId="2769" priority="3547" stopIfTrue="1">
      <formula>(MOD(COLUMN(),3)=1)</formula>
    </cfRule>
    <cfRule type="expression" dxfId="2768" priority="3548" stopIfTrue="1">
      <formula>(MOD(COLUMN(),3)=2)</formula>
    </cfRule>
  </conditionalFormatting>
  <conditionalFormatting sqref="R45:R49 R52">
    <cfRule type="expression" dxfId="2767" priority="3545" stopIfTrue="1">
      <formula>(MOD(COLUMN(),3)=1)</formula>
    </cfRule>
    <cfRule type="expression" dxfId="2766" priority="3546" stopIfTrue="1">
      <formula>(MOD(COLUMN(),3)=2)</formula>
    </cfRule>
  </conditionalFormatting>
  <conditionalFormatting sqref="R56:R66">
    <cfRule type="expression" dxfId="2765" priority="3543" stopIfTrue="1">
      <formula>(MOD(COLUMN(),3)=1)</formula>
    </cfRule>
    <cfRule type="expression" dxfId="2764" priority="3544" stopIfTrue="1">
      <formula>(MOD(COLUMN(),3)=2)</formula>
    </cfRule>
  </conditionalFormatting>
  <conditionalFormatting sqref="R70:R81">
    <cfRule type="expression" dxfId="2763" priority="3541" stopIfTrue="1">
      <formula>(MOD(COLUMN(),3)=1)</formula>
    </cfRule>
    <cfRule type="expression" dxfId="2762" priority="3542" stopIfTrue="1">
      <formula>(MOD(COLUMN(),3)=2)</formula>
    </cfRule>
  </conditionalFormatting>
  <conditionalFormatting sqref="R85:R92">
    <cfRule type="expression" dxfId="2761" priority="3539" stopIfTrue="1">
      <formula>(MOD(COLUMN(),3)=1)</formula>
    </cfRule>
    <cfRule type="expression" dxfId="2760" priority="3540" stopIfTrue="1">
      <formula>(MOD(COLUMN(),3)=2)</formula>
    </cfRule>
  </conditionalFormatting>
  <conditionalFormatting sqref="R96:R110">
    <cfRule type="expression" dxfId="2759" priority="3537" stopIfTrue="1">
      <formula>(MOD(COLUMN(),3)=1)</formula>
    </cfRule>
    <cfRule type="expression" dxfId="2758" priority="3538" stopIfTrue="1">
      <formula>(MOD(COLUMN(),3)=2)</formula>
    </cfRule>
  </conditionalFormatting>
  <conditionalFormatting sqref="R114:R126">
    <cfRule type="expression" dxfId="2757" priority="3535" stopIfTrue="1">
      <formula>(MOD(COLUMN(),3)=1)</formula>
    </cfRule>
    <cfRule type="expression" dxfId="2756" priority="3536" stopIfTrue="1">
      <formula>(MOD(COLUMN(),3)=2)</formula>
    </cfRule>
  </conditionalFormatting>
  <conditionalFormatting sqref="R130:R150">
    <cfRule type="expression" dxfId="2755" priority="3533" stopIfTrue="1">
      <formula>(MOD(COLUMN(),3)=1)</formula>
    </cfRule>
    <cfRule type="expression" dxfId="2754" priority="3534" stopIfTrue="1">
      <formula>(MOD(COLUMN(),3)=2)</formula>
    </cfRule>
  </conditionalFormatting>
  <conditionalFormatting sqref="R154:R165">
    <cfRule type="expression" dxfId="2753" priority="3531" stopIfTrue="1">
      <formula>(MOD(COLUMN(),3)=1)</formula>
    </cfRule>
    <cfRule type="expression" dxfId="2752" priority="3532" stopIfTrue="1">
      <formula>(MOD(COLUMN(),3)=2)</formula>
    </cfRule>
  </conditionalFormatting>
  <conditionalFormatting sqref="R169:R189">
    <cfRule type="expression" dxfId="2751" priority="3529" stopIfTrue="1">
      <formula>(MOD(COLUMN(),3)=1)</formula>
    </cfRule>
    <cfRule type="expression" dxfId="2750" priority="3530" stopIfTrue="1">
      <formula>(MOD(COLUMN(),3)=2)</formula>
    </cfRule>
  </conditionalFormatting>
  <conditionalFormatting sqref="R193:R211">
    <cfRule type="expression" dxfId="2749" priority="3527" stopIfTrue="1">
      <formula>(MOD(COLUMN(),3)=1)</formula>
    </cfRule>
    <cfRule type="expression" dxfId="2748" priority="3528" stopIfTrue="1">
      <formula>(MOD(COLUMN(),3)=2)</formula>
    </cfRule>
  </conditionalFormatting>
  <conditionalFormatting sqref="R215:R223 R229:R230 R236">
    <cfRule type="expression" dxfId="2747" priority="3525" stopIfTrue="1">
      <formula>(MOD(COLUMN(),3)=1)</formula>
    </cfRule>
    <cfRule type="expression" dxfId="2746" priority="3526" stopIfTrue="1">
      <formula>(MOD(COLUMN(),3)=2)</formula>
    </cfRule>
  </conditionalFormatting>
  <conditionalFormatting sqref="V151 V212 V53 V67 V127 V42 V190 V82 V93 V111 V166 V23:V25 V11 V55 V69 V84 V95 V113 V129 V153 V168 V192 V214 V44">
    <cfRule type="expression" dxfId="2745" priority="3523" stopIfTrue="1">
      <formula>(MOD(COLUMN(),3)=1)</formula>
    </cfRule>
    <cfRule type="expression" dxfId="2744" priority="3524" stopIfTrue="1">
      <formula>(MOD(COLUMN(),3)=2)</formula>
    </cfRule>
  </conditionalFormatting>
  <conditionalFormatting sqref="V12:V22">
    <cfRule type="expression" dxfId="2743" priority="3521" stopIfTrue="1">
      <formula>(MOD(COLUMN(),3)=1)</formula>
    </cfRule>
    <cfRule type="expression" dxfId="2742" priority="3522" stopIfTrue="1">
      <formula>(MOD(COLUMN(),3)=2)</formula>
    </cfRule>
  </conditionalFormatting>
  <conditionalFormatting sqref="V26:V38">
    <cfRule type="expression" dxfId="2741" priority="3519" stopIfTrue="1">
      <formula>(MOD(COLUMN(),3)=1)</formula>
    </cfRule>
    <cfRule type="expression" dxfId="2740" priority="3520" stopIfTrue="1">
      <formula>(MOD(COLUMN(),3)=2)</formula>
    </cfRule>
  </conditionalFormatting>
  <conditionalFormatting sqref="V45:V49 V52">
    <cfRule type="expression" dxfId="2739" priority="3517" stopIfTrue="1">
      <formula>(MOD(COLUMN(),3)=1)</formula>
    </cfRule>
    <cfRule type="expression" dxfId="2738" priority="3518" stopIfTrue="1">
      <formula>(MOD(COLUMN(),3)=2)</formula>
    </cfRule>
  </conditionalFormatting>
  <conditionalFormatting sqref="V56:V66">
    <cfRule type="expression" dxfId="2737" priority="3515" stopIfTrue="1">
      <formula>(MOD(COLUMN(),3)=1)</formula>
    </cfRule>
    <cfRule type="expression" dxfId="2736" priority="3516" stopIfTrue="1">
      <formula>(MOD(COLUMN(),3)=2)</formula>
    </cfRule>
  </conditionalFormatting>
  <conditionalFormatting sqref="V70:V81">
    <cfRule type="expression" dxfId="2735" priority="3513" stopIfTrue="1">
      <formula>(MOD(COLUMN(),3)=1)</formula>
    </cfRule>
    <cfRule type="expression" dxfId="2734" priority="3514" stopIfTrue="1">
      <formula>(MOD(COLUMN(),3)=2)</formula>
    </cfRule>
  </conditionalFormatting>
  <conditionalFormatting sqref="V85:V92">
    <cfRule type="expression" dxfId="2733" priority="3511" stopIfTrue="1">
      <formula>(MOD(COLUMN(),3)=1)</formula>
    </cfRule>
    <cfRule type="expression" dxfId="2732" priority="3512" stopIfTrue="1">
      <formula>(MOD(COLUMN(),3)=2)</formula>
    </cfRule>
  </conditionalFormatting>
  <conditionalFormatting sqref="V96:V110">
    <cfRule type="expression" dxfId="2731" priority="3509" stopIfTrue="1">
      <formula>(MOD(COLUMN(),3)=1)</formula>
    </cfRule>
    <cfRule type="expression" dxfId="2730" priority="3510" stopIfTrue="1">
      <formula>(MOD(COLUMN(),3)=2)</formula>
    </cfRule>
  </conditionalFormatting>
  <conditionalFormatting sqref="V114:V126">
    <cfRule type="expression" dxfId="2729" priority="3507" stopIfTrue="1">
      <formula>(MOD(COLUMN(),3)=1)</formula>
    </cfRule>
    <cfRule type="expression" dxfId="2728" priority="3508" stopIfTrue="1">
      <formula>(MOD(COLUMN(),3)=2)</formula>
    </cfRule>
  </conditionalFormatting>
  <conditionalFormatting sqref="V130:V150">
    <cfRule type="expression" dxfId="2727" priority="3505" stopIfTrue="1">
      <formula>(MOD(COLUMN(),3)=1)</formula>
    </cfRule>
    <cfRule type="expression" dxfId="2726" priority="3506" stopIfTrue="1">
      <formula>(MOD(COLUMN(),3)=2)</formula>
    </cfRule>
  </conditionalFormatting>
  <conditionalFormatting sqref="V154:V165">
    <cfRule type="expression" dxfId="2725" priority="3503" stopIfTrue="1">
      <formula>(MOD(COLUMN(),3)=1)</formula>
    </cfRule>
    <cfRule type="expression" dxfId="2724" priority="3504" stopIfTrue="1">
      <formula>(MOD(COLUMN(),3)=2)</formula>
    </cfRule>
  </conditionalFormatting>
  <conditionalFormatting sqref="V169:V189">
    <cfRule type="expression" dxfId="2723" priority="3501" stopIfTrue="1">
      <formula>(MOD(COLUMN(),3)=1)</formula>
    </cfRule>
    <cfRule type="expression" dxfId="2722" priority="3502" stopIfTrue="1">
      <formula>(MOD(COLUMN(),3)=2)</formula>
    </cfRule>
  </conditionalFormatting>
  <conditionalFormatting sqref="V193:V211">
    <cfRule type="expression" dxfId="2721" priority="3499" stopIfTrue="1">
      <formula>(MOD(COLUMN(),3)=1)</formula>
    </cfRule>
    <cfRule type="expression" dxfId="2720" priority="3500" stopIfTrue="1">
      <formula>(MOD(COLUMN(),3)=2)</formula>
    </cfRule>
  </conditionalFormatting>
  <conditionalFormatting sqref="V215:V223 V229:V230 V236">
    <cfRule type="expression" dxfId="2719" priority="3497" stopIfTrue="1">
      <formula>(MOD(COLUMN(),3)=1)</formula>
    </cfRule>
    <cfRule type="expression" dxfId="2718" priority="3498" stopIfTrue="1">
      <formula>(MOD(COLUMN(),3)=2)</formula>
    </cfRule>
  </conditionalFormatting>
  <conditionalFormatting sqref="Z151 Z212 Z53 Z67 Z127 Z42:Z44 Z190 Z82 Z93 Z111 Z166 Z23:Z25 Z11 Z55 Z69 Z84 Z95 Z113 Z129 Z153 Z168 Z192 Z214">
    <cfRule type="expression" dxfId="2717" priority="3495" stopIfTrue="1">
      <formula>(MOD(COLUMN(),3)=1)</formula>
    </cfRule>
    <cfRule type="expression" dxfId="2716" priority="3496" stopIfTrue="1">
      <formula>(MOD(COLUMN(),3)=2)</formula>
    </cfRule>
  </conditionalFormatting>
  <conditionalFormatting sqref="Z12:Z22">
    <cfRule type="expression" dxfId="2715" priority="3493" stopIfTrue="1">
      <formula>(MOD(COLUMN(),3)=1)</formula>
    </cfRule>
    <cfRule type="expression" dxfId="2714" priority="3494" stopIfTrue="1">
      <formula>(MOD(COLUMN(),3)=2)</formula>
    </cfRule>
  </conditionalFormatting>
  <conditionalFormatting sqref="Z26:Z38">
    <cfRule type="expression" dxfId="2713" priority="3491" stopIfTrue="1">
      <formula>(MOD(COLUMN(),3)=1)</formula>
    </cfRule>
    <cfRule type="expression" dxfId="2712" priority="3492" stopIfTrue="1">
      <formula>(MOD(COLUMN(),3)=2)</formula>
    </cfRule>
  </conditionalFormatting>
  <conditionalFormatting sqref="Z45:Z49 Z52">
    <cfRule type="expression" dxfId="2711" priority="3489" stopIfTrue="1">
      <formula>(MOD(COLUMN(),3)=1)</formula>
    </cfRule>
    <cfRule type="expression" dxfId="2710" priority="3490" stopIfTrue="1">
      <formula>(MOD(COLUMN(),3)=2)</formula>
    </cfRule>
  </conditionalFormatting>
  <conditionalFormatting sqref="Z56:Z66">
    <cfRule type="expression" dxfId="2709" priority="3487" stopIfTrue="1">
      <formula>(MOD(COLUMN(),3)=1)</formula>
    </cfRule>
    <cfRule type="expression" dxfId="2708" priority="3488" stopIfTrue="1">
      <formula>(MOD(COLUMN(),3)=2)</formula>
    </cfRule>
  </conditionalFormatting>
  <conditionalFormatting sqref="Z70:Z81">
    <cfRule type="expression" dxfId="2707" priority="3485" stopIfTrue="1">
      <formula>(MOD(COLUMN(),3)=1)</formula>
    </cfRule>
    <cfRule type="expression" dxfId="2706" priority="3486" stopIfTrue="1">
      <formula>(MOD(COLUMN(),3)=2)</formula>
    </cfRule>
  </conditionalFormatting>
  <conditionalFormatting sqref="Z85:Z92">
    <cfRule type="expression" dxfId="2705" priority="3483" stopIfTrue="1">
      <formula>(MOD(COLUMN(),3)=1)</formula>
    </cfRule>
    <cfRule type="expression" dxfId="2704" priority="3484" stopIfTrue="1">
      <formula>(MOD(COLUMN(),3)=2)</formula>
    </cfRule>
  </conditionalFormatting>
  <conditionalFormatting sqref="Z96:Z110">
    <cfRule type="expression" dxfId="2703" priority="3481" stopIfTrue="1">
      <formula>(MOD(COLUMN(),3)=1)</formula>
    </cfRule>
    <cfRule type="expression" dxfId="2702" priority="3482" stopIfTrue="1">
      <formula>(MOD(COLUMN(),3)=2)</formula>
    </cfRule>
  </conditionalFormatting>
  <conditionalFormatting sqref="Z114:Z126">
    <cfRule type="expression" dxfId="2701" priority="3479" stopIfTrue="1">
      <formula>(MOD(COLUMN(),3)=1)</formula>
    </cfRule>
    <cfRule type="expression" dxfId="2700" priority="3480" stopIfTrue="1">
      <formula>(MOD(COLUMN(),3)=2)</formula>
    </cfRule>
  </conditionalFormatting>
  <conditionalFormatting sqref="Z130:Z150">
    <cfRule type="expression" dxfId="2699" priority="3477" stopIfTrue="1">
      <formula>(MOD(COLUMN(),3)=1)</formula>
    </cfRule>
    <cfRule type="expression" dxfId="2698" priority="3478" stopIfTrue="1">
      <formula>(MOD(COLUMN(),3)=2)</formula>
    </cfRule>
  </conditionalFormatting>
  <conditionalFormatting sqref="Z154:Z165">
    <cfRule type="expression" dxfId="2697" priority="3475" stopIfTrue="1">
      <formula>(MOD(COLUMN(),3)=1)</formula>
    </cfRule>
    <cfRule type="expression" dxfId="2696" priority="3476" stopIfTrue="1">
      <formula>(MOD(COLUMN(),3)=2)</formula>
    </cfRule>
  </conditionalFormatting>
  <conditionalFormatting sqref="Z169:Z189">
    <cfRule type="expression" dxfId="2695" priority="3473" stopIfTrue="1">
      <formula>(MOD(COLUMN(),3)=1)</formula>
    </cfRule>
    <cfRule type="expression" dxfId="2694" priority="3474" stopIfTrue="1">
      <formula>(MOD(COLUMN(),3)=2)</formula>
    </cfRule>
  </conditionalFormatting>
  <conditionalFormatting sqref="Z193:Z211">
    <cfRule type="expression" dxfId="2693" priority="3471" stopIfTrue="1">
      <formula>(MOD(COLUMN(),3)=1)</formula>
    </cfRule>
    <cfRule type="expression" dxfId="2692" priority="3472" stopIfTrue="1">
      <formula>(MOD(COLUMN(),3)=2)</formula>
    </cfRule>
  </conditionalFormatting>
  <conditionalFormatting sqref="Z215:Z223 Z229:Z230 Z236">
    <cfRule type="expression" dxfId="2691" priority="3469" stopIfTrue="1">
      <formula>(MOD(COLUMN(),3)=1)</formula>
    </cfRule>
    <cfRule type="expression" dxfId="2690" priority="3470" stopIfTrue="1">
      <formula>(MOD(COLUMN(),3)=2)</formula>
    </cfRule>
  </conditionalFormatting>
  <conditionalFormatting sqref="AD151 AD212 AD53 AD67 AD127 AD42:AD44 AD190 AD82 AD93 AD111 AD166 AD23:AD25 AD11 AD55 AD69 AD84 AD95 AD113 AD129 AD153 AD168 AD192 AD214">
    <cfRule type="expression" dxfId="2689" priority="3467" stopIfTrue="1">
      <formula>(MOD(COLUMN(),3)=1)</formula>
    </cfRule>
    <cfRule type="expression" dxfId="2688" priority="3468" stopIfTrue="1">
      <formula>(MOD(COLUMN(),3)=2)</formula>
    </cfRule>
  </conditionalFormatting>
  <conditionalFormatting sqref="AD12:AD22">
    <cfRule type="expression" dxfId="2687" priority="3465" stopIfTrue="1">
      <formula>(MOD(COLUMN(),3)=1)</formula>
    </cfRule>
    <cfRule type="expression" dxfId="2686" priority="3466" stopIfTrue="1">
      <formula>(MOD(COLUMN(),3)=2)</formula>
    </cfRule>
  </conditionalFormatting>
  <conditionalFormatting sqref="AD26:AD38">
    <cfRule type="expression" dxfId="2685" priority="3463" stopIfTrue="1">
      <formula>(MOD(COLUMN(),3)=1)</formula>
    </cfRule>
    <cfRule type="expression" dxfId="2684" priority="3464" stopIfTrue="1">
      <formula>(MOD(COLUMN(),3)=2)</formula>
    </cfRule>
  </conditionalFormatting>
  <conditionalFormatting sqref="AD45:AD49 AD52">
    <cfRule type="expression" dxfId="2683" priority="3461" stopIfTrue="1">
      <formula>(MOD(COLUMN(),3)=1)</formula>
    </cfRule>
    <cfRule type="expression" dxfId="2682" priority="3462" stopIfTrue="1">
      <formula>(MOD(COLUMN(),3)=2)</formula>
    </cfRule>
  </conditionalFormatting>
  <conditionalFormatting sqref="AD56:AD66">
    <cfRule type="expression" dxfId="2681" priority="3459" stopIfTrue="1">
      <formula>(MOD(COLUMN(),3)=1)</formula>
    </cfRule>
    <cfRule type="expression" dxfId="2680" priority="3460" stopIfTrue="1">
      <formula>(MOD(COLUMN(),3)=2)</formula>
    </cfRule>
  </conditionalFormatting>
  <conditionalFormatting sqref="AD70:AD81">
    <cfRule type="expression" dxfId="2679" priority="3457" stopIfTrue="1">
      <formula>(MOD(COLUMN(),3)=1)</formula>
    </cfRule>
    <cfRule type="expression" dxfId="2678" priority="3458" stopIfTrue="1">
      <formula>(MOD(COLUMN(),3)=2)</formula>
    </cfRule>
  </conditionalFormatting>
  <conditionalFormatting sqref="AD85:AD92">
    <cfRule type="expression" dxfId="2677" priority="3455" stopIfTrue="1">
      <formula>(MOD(COLUMN(),3)=1)</formula>
    </cfRule>
    <cfRule type="expression" dxfId="2676" priority="3456" stopIfTrue="1">
      <formula>(MOD(COLUMN(),3)=2)</formula>
    </cfRule>
  </conditionalFormatting>
  <conditionalFormatting sqref="AD96:AD110">
    <cfRule type="expression" dxfId="2675" priority="3453" stopIfTrue="1">
      <formula>(MOD(COLUMN(),3)=1)</formula>
    </cfRule>
    <cfRule type="expression" dxfId="2674" priority="3454" stopIfTrue="1">
      <formula>(MOD(COLUMN(),3)=2)</formula>
    </cfRule>
  </conditionalFormatting>
  <conditionalFormatting sqref="AD114:AD126">
    <cfRule type="expression" dxfId="2673" priority="3451" stopIfTrue="1">
      <formula>(MOD(COLUMN(),3)=1)</formula>
    </cfRule>
    <cfRule type="expression" dxfId="2672" priority="3452" stopIfTrue="1">
      <formula>(MOD(COLUMN(),3)=2)</formula>
    </cfRule>
  </conditionalFormatting>
  <conditionalFormatting sqref="AD130:AD150">
    <cfRule type="expression" dxfId="2671" priority="3449" stopIfTrue="1">
      <formula>(MOD(COLUMN(),3)=1)</formula>
    </cfRule>
    <cfRule type="expression" dxfId="2670" priority="3450" stopIfTrue="1">
      <formula>(MOD(COLUMN(),3)=2)</formula>
    </cfRule>
  </conditionalFormatting>
  <conditionalFormatting sqref="AD154:AD165">
    <cfRule type="expression" dxfId="2669" priority="3447" stopIfTrue="1">
      <formula>(MOD(COLUMN(),3)=1)</formula>
    </cfRule>
    <cfRule type="expression" dxfId="2668" priority="3448" stopIfTrue="1">
      <formula>(MOD(COLUMN(),3)=2)</formula>
    </cfRule>
  </conditionalFormatting>
  <conditionalFormatting sqref="AD169:AD189">
    <cfRule type="expression" dxfId="2667" priority="3445" stopIfTrue="1">
      <formula>(MOD(COLUMN(),3)=1)</formula>
    </cfRule>
    <cfRule type="expression" dxfId="2666" priority="3446" stopIfTrue="1">
      <formula>(MOD(COLUMN(),3)=2)</formula>
    </cfRule>
  </conditionalFormatting>
  <conditionalFormatting sqref="AD193:AD211">
    <cfRule type="expression" dxfId="2665" priority="3443" stopIfTrue="1">
      <formula>(MOD(COLUMN(),3)=1)</formula>
    </cfRule>
    <cfRule type="expression" dxfId="2664" priority="3444" stopIfTrue="1">
      <formula>(MOD(COLUMN(),3)=2)</formula>
    </cfRule>
  </conditionalFormatting>
  <conditionalFormatting sqref="AD215:AD223 AD229:AD230 AD236">
    <cfRule type="expression" dxfId="2663" priority="3441" stopIfTrue="1">
      <formula>(MOD(COLUMN(),3)=1)</formula>
    </cfRule>
    <cfRule type="expression" dxfId="2662" priority="3442" stopIfTrue="1">
      <formula>(MOD(COLUMN(),3)=2)</formula>
    </cfRule>
  </conditionalFormatting>
  <conditionalFormatting sqref="AH151 AH212 AH53 AH67 AH127 AH42:AH44 AH190 AH82 AH93 AH111 AH166 AH23:AH25 AH11 AH55 AH69 AH84 AH95 AH113 AH129 AH153 AH168 AH192 AH214">
    <cfRule type="expression" dxfId="2661" priority="3439" stopIfTrue="1">
      <formula>(MOD(COLUMN(),3)=1)</formula>
    </cfRule>
    <cfRule type="expression" dxfId="2660" priority="3440" stopIfTrue="1">
      <formula>(MOD(COLUMN(),3)=2)</formula>
    </cfRule>
  </conditionalFormatting>
  <conditionalFormatting sqref="AH12:AH22">
    <cfRule type="expression" dxfId="2659" priority="3437" stopIfTrue="1">
      <formula>(MOD(COLUMN(),3)=1)</formula>
    </cfRule>
    <cfRule type="expression" dxfId="2658" priority="3438" stopIfTrue="1">
      <formula>(MOD(COLUMN(),3)=2)</formula>
    </cfRule>
  </conditionalFormatting>
  <conditionalFormatting sqref="AH26:AH38">
    <cfRule type="expression" dxfId="2657" priority="3435" stopIfTrue="1">
      <formula>(MOD(COLUMN(),3)=1)</formula>
    </cfRule>
    <cfRule type="expression" dxfId="2656" priority="3436" stopIfTrue="1">
      <formula>(MOD(COLUMN(),3)=2)</formula>
    </cfRule>
  </conditionalFormatting>
  <conditionalFormatting sqref="AH45:AH49 AH52">
    <cfRule type="expression" dxfId="2655" priority="3433" stopIfTrue="1">
      <formula>(MOD(COLUMN(),3)=1)</formula>
    </cfRule>
    <cfRule type="expression" dxfId="2654" priority="3434" stopIfTrue="1">
      <formula>(MOD(COLUMN(),3)=2)</formula>
    </cfRule>
  </conditionalFormatting>
  <conditionalFormatting sqref="AH56:AH66">
    <cfRule type="expression" dxfId="2653" priority="3431" stopIfTrue="1">
      <formula>(MOD(COLUMN(),3)=1)</formula>
    </cfRule>
    <cfRule type="expression" dxfId="2652" priority="3432" stopIfTrue="1">
      <formula>(MOD(COLUMN(),3)=2)</formula>
    </cfRule>
  </conditionalFormatting>
  <conditionalFormatting sqref="AH70:AH81">
    <cfRule type="expression" dxfId="2651" priority="3429" stopIfTrue="1">
      <formula>(MOD(COLUMN(),3)=1)</formula>
    </cfRule>
    <cfRule type="expression" dxfId="2650" priority="3430" stopIfTrue="1">
      <formula>(MOD(COLUMN(),3)=2)</formula>
    </cfRule>
  </conditionalFormatting>
  <conditionalFormatting sqref="AH85:AH92">
    <cfRule type="expression" dxfId="2649" priority="3427" stopIfTrue="1">
      <formula>(MOD(COLUMN(),3)=1)</formula>
    </cfRule>
    <cfRule type="expression" dxfId="2648" priority="3428" stopIfTrue="1">
      <formula>(MOD(COLUMN(),3)=2)</formula>
    </cfRule>
  </conditionalFormatting>
  <conditionalFormatting sqref="AH96:AH110">
    <cfRule type="expression" dxfId="2647" priority="3425" stopIfTrue="1">
      <formula>(MOD(COLUMN(),3)=1)</formula>
    </cfRule>
    <cfRule type="expression" dxfId="2646" priority="3426" stopIfTrue="1">
      <formula>(MOD(COLUMN(),3)=2)</formula>
    </cfRule>
  </conditionalFormatting>
  <conditionalFormatting sqref="AH114:AH126">
    <cfRule type="expression" dxfId="2645" priority="3423" stopIfTrue="1">
      <formula>(MOD(COLUMN(),3)=1)</formula>
    </cfRule>
    <cfRule type="expression" dxfId="2644" priority="3424" stopIfTrue="1">
      <formula>(MOD(COLUMN(),3)=2)</formula>
    </cfRule>
  </conditionalFormatting>
  <conditionalFormatting sqref="AH130:AH150">
    <cfRule type="expression" dxfId="2643" priority="3421" stopIfTrue="1">
      <formula>(MOD(COLUMN(),3)=1)</formula>
    </cfRule>
    <cfRule type="expression" dxfId="2642" priority="3422" stopIfTrue="1">
      <formula>(MOD(COLUMN(),3)=2)</formula>
    </cfRule>
  </conditionalFormatting>
  <conditionalFormatting sqref="AH154:AH165">
    <cfRule type="expression" dxfId="2641" priority="3419" stopIfTrue="1">
      <formula>(MOD(COLUMN(),3)=1)</formula>
    </cfRule>
    <cfRule type="expression" dxfId="2640" priority="3420" stopIfTrue="1">
      <formula>(MOD(COLUMN(),3)=2)</formula>
    </cfRule>
  </conditionalFormatting>
  <conditionalFormatting sqref="AH169:AH189">
    <cfRule type="expression" dxfId="2639" priority="3417" stopIfTrue="1">
      <formula>(MOD(COLUMN(),3)=1)</formula>
    </cfRule>
    <cfRule type="expression" dxfId="2638" priority="3418" stopIfTrue="1">
      <formula>(MOD(COLUMN(),3)=2)</formula>
    </cfRule>
  </conditionalFormatting>
  <conditionalFormatting sqref="AH193:AH211">
    <cfRule type="expression" dxfId="2637" priority="3415" stopIfTrue="1">
      <formula>(MOD(COLUMN(),3)=1)</formula>
    </cfRule>
    <cfRule type="expression" dxfId="2636" priority="3416" stopIfTrue="1">
      <formula>(MOD(COLUMN(),3)=2)</formula>
    </cfRule>
  </conditionalFormatting>
  <conditionalFormatting sqref="AH215:AH223 AH229:AH230 AH236">
    <cfRule type="expression" dxfId="2635" priority="3413" stopIfTrue="1">
      <formula>(MOD(COLUMN(),3)=1)</formula>
    </cfRule>
    <cfRule type="expression" dxfId="2634" priority="3414" stopIfTrue="1">
      <formula>(MOD(COLUMN(),3)=2)</formula>
    </cfRule>
  </conditionalFormatting>
  <conditionalFormatting sqref="AL151 AL212 AL53 AL67 AL127 AL42:AL44 AL190 AL82 AL93 AL111 AL166 AL23:AL25 AL11 AL55 AL69 AL84 AL95 AL113 AL129 AL153 AL168 AL192 AL214">
    <cfRule type="expression" dxfId="2633" priority="3411" stopIfTrue="1">
      <formula>(MOD(COLUMN(),3)=1)</formula>
    </cfRule>
    <cfRule type="expression" dxfId="2632" priority="3412" stopIfTrue="1">
      <formula>(MOD(COLUMN(),3)=2)</formula>
    </cfRule>
  </conditionalFormatting>
  <conditionalFormatting sqref="AL12:AL22">
    <cfRule type="expression" dxfId="2631" priority="3409" stopIfTrue="1">
      <formula>(MOD(COLUMN(),3)=1)</formula>
    </cfRule>
    <cfRule type="expression" dxfId="2630" priority="3410" stopIfTrue="1">
      <formula>(MOD(COLUMN(),3)=2)</formula>
    </cfRule>
  </conditionalFormatting>
  <conditionalFormatting sqref="AL26:AL38">
    <cfRule type="expression" dxfId="2629" priority="3407" stopIfTrue="1">
      <formula>(MOD(COLUMN(),3)=1)</formula>
    </cfRule>
    <cfRule type="expression" dxfId="2628" priority="3408" stopIfTrue="1">
      <formula>(MOD(COLUMN(),3)=2)</formula>
    </cfRule>
  </conditionalFormatting>
  <conditionalFormatting sqref="AL45:AL49 AL52">
    <cfRule type="expression" dxfId="2627" priority="3405" stopIfTrue="1">
      <formula>(MOD(COLUMN(),3)=1)</formula>
    </cfRule>
    <cfRule type="expression" dxfId="2626" priority="3406" stopIfTrue="1">
      <formula>(MOD(COLUMN(),3)=2)</formula>
    </cfRule>
  </conditionalFormatting>
  <conditionalFormatting sqref="AL56:AL66">
    <cfRule type="expression" dxfId="2625" priority="3403" stopIfTrue="1">
      <formula>(MOD(COLUMN(),3)=1)</formula>
    </cfRule>
    <cfRule type="expression" dxfId="2624" priority="3404" stopIfTrue="1">
      <formula>(MOD(COLUMN(),3)=2)</formula>
    </cfRule>
  </conditionalFormatting>
  <conditionalFormatting sqref="AL70:AL81">
    <cfRule type="expression" dxfId="2623" priority="3401" stopIfTrue="1">
      <formula>(MOD(COLUMN(),3)=1)</formula>
    </cfRule>
    <cfRule type="expression" dxfId="2622" priority="3402" stopIfTrue="1">
      <formula>(MOD(COLUMN(),3)=2)</formula>
    </cfRule>
  </conditionalFormatting>
  <conditionalFormatting sqref="AL85:AL92">
    <cfRule type="expression" dxfId="2621" priority="3399" stopIfTrue="1">
      <formula>(MOD(COLUMN(),3)=1)</formula>
    </cfRule>
    <cfRule type="expression" dxfId="2620" priority="3400" stopIfTrue="1">
      <formula>(MOD(COLUMN(),3)=2)</formula>
    </cfRule>
  </conditionalFormatting>
  <conditionalFormatting sqref="AL96:AL110">
    <cfRule type="expression" dxfId="2619" priority="3397" stopIfTrue="1">
      <formula>(MOD(COLUMN(),3)=1)</formula>
    </cfRule>
    <cfRule type="expression" dxfId="2618" priority="3398" stopIfTrue="1">
      <formula>(MOD(COLUMN(),3)=2)</formula>
    </cfRule>
  </conditionalFormatting>
  <conditionalFormatting sqref="AL114:AL126">
    <cfRule type="expression" dxfId="2617" priority="3395" stopIfTrue="1">
      <formula>(MOD(COLUMN(),3)=1)</formula>
    </cfRule>
    <cfRule type="expression" dxfId="2616" priority="3396" stopIfTrue="1">
      <formula>(MOD(COLUMN(),3)=2)</formula>
    </cfRule>
  </conditionalFormatting>
  <conditionalFormatting sqref="AL130:AL150">
    <cfRule type="expression" dxfId="2615" priority="3393" stopIfTrue="1">
      <formula>(MOD(COLUMN(),3)=1)</formula>
    </cfRule>
    <cfRule type="expression" dxfId="2614" priority="3394" stopIfTrue="1">
      <formula>(MOD(COLUMN(),3)=2)</formula>
    </cfRule>
  </conditionalFormatting>
  <conditionalFormatting sqref="AL154:AL165">
    <cfRule type="expression" dxfId="2613" priority="3391" stopIfTrue="1">
      <formula>(MOD(COLUMN(),3)=1)</formula>
    </cfRule>
    <cfRule type="expression" dxfId="2612" priority="3392" stopIfTrue="1">
      <formula>(MOD(COLUMN(),3)=2)</formula>
    </cfRule>
  </conditionalFormatting>
  <conditionalFormatting sqref="AL169:AL189">
    <cfRule type="expression" dxfId="2611" priority="3389" stopIfTrue="1">
      <formula>(MOD(COLUMN(),3)=1)</formula>
    </cfRule>
    <cfRule type="expression" dxfId="2610" priority="3390" stopIfTrue="1">
      <formula>(MOD(COLUMN(),3)=2)</formula>
    </cfRule>
  </conditionalFormatting>
  <conditionalFormatting sqref="AL193:AL211">
    <cfRule type="expression" dxfId="2609" priority="3387" stopIfTrue="1">
      <formula>(MOD(COLUMN(),3)=1)</formula>
    </cfRule>
    <cfRule type="expression" dxfId="2608" priority="3388" stopIfTrue="1">
      <formula>(MOD(COLUMN(),3)=2)</formula>
    </cfRule>
  </conditionalFormatting>
  <conditionalFormatting sqref="AL215:AL223 AL229:AL230 AL236">
    <cfRule type="expression" dxfId="2607" priority="3385" stopIfTrue="1">
      <formula>(MOD(COLUMN(),3)=1)</formula>
    </cfRule>
    <cfRule type="expression" dxfId="2606" priority="3386" stopIfTrue="1">
      <formula>(MOD(COLUMN(),3)=2)</formula>
    </cfRule>
  </conditionalFormatting>
  <conditionalFormatting sqref="AP151 AP212 AP53 AP67 AP127 AP42:AP44 AP190 AP82 AP93 AP111 AP166 AP23:AP25 AP11 AP55 AP69 AP84 AP95 AP113 AP129 AP153 AP168 AP192 AP214">
    <cfRule type="expression" dxfId="2605" priority="3383" stopIfTrue="1">
      <formula>(MOD(COLUMN(),3)=1)</formula>
    </cfRule>
    <cfRule type="expression" dxfId="2604" priority="3384" stopIfTrue="1">
      <formula>(MOD(COLUMN(),3)=2)</formula>
    </cfRule>
  </conditionalFormatting>
  <conditionalFormatting sqref="AP12:AP22">
    <cfRule type="expression" dxfId="2603" priority="3381" stopIfTrue="1">
      <formula>(MOD(COLUMN(),3)=1)</formula>
    </cfRule>
    <cfRule type="expression" dxfId="2602" priority="3382" stopIfTrue="1">
      <formula>(MOD(COLUMN(),3)=2)</formula>
    </cfRule>
  </conditionalFormatting>
  <conditionalFormatting sqref="AP26:AP38">
    <cfRule type="expression" dxfId="2601" priority="3379" stopIfTrue="1">
      <formula>(MOD(COLUMN(),3)=1)</formula>
    </cfRule>
    <cfRule type="expression" dxfId="2600" priority="3380" stopIfTrue="1">
      <formula>(MOD(COLUMN(),3)=2)</formula>
    </cfRule>
  </conditionalFormatting>
  <conditionalFormatting sqref="AP45:AP49 AP52">
    <cfRule type="expression" dxfId="2599" priority="3377" stopIfTrue="1">
      <formula>(MOD(COLUMN(),3)=1)</formula>
    </cfRule>
    <cfRule type="expression" dxfId="2598" priority="3378" stopIfTrue="1">
      <formula>(MOD(COLUMN(),3)=2)</formula>
    </cfRule>
  </conditionalFormatting>
  <conditionalFormatting sqref="AP56:AP66">
    <cfRule type="expression" dxfId="2597" priority="3375" stopIfTrue="1">
      <formula>(MOD(COLUMN(),3)=1)</formula>
    </cfRule>
    <cfRule type="expression" dxfId="2596" priority="3376" stopIfTrue="1">
      <formula>(MOD(COLUMN(),3)=2)</formula>
    </cfRule>
  </conditionalFormatting>
  <conditionalFormatting sqref="AP70:AP81">
    <cfRule type="expression" dxfId="2595" priority="3373" stopIfTrue="1">
      <formula>(MOD(COLUMN(),3)=1)</formula>
    </cfRule>
    <cfRule type="expression" dxfId="2594" priority="3374" stopIfTrue="1">
      <formula>(MOD(COLUMN(),3)=2)</formula>
    </cfRule>
  </conditionalFormatting>
  <conditionalFormatting sqref="AP85:AP92">
    <cfRule type="expression" dxfId="2593" priority="3371" stopIfTrue="1">
      <formula>(MOD(COLUMN(),3)=1)</formula>
    </cfRule>
    <cfRule type="expression" dxfId="2592" priority="3372" stopIfTrue="1">
      <formula>(MOD(COLUMN(),3)=2)</formula>
    </cfRule>
  </conditionalFormatting>
  <conditionalFormatting sqref="AP96:AP110">
    <cfRule type="expression" dxfId="2591" priority="3369" stopIfTrue="1">
      <formula>(MOD(COLUMN(),3)=1)</formula>
    </cfRule>
    <cfRule type="expression" dxfId="2590" priority="3370" stopIfTrue="1">
      <formula>(MOD(COLUMN(),3)=2)</formula>
    </cfRule>
  </conditionalFormatting>
  <conditionalFormatting sqref="AP114:AP126">
    <cfRule type="expression" dxfId="2589" priority="3367" stopIfTrue="1">
      <formula>(MOD(COLUMN(),3)=1)</formula>
    </cfRule>
    <cfRule type="expression" dxfId="2588" priority="3368" stopIfTrue="1">
      <formula>(MOD(COLUMN(),3)=2)</formula>
    </cfRule>
  </conditionalFormatting>
  <conditionalFormatting sqref="AP130:AP150">
    <cfRule type="expression" dxfId="2587" priority="3365" stopIfTrue="1">
      <formula>(MOD(COLUMN(),3)=1)</formula>
    </cfRule>
    <cfRule type="expression" dxfId="2586" priority="3366" stopIfTrue="1">
      <formula>(MOD(COLUMN(),3)=2)</formula>
    </cfRule>
  </conditionalFormatting>
  <conditionalFormatting sqref="AP154:AP165">
    <cfRule type="expression" dxfId="2585" priority="3363" stopIfTrue="1">
      <formula>(MOD(COLUMN(),3)=1)</formula>
    </cfRule>
    <cfRule type="expression" dxfId="2584" priority="3364" stopIfTrue="1">
      <formula>(MOD(COLUMN(),3)=2)</formula>
    </cfRule>
  </conditionalFormatting>
  <conditionalFormatting sqref="AP169:AP189">
    <cfRule type="expression" dxfId="2583" priority="3361" stopIfTrue="1">
      <formula>(MOD(COLUMN(),3)=1)</formula>
    </cfRule>
    <cfRule type="expression" dxfId="2582" priority="3362" stopIfTrue="1">
      <formula>(MOD(COLUMN(),3)=2)</formula>
    </cfRule>
  </conditionalFormatting>
  <conditionalFormatting sqref="AP193:AP211">
    <cfRule type="expression" dxfId="2581" priority="3359" stopIfTrue="1">
      <formula>(MOD(COLUMN(),3)=1)</formula>
    </cfRule>
    <cfRule type="expression" dxfId="2580" priority="3360" stopIfTrue="1">
      <formula>(MOD(COLUMN(),3)=2)</formula>
    </cfRule>
  </conditionalFormatting>
  <conditionalFormatting sqref="AP215:AP223 AP229:AP230 AP236">
    <cfRule type="expression" dxfId="2579" priority="3357" stopIfTrue="1">
      <formula>(MOD(COLUMN(),3)=1)</formula>
    </cfRule>
    <cfRule type="expression" dxfId="2578" priority="3358" stopIfTrue="1">
      <formula>(MOD(COLUMN(),3)=2)</formula>
    </cfRule>
  </conditionalFormatting>
  <conditionalFormatting sqref="AT151 AT212 AT53 AT67 AT127 AT42:AT44 AT190 AT82 AT93 AT111 AT166 AT23:AT25 AT11 AT55 AT69 AT84 AT95 AT113 AT129 AT153 AT168 AT192 AT214">
    <cfRule type="expression" dxfId="2577" priority="3355" stopIfTrue="1">
      <formula>(MOD(COLUMN(),3)=1)</formula>
    </cfRule>
    <cfRule type="expression" dxfId="2576" priority="3356" stopIfTrue="1">
      <formula>(MOD(COLUMN(),3)=2)</formula>
    </cfRule>
  </conditionalFormatting>
  <conditionalFormatting sqref="AT12:AT22">
    <cfRule type="expression" dxfId="2575" priority="3353" stopIfTrue="1">
      <formula>(MOD(COLUMN(),3)=1)</formula>
    </cfRule>
    <cfRule type="expression" dxfId="2574" priority="3354" stopIfTrue="1">
      <formula>(MOD(COLUMN(),3)=2)</formula>
    </cfRule>
  </conditionalFormatting>
  <conditionalFormatting sqref="AT26:AT38">
    <cfRule type="expression" dxfId="2573" priority="3351" stopIfTrue="1">
      <formula>(MOD(COLUMN(),3)=1)</formula>
    </cfRule>
    <cfRule type="expression" dxfId="2572" priority="3352" stopIfTrue="1">
      <formula>(MOD(COLUMN(),3)=2)</formula>
    </cfRule>
  </conditionalFormatting>
  <conditionalFormatting sqref="AT45:AT49 AT52">
    <cfRule type="expression" dxfId="2571" priority="3349" stopIfTrue="1">
      <formula>(MOD(COLUMN(),3)=1)</formula>
    </cfRule>
    <cfRule type="expression" dxfId="2570" priority="3350" stopIfTrue="1">
      <formula>(MOD(COLUMN(),3)=2)</formula>
    </cfRule>
  </conditionalFormatting>
  <conditionalFormatting sqref="AT56:AT66">
    <cfRule type="expression" dxfId="2569" priority="3347" stopIfTrue="1">
      <formula>(MOD(COLUMN(),3)=1)</formula>
    </cfRule>
    <cfRule type="expression" dxfId="2568" priority="3348" stopIfTrue="1">
      <formula>(MOD(COLUMN(),3)=2)</formula>
    </cfRule>
  </conditionalFormatting>
  <conditionalFormatting sqref="AT70:AT81">
    <cfRule type="expression" dxfId="2567" priority="3345" stopIfTrue="1">
      <formula>(MOD(COLUMN(),3)=1)</formula>
    </cfRule>
    <cfRule type="expression" dxfId="2566" priority="3346" stopIfTrue="1">
      <formula>(MOD(COLUMN(),3)=2)</formula>
    </cfRule>
  </conditionalFormatting>
  <conditionalFormatting sqref="AT85:AT92">
    <cfRule type="expression" dxfId="2565" priority="3343" stopIfTrue="1">
      <formula>(MOD(COLUMN(),3)=1)</formula>
    </cfRule>
    <cfRule type="expression" dxfId="2564" priority="3344" stopIfTrue="1">
      <formula>(MOD(COLUMN(),3)=2)</formula>
    </cfRule>
  </conditionalFormatting>
  <conditionalFormatting sqref="AT96:AT110">
    <cfRule type="expression" dxfId="2563" priority="3341" stopIfTrue="1">
      <formula>(MOD(COLUMN(),3)=1)</formula>
    </cfRule>
    <cfRule type="expression" dxfId="2562" priority="3342" stopIfTrue="1">
      <formula>(MOD(COLUMN(),3)=2)</formula>
    </cfRule>
  </conditionalFormatting>
  <conditionalFormatting sqref="AT114:AT126">
    <cfRule type="expression" dxfId="2561" priority="3339" stopIfTrue="1">
      <formula>(MOD(COLUMN(),3)=1)</formula>
    </cfRule>
    <cfRule type="expression" dxfId="2560" priority="3340" stopIfTrue="1">
      <formula>(MOD(COLUMN(),3)=2)</formula>
    </cfRule>
  </conditionalFormatting>
  <conditionalFormatting sqref="AT130:AT150">
    <cfRule type="expression" dxfId="2559" priority="3337" stopIfTrue="1">
      <formula>(MOD(COLUMN(),3)=1)</formula>
    </cfRule>
    <cfRule type="expression" dxfId="2558" priority="3338" stopIfTrue="1">
      <formula>(MOD(COLUMN(),3)=2)</formula>
    </cfRule>
  </conditionalFormatting>
  <conditionalFormatting sqref="AT154:AT165">
    <cfRule type="expression" dxfId="2557" priority="3335" stopIfTrue="1">
      <formula>(MOD(COLUMN(),3)=1)</formula>
    </cfRule>
    <cfRule type="expression" dxfId="2556" priority="3336" stopIfTrue="1">
      <formula>(MOD(COLUMN(),3)=2)</formula>
    </cfRule>
  </conditionalFormatting>
  <conditionalFormatting sqref="AT169:AT189">
    <cfRule type="expression" dxfId="2555" priority="3333" stopIfTrue="1">
      <formula>(MOD(COLUMN(),3)=1)</formula>
    </cfRule>
    <cfRule type="expression" dxfId="2554" priority="3334" stopIfTrue="1">
      <formula>(MOD(COLUMN(),3)=2)</formula>
    </cfRule>
  </conditionalFormatting>
  <conditionalFormatting sqref="AT193:AT211">
    <cfRule type="expression" dxfId="2553" priority="3331" stopIfTrue="1">
      <formula>(MOD(COLUMN(),3)=1)</formula>
    </cfRule>
    <cfRule type="expression" dxfId="2552" priority="3332" stopIfTrue="1">
      <formula>(MOD(COLUMN(),3)=2)</formula>
    </cfRule>
  </conditionalFormatting>
  <conditionalFormatting sqref="AT215:AT223 AT229:AT230 AT236">
    <cfRule type="expression" dxfId="2551" priority="3329" stopIfTrue="1">
      <formula>(MOD(COLUMN(),3)=1)</formula>
    </cfRule>
    <cfRule type="expression" dxfId="2550" priority="3330" stopIfTrue="1">
      <formula>(MOD(COLUMN(),3)=2)</formula>
    </cfRule>
  </conditionalFormatting>
  <conditionalFormatting sqref="G7:I7 G6">
    <cfRule type="expression" dxfId="2549" priority="3327" stopIfTrue="1">
      <formula>(MOD(COLUMN(),3)=1)</formula>
    </cfRule>
    <cfRule type="expression" dxfId="2548" priority="3328" stopIfTrue="1">
      <formula>(MOD(COLUMN(),3)=2)</formula>
    </cfRule>
  </conditionalFormatting>
  <conditionalFormatting sqref="K7:M7 K5:K6">
    <cfRule type="expression" dxfId="2547" priority="3325" stopIfTrue="1">
      <formula>(MOD(COLUMN(),3)=1)</formula>
    </cfRule>
    <cfRule type="expression" dxfId="2546" priority="3326" stopIfTrue="1">
      <formula>(MOD(COLUMN(),3)=2)</formula>
    </cfRule>
  </conditionalFormatting>
  <conditionalFormatting sqref="O7:Q7 O5:O6">
    <cfRule type="expression" dxfId="2545" priority="3323" stopIfTrue="1">
      <formula>(MOD(COLUMN(),3)=1)</formula>
    </cfRule>
    <cfRule type="expression" dxfId="2544" priority="3324" stopIfTrue="1">
      <formula>(MOD(COLUMN(),3)=2)</formula>
    </cfRule>
  </conditionalFormatting>
  <conditionalFormatting sqref="S7:U7 S5:S6">
    <cfRule type="expression" dxfId="2543" priority="3321" stopIfTrue="1">
      <formula>(MOD(COLUMN(),3)=1)</formula>
    </cfRule>
    <cfRule type="expression" dxfId="2542" priority="3322" stopIfTrue="1">
      <formula>(MOD(COLUMN(),3)=2)</formula>
    </cfRule>
  </conditionalFormatting>
  <conditionalFormatting sqref="W7:Y7 W5:W6">
    <cfRule type="expression" dxfId="2541" priority="3319" stopIfTrue="1">
      <formula>(MOD(COLUMN(),3)=1)</formula>
    </cfRule>
    <cfRule type="expression" dxfId="2540" priority="3320" stopIfTrue="1">
      <formula>(MOD(COLUMN(),3)=2)</formula>
    </cfRule>
  </conditionalFormatting>
  <conditionalFormatting sqref="AA7:AC7 AA5:AA6">
    <cfRule type="expression" dxfId="2539" priority="3317" stopIfTrue="1">
      <formula>(MOD(COLUMN(),3)=1)</formula>
    </cfRule>
    <cfRule type="expression" dxfId="2538" priority="3318" stopIfTrue="1">
      <formula>(MOD(COLUMN(),3)=2)</formula>
    </cfRule>
  </conditionalFormatting>
  <conditionalFormatting sqref="AE7:AG7 AE5:AE6">
    <cfRule type="expression" dxfId="2537" priority="3315" stopIfTrue="1">
      <formula>(MOD(COLUMN(),3)=1)</formula>
    </cfRule>
    <cfRule type="expression" dxfId="2536" priority="3316" stopIfTrue="1">
      <formula>(MOD(COLUMN(),3)=2)</formula>
    </cfRule>
  </conditionalFormatting>
  <conditionalFormatting sqref="AI7:AK7 AI5:AI6">
    <cfRule type="expression" dxfId="2535" priority="3313" stopIfTrue="1">
      <formula>(MOD(COLUMN(),3)=1)</formula>
    </cfRule>
    <cfRule type="expression" dxfId="2534" priority="3314" stopIfTrue="1">
      <formula>(MOD(COLUMN(),3)=2)</formula>
    </cfRule>
  </conditionalFormatting>
  <conditionalFormatting sqref="AM7:AO7 AM5:AM6">
    <cfRule type="expression" dxfId="2533" priority="3311" stopIfTrue="1">
      <formula>(MOD(COLUMN(),3)=1)</formula>
    </cfRule>
    <cfRule type="expression" dxfId="2532" priority="3312" stopIfTrue="1">
      <formula>(MOD(COLUMN(),3)=2)</formula>
    </cfRule>
  </conditionalFormatting>
  <conditionalFormatting sqref="AQ7:AS7 AQ5:AQ6">
    <cfRule type="expression" dxfId="2531" priority="3309" stopIfTrue="1">
      <formula>(MOD(COLUMN(),3)=1)</formula>
    </cfRule>
    <cfRule type="expression" dxfId="2530" priority="3310" stopIfTrue="1">
      <formula>(MOD(COLUMN(),3)=2)</formula>
    </cfRule>
  </conditionalFormatting>
  <conditionalFormatting sqref="AU5:AU7">
    <cfRule type="expression" dxfId="2529" priority="3307" stopIfTrue="1">
      <formula>(MOD(COLUMN(),3)=1)</formula>
    </cfRule>
    <cfRule type="expression" dxfId="2528" priority="3308" stopIfTrue="1">
      <formula>(MOD(COLUMN(),3)=2)</formula>
    </cfRule>
  </conditionalFormatting>
  <conditionalFormatting sqref="AU191">
    <cfRule type="expression" dxfId="2527" priority="2997" stopIfTrue="1">
      <formula>(MOD(COLUMN(),3)=1)</formula>
    </cfRule>
    <cfRule type="expression" dxfId="2526" priority="2998" stopIfTrue="1">
      <formula>(MOD(COLUMN(),3)=2)</formula>
    </cfRule>
  </conditionalFormatting>
  <conditionalFormatting sqref="AT191">
    <cfRule type="expression" dxfId="2525" priority="2999" stopIfTrue="1">
      <formula>(MOD(COLUMN(),3)=1)</formula>
    </cfRule>
    <cfRule type="expression" dxfId="2524" priority="3000" stopIfTrue="1">
      <formula>(MOD(COLUMN(),3)=2)</formula>
    </cfRule>
  </conditionalFormatting>
  <conditionalFormatting sqref="AQ191:AS191">
    <cfRule type="expression" dxfId="2523" priority="3001" stopIfTrue="1">
      <formula>(MOD(COLUMN(),3)=1)</formula>
    </cfRule>
    <cfRule type="expression" dxfId="2522" priority="3002" stopIfTrue="1">
      <formula>(MOD(COLUMN(),3)=2)</formula>
    </cfRule>
  </conditionalFormatting>
  <conditionalFormatting sqref="AP191">
    <cfRule type="expression" dxfId="2521" priority="3003" stopIfTrue="1">
      <formula>(MOD(COLUMN(),3)=1)</formula>
    </cfRule>
    <cfRule type="expression" dxfId="2520" priority="3004" stopIfTrue="1">
      <formula>(MOD(COLUMN(),3)=2)</formula>
    </cfRule>
  </conditionalFormatting>
  <conditionalFormatting sqref="AM191:AO191">
    <cfRule type="expression" dxfId="2519" priority="3005" stopIfTrue="1">
      <formula>(MOD(COLUMN(),3)=1)</formula>
    </cfRule>
    <cfRule type="expression" dxfId="2518" priority="3006" stopIfTrue="1">
      <formula>(MOD(COLUMN(),3)=2)</formula>
    </cfRule>
  </conditionalFormatting>
  <conditionalFormatting sqref="AA43:AC43">
    <cfRule type="expression" dxfId="2517" priority="3295" stopIfTrue="1">
      <formula>(MOD(COLUMN(),3)=1)</formula>
    </cfRule>
    <cfRule type="expression" dxfId="2516" priority="3296" stopIfTrue="1">
      <formula>(MOD(COLUMN(),3)=2)</formula>
    </cfRule>
  </conditionalFormatting>
  <conditionalFormatting sqref="AE43:AG43">
    <cfRule type="expression" dxfId="2515" priority="3293" stopIfTrue="1">
      <formula>(MOD(COLUMN(),3)=1)</formula>
    </cfRule>
    <cfRule type="expression" dxfId="2514" priority="3294" stopIfTrue="1">
      <formula>(MOD(COLUMN(),3)=2)</formula>
    </cfRule>
  </conditionalFormatting>
  <conditionalFormatting sqref="AI43:AK43">
    <cfRule type="expression" dxfId="2513" priority="3291" stopIfTrue="1">
      <formula>(MOD(COLUMN(),3)=1)</formula>
    </cfRule>
    <cfRule type="expression" dxfId="2512" priority="3292" stopIfTrue="1">
      <formula>(MOD(COLUMN(),3)=2)</formula>
    </cfRule>
  </conditionalFormatting>
  <conditionalFormatting sqref="AM43:AO43">
    <cfRule type="expression" dxfId="2511" priority="3289" stopIfTrue="1">
      <formula>(MOD(COLUMN(),3)=1)</formula>
    </cfRule>
    <cfRule type="expression" dxfId="2510" priority="3290" stopIfTrue="1">
      <formula>(MOD(COLUMN(),3)=2)</formula>
    </cfRule>
  </conditionalFormatting>
  <conditionalFormatting sqref="AQ43:AS43">
    <cfRule type="expression" dxfId="2509" priority="3287" stopIfTrue="1">
      <formula>(MOD(COLUMN(),3)=1)</formula>
    </cfRule>
    <cfRule type="expression" dxfId="2508" priority="3288" stopIfTrue="1">
      <formula>(MOD(COLUMN(),3)=2)</formula>
    </cfRule>
  </conditionalFormatting>
  <conditionalFormatting sqref="AU43">
    <cfRule type="expression" dxfId="2507" priority="3285" stopIfTrue="1">
      <formula>(MOD(COLUMN(),3)=1)</formula>
    </cfRule>
    <cfRule type="expression" dxfId="2506" priority="3286" stopIfTrue="1">
      <formula>(MOD(COLUMN(),3)=2)</formula>
    </cfRule>
  </conditionalFormatting>
  <conditionalFormatting sqref="AY43">
    <cfRule type="expression" dxfId="2505" priority="3283" stopIfTrue="1">
      <formula>(MOD(COLUMN(),3)=1)</formula>
    </cfRule>
    <cfRule type="expression" dxfId="2504" priority="3284" stopIfTrue="1">
      <formula>(MOD(COLUMN(),3)=2)</formula>
    </cfRule>
  </conditionalFormatting>
  <conditionalFormatting sqref="W238:Y238">
    <cfRule type="expression" dxfId="2503" priority="2925" stopIfTrue="1">
      <formula>(MOD(COLUMN(),3)=1)</formula>
    </cfRule>
    <cfRule type="expression" dxfId="2502" priority="2926" stopIfTrue="1">
      <formula>(MOD(COLUMN(),3)=2)</formula>
    </cfRule>
  </conditionalFormatting>
  <conditionalFormatting sqref="V238">
    <cfRule type="expression" dxfId="2501" priority="2927" stopIfTrue="1">
      <formula>(MOD(COLUMN(),3)=1)</formula>
    </cfRule>
    <cfRule type="expression" dxfId="2500" priority="2928" stopIfTrue="1">
      <formula>(MOD(COLUMN(),3)=2)</formula>
    </cfRule>
  </conditionalFormatting>
  <conditionalFormatting sqref="S238:U238">
    <cfRule type="expression" dxfId="2499" priority="2929" stopIfTrue="1">
      <formula>(MOD(COLUMN(),3)=1)</formula>
    </cfRule>
    <cfRule type="expression" dxfId="2498" priority="2930" stopIfTrue="1">
      <formula>(MOD(COLUMN(),3)=2)</formula>
    </cfRule>
  </conditionalFormatting>
  <conditionalFormatting sqref="R238">
    <cfRule type="expression" dxfId="2497" priority="2931" stopIfTrue="1">
      <formula>(MOD(COLUMN(),3)=1)</formula>
    </cfRule>
    <cfRule type="expression" dxfId="2496" priority="2932" stopIfTrue="1">
      <formula>(MOD(COLUMN(),3)=2)</formula>
    </cfRule>
  </conditionalFormatting>
  <conditionalFormatting sqref="O238:Q238">
    <cfRule type="expression" dxfId="2495" priority="2933" stopIfTrue="1">
      <formula>(MOD(COLUMN(),3)=1)</formula>
    </cfRule>
    <cfRule type="expression" dxfId="2494" priority="2934" stopIfTrue="1">
      <formula>(MOD(COLUMN(),3)=2)</formula>
    </cfRule>
  </conditionalFormatting>
  <conditionalFormatting sqref="N238">
    <cfRule type="expression" dxfId="2493" priority="2935" stopIfTrue="1">
      <formula>(MOD(COLUMN(),3)=1)</formula>
    </cfRule>
    <cfRule type="expression" dxfId="2492" priority="2936" stopIfTrue="1">
      <formula>(MOD(COLUMN(),3)=2)</formula>
    </cfRule>
  </conditionalFormatting>
  <conditionalFormatting sqref="K238:M238">
    <cfRule type="expression" dxfId="2491" priority="2937" stopIfTrue="1">
      <formula>(MOD(COLUMN(),3)=1)</formula>
    </cfRule>
    <cfRule type="expression" dxfId="2490" priority="2938" stopIfTrue="1">
      <formula>(MOD(COLUMN(),3)=2)</formula>
    </cfRule>
  </conditionalFormatting>
  <conditionalFormatting sqref="J238">
    <cfRule type="expression" dxfId="2489" priority="2939" stopIfTrue="1">
      <formula>(MOD(COLUMN(),3)=1)</formula>
    </cfRule>
    <cfRule type="expression" dxfId="2488" priority="2940" stopIfTrue="1">
      <formula>(MOD(COLUMN(),3)=2)</formula>
    </cfRule>
  </conditionalFormatting>
  <conditionalFormatting sqref="G238:I238">
    <cfRule type="expression" dxfId="2487" priority="2941" stopIfTrue="1">
      <formula>(MOD(COLUMN(),3)=1)</formula>
    </cfRule>
    <cfRule type="expression" dxfId="2486" priority="2942" stopIfTrue="1">
      <formula>(MOD(COLUMN(),3)=2)</formula>
    </cfRule>
  </conditionalFormatting>
  <conditionalFormatting sqref="F238">
    <cfRule type="expression" dxfId="2485" priority="2943" stopIfTrue="1">
      <formula>(MOD(COLUMN(),3)=1)</formula>
    </cfRule>
    <cfRule type="expression" dxfId="2484" priority="2944" stopIfTrue="1">
      <formula>(MOD(COLUMN(),3)=2)</formula>
    </cfRule>
  </conditionalFormatting>
  <conditionalFormatting sqref="AY213">
    <cfRule type="expression" dxfId="2483" priority="2945" stopIfTrue="1">
      <formula>(MOD(COLUMN(),3)=1)</formula>
    </cfRule>
    <cfRule type="expression" dxfId="2482" priority="2946" stopIfTrue="1">
      <formula>(MOD(COLUMN(),3)=2)</formula>
    </cfRule>
  </conditionalFormatting>
  <conditionalFormatting sqref="AX213">
    <cfRule type="expression" dxfId="2481" priority="2947" stopIfTrue="1">
      <formula>(MOD(COLUMN(),3)=1)</formula>
    </cfRule>
    <cfRule type="expression" dxfId="2480" priority="2948" stopIfTrue="1">
      <formula>(MOD(COLUMN(),3)=2)</formula>
    </cfRule>
  </conditionalFormatting>
  <conditionalFormatting sqref="AU128">
    <cfRule type="expression" dxfId="2479" priority="2853" stopIfTrue="1">
      <formula>(MOD(COLUMN(),3)=1)</formula>
    </cfRule>
    <cfRule type="expression" dxfId="2478" priority="2854" stopIfTrue="1">
      <formula>(MOD(COLUMN(),3)=2)</formula>
    </cfRule>
  </conditionalFormatting>
  <conditionalFormatting sqref="AT128">
    <cfRule type="expression" dxfId="2477" priority="2855" stopIfTrue="1">
      <formula>(MOD(COLUMN(),3)=1)</formula>
    </cfRule>
    <cfRule type="expression" dxfId="2476" priority="2856" stopIfTrue="1">
      <formula>(MOD(COLUMN(),3)=2)</formula>
    </cfRule>
  </conditionalFormatting>
  <conditionalFormatting sqref="AQ128:AS128">
    <cfRule type="expression" dxfId="2475" priority="2857" stopIfTrue="1">
      <formula>(MOD(COLUMN(),3)=1)</formula>
    </cfRule>
    <cfRule type="expression" dxfId="2474" priority="2858" stopIfTrue="1">
      <formula>(MOD(COLUMN(),3)=2)</formula>
    </cfRule>
  </conditionalFormatting>
  <conditionalFormatting sqref="AP128">
    <cfRule type="expression" dxfId="2473" priority="2859" stopIfTrue="1">
      <formula>(MOD(COLUMN(),3)=1)</formula>
    </cfRule>
    <cfRule type="expression" dxfId="2472" priority="2860" stopIfTrue="1">
      <formula>(MOD(COLUMN(),3)=2)</formula>
    </cfRule>
  </conditionalFormatting>
  <conditionalFormatting sqref="AM128:AO128">
    <cfRule type="expression" dxfId="2471" priority="2861" stopIfTrue="1">
      <formula>(MOD(COLUMN(),3)=1)</formula>
    </cfRule>
    <cfRule type="expression" dxfId="2470" priority="2862" stopIfTrue="1">
      <formula>(MOD(COLUMN(),3)=2)</formula>
    </cfRule>
  </conditionalFormatting>
  <conditionalFormatting sqref="AL128">
    <cfRule type="expression" dxfId="2469" priority="2863" stopIfTrue="1">
      <formula>(MOD(COLUMN(),3)=1)</formula>
    </cfRule>
    <cfRule type="expression" dxfId="2468" priority="2864" stopIfTrue="1">
      <formula>(MOD(COLUMN(),3)=2)</formula>
    </cfRule>
  </conditionalFormatting>
  <conditionalFormatting sqref="AI128:AK128">
    <cfRule type="expression" dxfId="2467" priority="2865" stopIfTrue="1">
      <formula>(MOD(COLUMN(),3)=1)</formula>
    </cfRule>
    <cfRule type="expression" dxfId="2466" priority="2866" stopIfTrue="1">
      <formula>(MOD(COLUMN(),3)=2)</formula>
    </cfRule>
  </conditionalFormatting>
  <conditionalFormatting sqref="AH128">
    <cfRule type="expression" dxfId="2465" priority="2867" stopIfTrue="1">
      <formula>(MOD(COLUMN(),3)=1)</formula>
    </cfRule>
    <cfRule type="expression" dxfId="2464" priority="2868" stopIfTrue="1">
      <formula>(MOD(COLUMN(),3)=2)</formula>
    </cfRule>
  </conditionalFormatting>
  <conditionalFormatting sqref="AE128:AG128">
    <cfRule type="expression" dxfId="2463" priority="2869" stopIfTrue="1">
      <formula>(MOD(COLUMN(),3)=1)</formula>
    </cfRule>
    <cfRule type="expression" dxfId="2462" priority="2870" stopIfTrue="1">
      <formula>(MOD(COLUMN(),3)=2)</formula>
    </cfRule>
  </conditionalFormatting>
  <conditionalFormatting sqref="AD128">
    <cfRule type="expression" dxfId="2461" priority="2871" stopIfTrue="1">
      <formula>(MOD(COLUMN(),3)=1)</formula>
    </cfRule>
    <cfRule type="expression" dxfId="2460" priority="2872" stopIfTrue="1">
      <formula>(MOD(COLUMN(),3)=2)</formula>
    </cfRule>
  </conditionalFormatting>
  <conditionalFormatting sqref="AA128:AC128">
    <cfRule type="expression" dxfId="2459" priority="2873" stopIfTrue="1">
      <formula>(MOD(COLUMN(),3)=1)</formula>
    </cfRule>
    <cfRule type="expression" dxfId="2458" priority="2874" stopIfTrue="1">
      <formula>(MOD(COLUMN(),3)=2)</formula>
    </cfRule>
  </conditionalFormatting>
  <conditionalFormatting sqref="Z128">
    <cfRule type="expression" dxfId="2457" priority="2875" stopIfTrue="1">
      <formula>(MOD(COLUMN(),3)=1)</formula>
    </cfRule>
    <cfRule type="expression" dxfId="2456" priority="2876" stopIfTrue="1">
      <formula>(MOD(COLUMN(),3)=2)</formula>
    </cfRule>
  </conditionalFormatting>
  <conditionalFormatting sqref="W94:Y94">
    <cfRule type="expression" dxfId="2455" priority="2781" stopIfTrue="1">
      <formula>(MOD(COLUMN(),3)=1)</formula>
    </cfRule>
    <cfRule type="expression" dxfId="2454" priority="2782" stopIfTrue="1">
      <formula>(MOD(COLUMN(),3)=2)</formula>
    </cfRule>
  </conditionalFormatting>
  <conditionalFormatting sqref="V94">
    <cfRule type="expression" dxfId="2453" priority="2783" stopIfTrue="1">
      <formula>(MOD(COLUMN(),3)=1)</formula>
    </cfRule>
    <cfRule type="expression" dxfId="2452" priority="2784" stopIfTrue="1">
      <formula>(MOD(COLUMN(),3)=2)</formula>
    </cfRule>
  </conditionalFormatting>
  <conditionalFormatting sqref="S94:U94">
    <cfRule type="expression" dxfId="2451" priority="2785" stopIfTrue="1">
      <formula>(MOD(COLUMN(),3)=1)</formula>
    </cfRule>
    <cfRule type="expression" dxfId="2450" priority="2786" stopIfTrue="1">
      <formula>(MOD(COLUMN(),3)=2)</formula>
    </cfRule>
  </conditionalFormatting>
  <conditionalFormatting sqref="R94">
    <cfRule type="expression" dxfId="2449" priority="2787" stopIfTrue="1">
      <formula>(MOD(COLUMN(),3)=1)</formula>
    </cfRule>
    <cfRule type="expression" dxfId="2448" priority="2788" stopIfTrue="1">
      <formula>(MOD(COLUMN(),3)=2)</formula>
    </cfRule>
  </conditionalFormatting>
  <conditionalFormatting sqref="O94:Q94">
    <cfRule type="expression" dxfId="2447" priority="2789" stopIfTrue="1">
      <formula>(MOD(COLUMN(),3)=1)</formula>
    </cfRule>
    <cfRule type="expression" dxfId="2446" priority="2790" stopIfTrue="1">
      <formula>(MOD(COLUMN(),3)=2)</formula>
    </cfRule>
  </conditionalFormatting>
  <conditionalFormatting sqref="N94">
    <cfRule type="expression" dxfId="2445" priority="2791" stopIfTrue="1">
      <formula>(MOD(COLUMN(),3)=1)</formula>
    </cfRule>
    <cfRule type="expression" dxfId="2444" priority="2792" stopIfTrue="1">
      <formula>(MOD(COLUMN(),3)=2)</formula>
    </cfRule>
  </conditionalFormatting>
  <conditionalFormatting sqref="K94:M94">
    <cfRule type="expression" dxfId="2443" priority="2793" stopIfTrue="1">
      <formula>(MOD(COLUMN(),3)=1)</formula>
    </cfRule>
    <cfRule type="expression" dxfId="2442" priority="2794" stopIfTrue="1">
      <formula>(MOD(COLUMN(),3)=2)</formula>
    </cfRule>
  </conditionalFormatting>
  <conditionalFormatting sqref="J94">
    <cfRule type="expression" dxfId="2441" priority="2795" stopIfTrue="1">
      <formula>(MOD(COLUMN(),3)=1)</formula>
    </cfRule>
    <cfRule type="expression" dxfId="2440" priority="2796" stopIfTrue="1">
      <formula>(MOD(COLUMN(),3)=2)</formula>
    </cfRule>
  </conditionalFormatting>
  <conditionalFormatting sqref="G94:I94">
    <cfRule type="expression" dxfId="2439" priority="2797" stopIfTrue="1">
      <formula>(MOD(COLUMN(),3)=1)</formula>
    </cfRule>
    <cfRule type="expression" dxfId="2438" priority="2798" stopIfTrue="1">
      <formula>(MOD(COLUMN(),3)=2)</formula>
    </cfRule>
  </conditionalFormatting>
  <conditionalFormatting sqref="F94">
    <cfRule type="expression" dxfId="2437" priority="2799" stopIfTrue="1">
      <formula>(MOD(COLUMN(),3)=1)</formula>
    </cfRule>
    <cfRule type="expression" dxfId="2436" priority="2800" stopIfTrue="1">
      <formula>(MOD(COLUMN(),3)=2)</formula>
    </cfRule>
  </conditionalFormatting>
  <conditionalFormatting sqref="AY112">
    <cfRule type="expression" dxfId="2435" priority="2801" stopIfTrue="1">
      <formula>(MOD(COLUMN(),3)=1)</formula>
    </cfRule>
    <cfRule type="expression" dxfId="2434" priority="2802" stopIfTrue="1">
      <formula>(MOD(COLUMN(),3)=2)</formula>
    </cfRule>
  </conditionalFormatting>
  <conditionalFormatting sqref="AX112">
    <cfRule type="expression" dxfId="2433" priority="2803" stopIfTrue="1">
      <formula>(MOD(COLUMN(),3)=1)</formula>
    </cfRule>
    <cfRule type="expression" dxfId="2432" priority="2804" stopIfTrue="1">
      <formula>(MOD(COLUMN(),3)=2)</formula>
    </cfRule>
  </conditionalFormatting>
  <conditionalFormatting sqref="AU83">
    <cfRule type="expression" dxfId="2431" priority="2709" stopIfTrue="1">
      <formula>(MOD(COLUMN(),3)=1)</formula>
    </cfRule>
    <cfRule type="expression" dxfId="2430" priority="2710" stopIfTrue="1">
      <formula>(MOD(COLUMN(),3)=2)</formula>
    </cfRule>
  </conditionalFormatting>
  <conditionalFormatting sqref="AT83">
    <cfRule type="expression" dxfId="2429" priority="2711" stopIfTrue="1">
      <formula>(MOD(COLUMN(),3)=1)</formula>
    </cfRule>
    <cfRule type="expression" dxfId="2428" priority="2712" stopIfTrue="1">
      <formula>(MOD(COLUMN(),3)=2)</formula>
    </cfRule>
  </conditionalFormatting>
  <conditionalFormatting sqref="AQ83:AS83">
    <cfRule type="expression" dxfId="2427" priority="2713" stopIfTrue="1">
      <formula>(MOD(COLUMN(),3)=1)</formula>
    </cfRule>
    <cfRule type="expression" dxfId="2426" priority="2714" stopIfTrue="1">
      <formula>(MOD(COLUMN(),3)=2)</formula>
    </cfRule>
  </conditionalFormatting>
  <conditionalFormatting sqref="AP83">
    <cfRule type="expression" dxfId="2425" priority="2715" stopIfTrue="1">
      <formula>(MOD(COLUMN(),3)=1)</formula>
    </cfRule>
    <cfRule type="expression" dxfId="2424" priority="2716" stopIfTrue="1">
      <formula>(MOD(COLUMN(),3)=2)</formula>
    </cfRule>
  </conditionalFormatting>
  <conditionalFormatting sqref="AM83:AO83">
    <cfRule type="expression" dxfId="2423" priority="2717" stopIfTrue="1">
      <formula>(MOD(COLUMN(),3)=1)</formula>
    </cfRule>
    <cfRule type="expression" dxfId="2422" priority="2718" stopIfTrue="1">
      <formula>(MOD(COLUMN(),3)=2)</formula>
    </cfRule>
  </conditionalFormatting>
  <conditionalFormatting sqref="AL83">
    <cfRule type="expression" dxfId="2421" priority="2719" stopIfTrue="1">
      <formula>(MOD(COLUMN(),3)=1)</formula>
    </cfRule>
    <cfRule type="expression" dxfId="2420" priority="2720" stopIfTrue="1">
      <formula>(MOD(COLUMN(),3)=2)</formula>
    </cfRule>
  </conditionalFormatting>
  <conditionalFormatting sqref="AI83:AK83">
    <cfRule type="expression" dxfId="2419" priority="2721" stopIfTrue="1">
      <formula>(MOD(COLUMN(),3)=1)</formula>
    </cfRule>
    <cfRule type="expression" dxfId="2418" priority="2722" stopIfTrue="1">
      <formula>(MOD(COLUMN(),3)=2)</formula>
    </cfRule>
  </conditionalFormatting>
  <conditionalFormatting sqref="AH83">
    <cfRule type="expression" dxfId="2417" priority="2723" stopIfTrue="1">
      <formula>(MOD(COLUMN(),3)=1)</formula>
    </cfRule>
    <cfRule type="expression" dxfId="2416" priority="2724" stopIfTrue="1">
      <formula>(MOD(COLUMN(),3)=2)</formula>
    </cfRule>
  </conditionalFormatting>
  <conditionalFormatting sqref="AE83:AG83">
    <cfRule type="expression" dxfId="2415" priority="2725" stopIfTrue="1">
      <formula>(MOD(COLUMN(),3)=1)</formula>
    </cfRule>
    <cfRule type="expression" dxfId="2414" priority="2726" stopIfTrue="1">
      <formula>(MOD(COLUMN(),3)=2)</formula>
    </cfRule>
  </conditionalFormatting>
  <conditionalFormatting sqref="AD83">
    <cfRule type="expression" dxfId="2413" priority="2727" stopIfTrue="1">
      <formula>(MOD(COLUMN(),3)=1)</formula>
    </cfRule>
    <cfRule type="expression" dxfId="2412" priority="2728" stopIfTrue="1">
      <formula>(MOD(COLUMN(),3)=2)</formula>
    </cfRule>
  </conditionalFormatting>
  <conditionalFormatting sqref="AA83:AC83">
    <cfRule type="expression" dxfId="2411" priority="2729" stopIfTrue="1">
      <formula>(MOD(COLUMN(),3)=1)</formula>
    </cfRule>
    <cfRule type="expression" dxfId="2410" priority="2730" stopIfTrue="1">
      <formula>(MOD(COLUMN(),3)=2)</formula>
    </cfRule>
  </conditionalFormatting>
  <conditionalFormatting sqref="Z83">
    <cfRule type="expression" dxfId="2409" priority="2731" stopIfTrue="1">
      <formula>(MOD(COLUMN(),3)=1)</formula>
    </cfRule>
    <cfRule type="expression" dxfId="2408" priority="2732" stopIfTrue="1">
      <formula>(MOD(COLUMN(),3)=2)</formula>
    </cfRule>
  </conditionalFormatting>
  <conditionalFormatting sqref="W54:Y54">
    <cfRule type="expression" dxfId="2407" priority="2637" stopIfTrue="1">
      <formula>(MOD(COLUMN(),3)=1)</formula>
    </cfRule>
    <cfRule type="expression" dxfId="2406" priority="2638" stopIfTrue="1">
      <formula>(MOD(COLUMN(),3)=2)</formula>
    </cfRule>
  </conditionalFormatting>
  <conditionalFormatting sqref="V54">
    <cfRule type="expression" dxfId="2405" priority="2639" stopIfTrue="1">
      <formula>(MOD(COLUMN(),3)=1)</formula>
    </cfRule>
    <cfRule type="expression" dxfId="2404" priority="2640" stopIfTrue="1">
      <formula>(MOD(COLUMN(),3)=2)</formula>
    </cfRule>
  </conditionalFormatting>
  <conditionalFormatting sqref="S54:U54">
    <cfRule type="expression" dxfId="2403" priority="2641" stopIfTrue="1">
      <formula>(MOD(COLUMN(),3)=1)</formula>
    </cfRule>
    <cfRule type="expression" dxfId="2402" priority="2642" stopIfTrue="1">
      <formula>(MOD(COLUMN(),3)=2)</formula>
    </cfRule>
  </conditionalFormatting>
  <conditionalFormatting sqref="R54">
    <cfRule type="expression" dxfId="2401" priority="2643" stopIfTrue="1">
      <formula>(MOD(COLUMN(),3)=1)</formula>
    </cfRule>
    <cfRule type="expression" dxfId="2400" priority="2644" stopIfTrue="1">
      <formula>(MOD(COLUMN(),3)=2)</formula>
    </cfRule>
  </conditionalFormatting>
  <conditionalFormatting sqref="O54:Q54">
    <cfRule type="expression" dxfId="2399" priority="2645" stopIfTrue="1">
      <formula>(MOD(COLUMN(),3)=1)</formula>
    </cfRule>
    <cfRule type="expression" dxfId="2398" priority="2646" stopIfTrue="1">
      <formula>(MOD(COLUMN(),3)=2)</formula>
    </cfRule>
  </conditionalFormatting>
  <conditionalFormatting sqref="N54">
    <cfRule type="expression" dxfId="2397" priority="2647" stopIfTrue="1">
      <formula>(MOD(COLUMN(),3)=1)</formula>
    </cfRule>
    <cfRule type="expression" dxfId="2396" priority="2648" stopIfTrue="1">
      <formula>(MOD(COLUMN(),3)=2)</formula>
    </cfRule>
  </conditionalFormatting>
  <conditionalFormatting sqref="K54:M54">
    <cfRule type="expression" dxfId="2395" priority="2649" stopIfTrue="1">
      <formula>(MOD(COLUMN(),3)=1)</formula>
    </cfRule>
    <cfRule type="expression" dxfId="2394" priority="2650" stopIfTrue="1">
      <formula>(MOD(COLUMN(),3)=2)</formula>
    </cfRule>
  </conditionalFormatting>
  <conditionalFormatting sqref="G43:I43">
    <cfRule type="expression" dxfId="2393" priority="2605" stopIfTrue="1">
      <formula>(MOD(COLUMN(),3)=1)</formula>
    </cfRule>
    <cfRule type="expression" dxfId="2392" priority="2606" stopIfTrue="1">
      <formula>(MOD(COLUMN(),3)=2)</formula>
    </cfRule>
  </conditionalFormatting>
  <conditionalFormatting sqref="F43">
    <cfRule type="expression" dxfId="2391" priority="2607" stopIfTrue="1">
      <formula>(MOD(COLUMN(),3)=1)</formula>
    </cfRule>
    <cfRule type="expression" dxfId="2390" priority="2608" stopIfTrue="1">
      <formula>(MOD(COLUMN(),3)=2)</formula>
    </cfRule>
  </conditionalFormatting>
  <conditionalFormatting sqref="AY54">
    <cfRule type="expression" dxfId="2389" priority="2609" stopIfTrue="1">
      <formula>(MOD(COLUMN(),3)=1)</formula>
    </cfRule>
    <cfRule type="expression" dxfId="2388" priority="2610" stopIfTrue="1">
      <formula>(MOD(COLUMN(),3)=2)</formula>
    </cfRule>
  </conditionalFormatting>
  <conditionalFormatting sqref="AY68">
    <cfRule type="expression" dxfId="2387" priority="2657" stopIfTrue="1">
      <formula>(MOD(COLUMN(),3)=1)</formula>
    </cfRule>
    <cfRule type="expression" dxfId="2386" priority="2658" stopIfTrue="1">
      <formula>(MOD(COLUMN(),3)=2)</formula>
    </cfRule>
  </conditionalFormatting>
  <conditionalFormatting sqref="AX68">
    <cfRule type="expression" dxfId="2385" priority="2659" stopIfTrue="1">
      <formula>(MOD(COLUMN(),3)=1)</formula>
    </cfRule>
    <cfRule type="expression" dxfId="2384" priority="2660" stopIfTrue="1">
      <formula>(MOD(COLUMN(),3)=2)</formula>
    </cfRule>
  </conditionalFormatting>
  <conditionalFormatting sqref="AY42">
    <cfRule type="expression" dxfId="2383" priority="2565" stopIfTrue="1">
      <formula>(MOD(COLUMN(),3)=1)</formula>
    </cfRule>
    <cfRule type="expression" dxfId="2382" priority="2566" stopIfTrue="1">
      <formula>(MOD(COLUMN(),3)=2)</formula>
    </cfRule>
  </conditionalFormatting>
  <conditionalFormatting sqref="AU42">
    <cfRule type="expression" dxfId="2381" priority="2567" stopIfTrue="1">
      <formula>(MOD(COLUMN(),3)=1)</formula>
    </cfRule>
    <cfRule type="expression" dxfId="2380" priority="2568" stopIfTrue="1">
      <formula>(MOD(COLUMN(),3)=2)</formula>
    </cfRule>
  </conditionalFormatting>
  <conditionalFormatting sqref="AQ42">
    <cfRule type="expression" dxfId="2379" priority="2569" stopIfTrue="1">
      <formula>(MOD(COLUMN(),3)=1)</formula>
    </cfRule>
    <cfRule type="expression" dxfId="2378" priority="2570" stopIfTrue="1">
      <formula>(MOD(COLUMN(),3)=2)</formula>
    </cfRule>
  </conditionalFormatting>
  <conditionalFormatting sqref="AM42">
    <cfRule type="expression" dxfId="2377" priority="2571" stopIfTrue="1">
      <formula>(MOD(COLUMN(),3)=1)</formula>
    </cfRule>
    <cfRule type="expression" dxfId="2376" priority="2572" stopIfTrue="1">
      <formula>(MOD(COLUMN(),3)=2)</formula>
    </cfRule>
  </conditionalFormatting>
  <conditionalFormatting sqref="AI42">
    <cfRule type="expression" dxfId="2375" priority="2573" stopIfTrue="1">
      <formula>(MOD(COLUMN(),3)=1)</formula>
    </cfRule>
    <cfRule type="expression" dxfId="2374" priority="2574" stopIfTrue="1">
      <formula>(MOD(COLUMN(),3)=2)</formula>
    </cfRule>
  </conditionalFormatting>
  <conditionalFormatting sqref="AE42">
    <cfRule type="expression" dxfId="2373" priority="2575" stopIfTrue="1">
      <formula>(MOD(COLUMN(),3)=1)</formula>
    </cfRule>
    <cfRule type="expression" dxfId="2372" priority="2576" stopIfTrue="1">
      <formula>(MOD(COLUMN(),3)=2)</formula>
    </cfRule>
  </conditionalFormatting>
  <conditionalFormatting sqref="AA42">
    <cfRule type="expression" dxfId="2371" priority="2577" stopIfTrue="1">
      <formula>(MOD(COLUMN(),3)=1)</formula>
    </cfRule>
    <cfRule type="expression" dxfId="2370" priority="2578" stopIfTrue="1">
      <formula>(MOD(COLUMN(),3)=2)</formula>
    </cfRule>
  </conditionalFormatting>
  <conditionalFormatting sqref="W42">
    <cfRule type="expression" dxfId="2369" priority="2579" stopIfTrue="1">
      <formula>(MOD(COLUMN(),3)=1)</formula>
    </cfRule>
    <cfRule type="expression" dxfId="2368" priority="2580" stopIfTrue="1">
      <formula>(MOD(COLUMN(),3)=2)</formula>
    </cfRule>
  </conditionalFormatting>
  <conditionalFormatting sqref="S42">
    <cfRule type="expression" dxfId="2367" priority="2581" stopIfTrue="1">
      <formula>(MOD(COLUMN(),3)=1)</formula>
    </cfRule>
    <cfRule type="expression" dxfId="2366" priority="2582" stopIfTrue="1">
      <formula>(MOD(COLUMN(),3)=2)</formula>
    </cfRule>
  </conditionalFormatting>
  <conditionalFormatting sqref="K42">
    <cfRule type="expression" dxfId="2365" priority="2585" stopIfTrue="1">
      <formula>(MOD(COLUMN(),3)=1)</formula>
    </cfRule>
    <cfRule type="expression" dxfId="2364" priority="2586" stopIfTrue="1">
      <formula>(MOD(COLUMN(),3)=2)</formula>
    </cfRule>
  </conditionalFormatting>
  <conditionalFormatting sqref="G42:I42">
    <cfRule type="expression" dxfId="2363" priority="2587" stopIfTrue="1">
      <formula>(MOD(COLUMN(),3)=1)</formula>
    </cfRule>
    <cfRule type="expression" dxfId="2362" priority="2588" stopIfTrue="1">
      <formula>(MOD(COLUMN(),3)=2)</formula>
    </cfRule>
  </conditionalFormatting>
  <conditionalFormatting sqref="F152">
    <cfRule type="expression" dxfId="2361" priority="3135" stopIfTrue="1">
      <formula>(MOD(COLUMN(),3)=1)</formula>
    </cfRule>
    <cfRule type="expression" dxfId="2360" priority="3136" stopIfTrue="1">
      <formula>(MOD(COLUMN(),3)=2)</formula>
    </cfRule>
  </conditionalFormatting>
  <conditionalFormatting sqref="G152:I152">
    <cfRule type="expression" dxfId="2359" priority="3133" stopIfTrue="1">
      <formula>(MOD(COLUMN(),3)=1)</formula>
    </cfRule>
    <cfRule type="expression" dxfId="2358" priority="3134" stopIfTrue="1">
      <formula>(MOD(COLUMN(),3)=2)</formula>
    </cfRule>
  </conditionalFormatting>
  <conditionalFormatting sqref="J152">
    <cfRule type="expression" dxfId="2357" priority="3131" stopIfTrue="1">
      <formula>(MOD(COLUMN(),3)=1)</formula>
    </cfRule>
    <cfRule type="expression" dxfId="2356" priority="3132" stopIfTrue="1">
      <formula>(MOD(COLUMN(),3)=2)</formula>
    </cfRule>
  </conditionalFormatting>
  <conditionalFormatting sqref="K152:M152">
    <cfRule type="expression" dxfId="2355" priority="3129" stopIfTrue="1">
      <formula>(MOD(COLUMN(),3)=1)</formula>
    </cfRule>
    <cfRule type="expression" dxfId="2354" priority="3130" stopIfTrue="1">
      <formula>(MOD(COLUMN(),3)=2)</formula>
    </cfRule>
  </conditionalFormatting>
  <conditionalFormatting sqref="N152">
    <cfRule type="expression" dxfId="2353" priority="3127" stopIfTrue="1">
      <formula>(MOD(COLUMN(),3)=1)</formula>
    </cfRule>
    <cfRule type="expression" dxfId="2352" priority="3128" stopIfTrue="1">
      <formula>(MOD(COLUMN(),3)=2)</formula>
    </cfRule>
  </conditionalFormatting>
  <conditionalFormatting sqref="O152:Q152">
    <cfRule type="expression" dxfId="2351" priority="3125" stopIfTrue="1">
      <formula>(MOD(COLUMN(),3)=1)</formula>
    </cfRule>
    <cfRule type="expression" dxfId="2350" priority="3126" stopIfTrue="1">
      <formula>(MOD(COLUMN(),3)=2)</formula>
    </cfRule>
  </conditionalFormatting>
  <conditionalFormatting sqref="R152">
    <cfRule type="expression" dxfId="2349" priority="3123" stopIfTrue="1">
      <formula>(MOD(COLUMN(),3)=1)</formula>
    </cfRule>
    <cfRule type="expression" dxfId="2348" priority="3124" stopIfTrue="1">
      <formula>(MOD(COLUMN(),3)=2)</formula>
    </cfRule>
  </conditionalFormatting>
  <conditionalFormatting sqref="S152:U152">
    <cfRule type="expression" dxfId="2347" priority="3121" stopIfTrue="1">
      <formula>(MOD(COLUMN(),3)=1)</formula>
    </cfRule>
    <cfRule type="expression" dxfId="2346" priority="3122" stopIfTrue="1">
      <formula>(MOD(COLUMN(),3)=2)</formula>
    </cfRule>
  </conditionalFormatting>
  <conditionalFormatting sqref="V152">
    <cfRule type="expression" dxfId="2345" priority="3119" stopIfTrue="1">
      <formula>(MOD(COLUMN(),3)=1)</formula>
    </cfRule>
    <cfRule type="expression" dxfId="2344" priority="3120" stopIfTrue="1">
      <formula>(MOD(COLUMN(),3)=2)</formula>
    </cfRule>
  </conditionalFormatting>
  <conditionalFormatting sqref="W152:Y152">
    <cfRule type="expression" dxfId="2343" priority="3117" stopIfTrue="1">
      <formula>(MOD(COLUMN(),3)=1)</formula>
    </cfRule>
    <cfRule type="expression" dxfId="2342" priority="3118" stopIfTrue="1">
      <formula>(MOD(COLUMN(),3)=2)</formula>
    </cfRule>
  </conditionalFormatting>
  <conditionalFormatting sqref="Z152">
    <cfRule type="expression" dxfId="2341" priority="3115" stopIfTrue="1">
      <formula>(MOD(COLUMN(),3)=1)</formula>
    </cfRule>
    <cfRule type="expression" dxfId="2340" priority="3116" stopIfTrue="1">
      <formula>(MOD(COLUMN(),3)=2)</formula>
    </cfRule>
  </conditionalFormatting>
  <conditionalFormatting sqref="AA152:AC152">
    <cfRule type="expression" dxfId="2339" priority="3113" stopIfTrue="1">
      <formula>(MOD(COLUMN(),3)=1)</formula>
    </cfRule>
    <cfRule type="expression" dxfId="2338" priority="3114" stopIfTrue="1">
      <formula>(MOD(COLUMN(),3)=2)</formula>
    </cfRule>
  </conditionalFormatting>
  <conditionalFormatting sqref="AD152">
    <cfRule type="expression" dxfId="2337" priority="3111" stopIfTrue="1">
      <formula>(MOD(COLUMN(),3)=1)</formula>
    </cfRule>
    <cfRule type="expression" dxfId="2336" priority="3112" stopIfTrue="1">
      <formula>(MOD(COLUMN(),3)=2)</formula>
    </cfRule>
  </conditionalFormatting>
  <conditionalFormatting sqref="AE152:AG152">
    <cfRule type="expression" dxfId="2335" priority="3109" stopIfTrue="1">
      <formula>(MOD(COLUMN(),3)=1)</formula>
    </cfRule>
    <cfRule type="expression" dxfId="2334" priority="3110" stopIfTrue="1">
      <formula>(MOD(COLUMN(),3)=2)</formula>
    </cfRule>
  </conditionalFormatting>
  <conditionalFormatting sqref="AH152">
    <cfRule type="expression" dxfId="2333" priority="3107" stopIfTrue="1">
      <formula>(MOD(COLUMN(),3)=1)</formula>
    </cfRule>
    <cfRule type="expression" dxfId="2332" priority="3108" stopIfTrue="1">
      <formula>(MOD(COLUMN(),3)=2)</formula>
    </cfRule>
  </conditionalFormatting>
  <conditionalFormatting sqref="AI152:AK152">
    <cfRule type="expression" dxfId="2331" priority="3105" stopIfTrue="1">
      <formula>(MOD(COLUMN(),3)=1)</formula>
    </cfRule>
    <cfRule type="expression" dxfId="2330" priority="3106" stopIfTrue="1">
      <formula>(MOD(COLUMN(),3)=2)</formula>
    </cfRule>
  </conditionalFormatting>
  <conditionalFormatting sqref="AL152">
    <cfRule type="expression" dxfId="2329" priority="3103" stopIfTrue="1">
      <formula>(MOD(COLUMN(),3)=1)</formula>
    </cfRule>
    <cfRule type="expression" dxfId="2328" priority="3104" stopIfTrue="1">
      <formula>(MOD(COLUMN(),3)=2)</formula>
    </cfRule>
  </conditionalFormatting>
  <conditionalFormatting sqref="AM152:AO152">
    <cfRule type="expression" dxfId="2327" priority="3101" stopIfTrue="1">
      <formula>(MOD(COLUMN(),3)=1)</formula>
    </cfRule>
    <cfRule type="expression" dxfId="2326" priority="3102" stopIfTrue="1">
      <formula>(MOD(COLUMN(),3)=2)</formula>
    </cfRule>
  </conditionalFormatting>
  <conditionalFormatting sqref="AP152">
    <cfRule type="expression" dxfId="2325" priority="3099" stopIfTrue="1">
      <formula>(MOD(COLUMN(),3)=1)</formula>
    </cfRule>
    <cfRule type="expression" dxfId="2324" priority="3100" stopIfTrue="1">
      <formula>(MOD(COLUMN(),3)=2)</formula>
    </cfRule>
  </conditionalFormatting>
  <conditionalFormatting sqref="AQ152:AS152">
    <cfRule type="expression" dxfId="2323" priority="3097" stopIfTrue="1">
      <formula>(MOD(COLUMN(),3)=1)</formula>
    </cfRule>
    <cfRule type="expression" dxfId="2322" priority="3098" stopIfTrue="1">
      <formula>(MOD(COLUMN(),3)=2)</formula>
    </cfRule>
  </conditionalFormatting>
  <conditionalFormatting sqref="AT152">
    <cfRule type="expression" dxfId="2321" priority="3095" stopIfTrue="1">
      <formula>(MOD(COLUMN(),3)=1)</formula>
    </cfRule>
    <cfRule type="expression" dxfId="2320" priority="3096" stopIfTrue="1">
      <formula>(MOD(COLUMN(),3)=2)</formula>
    </cfRule>
  </conditionalFormatting>
  <conditionalFormatting sqref="AU152">
    <cfRule type="expression" dxfId="2319" priority="3093" stopIfTrue="1">
      <formula>(MOD(COLUMN(),3)=1)</formula>
    </cfRule>
    <cfRule type="expression" dxfId="2318" priority="3094" stopIfTrue="1">
      <formula>(MOD(COLUMN(),3)=2)</formula>
    </cfRule>
  </conditionalFormatting>
  <conditionalFormatting sqref="AX152">
    <cfRule type="expression" dxfId="2317" priority="3091" stopIfTrue="1">
      <formula>(MOD(COLUMN(),3)=1)</formula>
    </cfRule>
    <cfRule type="expression" dxfId="2316" priority="3092" stopIfTrue="1">
      <formula>(MOD(COLUMN(),3)=2)</formula>
    </cfRule>
  </conditionalFormatting>
  <conditionalFormatting sqref="AY152">
    <cfRule type="expression" dxfId="2315" priority="3089" stopIfTrue="1">
      <formula>(MOD(COLUMN(),3)=1)</formula>
    </cfRule>
    <cfRule type="expression" dxfId="2314" priority="3090" stopIfTrue="1">
      <formula>(MOD(COLUMN(),3)=2)</formula>
    </cfRule>
  </conditionalFormatting>
  <conditionalFormatting sqref="F167">
    <cfRule type="expression" dxfId="2313" priority="3087" stopIfTrue="1">
      <formula>(MOD(COLUMN(),3)=1)</formula>
    </cfRule>
    <cfRule type="expression" dxfId="2312" priority="3088" stopIfTrue="1">
      <formula>(MOD(COLUMN(),3)=2)</formula>
    </cfRule>
  </conditionalFormatting>
  <conditionalFormatting sqref="G167:I167">
    <cfRule type="expression" dxfId="2311" priority="3085" stopIfTrue="1">
      <formula>(MOD(COLUMN(),3)=1)</formula>
    </cfRule>
    <cfRule type="expression" dxfId="2310" priority="3086" stopIfTrue="1">
      <formula>(MOD(COLUMN(),3)=2)</formula>
    </cfRule>
  </conditionalFormatting>
  <conditionalFormatting sqref="J167">
    <cfRule type="expression" dxfId="2309" priority="3083" stopIfTrue="1">
      <formula>(MOD(COLUMN(),3)=1)</formula>
    </cfRule>
    <cfRule type="expression" dxfId="2308" priority="3084" stopIfTrue="1">
      <formula>(MOD(COLUMN(),3)=2)</formula>
    </cfRule>
  </conditionalFormatting>
  <conditionalFormatting sqref="K167:M167">
    <cfRule type="expression" dxfId="2307" priority="3081" stopIfTrue="1">
      <formula>(MOD(COLUMN(),3)=1)</formula>
    </cfRule>
    <cfRule type="expression" dxfId="2306" priority="3082" stopIfTrue="1">
      <formula>(MOD(COLUMN(),3)=2)</formula>
    </cfRule>
  </conditionalFormatting>
  <conditionalFormatting sqref="N167">
    <cfRule type="expression" dxfId="2305" priority="3079" stopIfTrue="1">
      <formula>(MOD(COLUMN(),3)=1)</formula>
    </cfRule>
    <cfRule type="expression" dxfId="2304" priority="3080" stopIfTrue="1">
      <formula>(MOD(COLUMN(),3)=2)</formula>
    </cfRule>
  </conditionalFormatting>
  <conditionalFormatting sqref="O167:Q167">
    <cfRule type="expression" dxfId="2303" priority="3077" stopIfTrue="1">
      <formula>(MOD(COLUMN(),3)=1)</formula>
    </cfRule>
    <cfRule type="expression" dxfId="2302" priority="3078" stopIfTrue="1">
      <formula>(MOD(COLUMN(),3)=2)</formula>
    </cfRule>
  </conditionalFormatting>
  <conditionalFormatting sqref="R167">
    <cfRule type="expression" dxfId="2301" priority="3075" stopIfTrue="1">
      <formula>(MOD(COLUMN(),3)=1)</formula>
    </cfRule>
    <cfRule type="expression" dxfId="2300" priority="3076" stopIfTrue="1">
      <formula>(MOD(COLUMN(),3)=2)</formula>
    </cfRule>
  </conditionalFormatting>
  <conditionalFormatting sqref="S167:U167">
    <cfRule type="expression" dxfId="2299" priority="3073" stopIfTrue="1">
      <formula>(MOD(COLUMN(),3)=1)</formula>
    </cfRule>
    <cfRule type="expression" dxfId="2298" priority="3074" stopIfTrue="1">
      <formula>(MOD(COLUMN(),3)=2)</formula>
    </cfRule>
  </conditionalFormatting>
  <conditionalFormatting sqref="V167">
    <cfRule type="expression" dxfId="2297" priority="3071" stopIfTrue="1">
      <formula>(MOD(COLUMN(),3)=1)</formula>
    </cfRule>
    <cfRule type="expression" dxfId="2296" priority="3072" stopIfTrue="1">
      <formula>(MOD(COLUMN(),3)=2)</formula>
    </cfRule>
  </conditionalFormatting>
  <conditionalFormatting sqref="W167:Y167">
    <cfRule type="expression" dxfId="2295" priority="3069" stopIfTrue="1">
      <formula>(MOD(COLUMN(),3)=1)</formula>
    </cfRule>
    <cfRule type="expression" dxfId="2294" priority="3070" stopIfTrue="1">
      <formula>(MOD(COLUMN(),3)=2)</formula>
    </cfRule>
  </conditionalFormatting>
  <conditionalFormatting sqref="Z167">
    <cfRule type="expression" dxfId="2293" priority="3067" stopIfTrue="1">
      <formula>(MOD(COLUMN(),3)=1)</formula>
    </cfRule>
    <cfRule type="expression" dxfId="2292" priority="3068" stopIfTrue="1">
      <formula>(MOD(COLUMN(),3)=2)</formula>
    </cfRule>
  </conditionalFormatting>
  <conditionalFormatting sqref="AA167:AC167">
    <cfRule type="expression" dxfId="2291" priority="3065" stopIfTrue="1">
      <formula>(MOD(COLUMN(),3)=1)</formula>
    </cfRule>
    <cfRule type="expression" dxfId="2290" priority="3066" stopIfTrue="1">
      <formula>(MOD(COLUMN(),3)=2)</formula>
    </cfRule>
  </conditionalFormatting>
  <conditionalFormatting sqref="AD167">
    <cfRule type="expression" dxfId="2289" priority="3063" stopIfTrue="1">
      <formula>(MOD(COLUMN(),3)=1)</formula>
    </cfRule>
    <cfRule type="expression" dxfId="2288" priority="3064" stopIfTrue="1">
      <formula>(MOD(COLUMN(),3)=2)</formula>
    </cfRule>
  </conditionalFormatting>
  <conditionalFormatting sqref="AE167:AG167">
    <cfRule type="expression" dxfId="2287" priority="3061" stopIfTrue="1">
      <formula>(MOD(COLUMN(),3)=1)</formula>
    </cfRule>
    <cfRule type="expression" dxfId="2286" priority="3062" stopIfTrue="1">
      <formula>(MOD(COLUMN(),3)=2)</formula>
    </cfRule>
  </conditionalFormatting>
  <conditionalFormatting sqref="AH167">
    <cfRule type="expression" dxfId="2285" priority="3059" stopIfTrue="1">
      <formula>(MOD(COLUMN(),3)=1)</formula>
    </cfRule>
    <cfRule type="expression" dxfId="2284" priority="3060" stopIfTrue="1">
      <formula>(MOD(COLUMN(),3)=2)</formula>
    </cfRule>
  </conditionalFormatting>
  <conditionalFormatting sqref="AI167:AK167">
    <cfRule type="expression" dxfId="2283" priority="3057" stopIfTrue="1">
      <formula>(MOD(COLUMN(),3)=1)</formula>
    </cfRule>
    <cfRule type="expression" dxfId="2282" priority="3058" stopIfTrue="1">
      <formula>(MOD(COLUMN(),3)=2)</formula>
    </cfRule>
  </conditionalFormatting>
  <conditionalFormatting sqref="AL167">
    <cfRule type="expression" dxfId="2281" priority="3055" stopIfTrue="1">
      <formula>(MOD(COLUMN(),3)=1)</formula>
    </cfRule>
    <cfRule type="expression" dxfId="2280" priority="3056" stopIfTrue="1">
      <formula>(MOD(COLUMN(),3)=2)</formula>
    </cfRule>
  </conditionalFormatting>
  <conditionalFormatting sqref="AM167:AO167">
    <cfRule type="expression" dxfId="2279" priority="3053" stopIfTrue="1">
      <formula>(MOD(COLUMN(),3)=1)</formula>
    </cfRule>
    <cfRule type="expression" dxfId="2278" priority="3054" stopIfTrue="1">
      <formula>(MOD(COLUMN(),3)=2)</formula>
    </cfRule>
  </conditionalFormatting>
  <conditionalFormatting sqref="AP167">
    <cfRule type="expression" dxfId="2277" priority="3051" stopIfTrue="1">
      <formula>(MOD(COLUMN(),3)=1)</formula>
    </cfRule>
    <cfRule type="expression" dxfId="2276" priority="3052" stopIfTrue="1">
      <formula>(MOD(COLUMN(),3)=2)</formula>
    </cfRule>
  </conditionalFormatting>
  <conditionalFormatting sqref="AQ167:AS167">
    <cfRule type="expression" dxfId="2275" priority="3049" stopIfTrue="1">
      <formula>(MOD(COLUMN(),3)=1)</formula>
    </cfRule>
    <cfRule type="expression" dxfId="2274" priority="3050" stopIfTrue="1">
      <formula>(MOD(COLUMN(),3)=2)</formula>
    </cfRule>
  </conditionalFormatting>
  <conditionalFormatting sqref="AT167">
    <cfRule type="expression" dxfId="2273" priority="3047" stopIfTrue="1">
      <formula>(MOD(COLUMN(),3)=1)</formula>
    </cfRule>
    <cfRule type="expression" dxfId="2272" priority="3048" stopIfTrue="1">
      <formula>(MOD(COLUMN(),3)=2)</formula>
    </cfRule>
  </conditionalFormatting>
  <conditionalFormatting sqref="AU167">
    <cfRule type="expression" dxfId="2271" priority="3045" stopIfTrue="1">
      <formula>(MOD(COLUMN(),3)=1)</formula>
    </cfRule>
    <cfRule type="expression" dxfId="2270" priority="3046" stopIfTrue="1">
      <formula>(MOD(COLUMN(),3)=2)</formula>
    </cfRule>
  </conditionalFormatting>
  <conditionalFormatting sqref="AX167">
    <cfRule type="expression" dxfId="2269" priority="3043" stopIfTrue="1">
      <formula>(MOD(COLUMN(),3)=1)</formula>
    </cfRule>
    <cfRule type="expression" dxfId="2268" priority="3044" stopIfTrue="1">
      <formula>(MOD(COLUMN(),3)=2)</formula>
    </cfRule>
  </conditionalFormatting>
  <conditionalFormatting sqref="AY167">
    <cfRule type="expression" dxfId="2267" priority="3041" stopIfTrue="1">
      <formula>(MOD(COLUMN(),3)=1)</formula>
    </cfRule>
    <cfRule type="expression" dxfId="2266" priority="3042" stopIfTrue="1">
      <formula>(MOD(COLUMN(),3)=2)</formula>
    </cfRule>
  </conditionalFormatting>
  <conditionalFormatting sqref="F191">
    <cfRule type="expression" dxfId="2265" priority="3039" stopIfTrue="1">
      <formula>(MOD(COLUMN(),3)=1)</formula>
    </cfRule>
    <cfRule type="expression" dxfId="2264" priority="3040" stopIfTrue="1">
      <formula>(MOD(COLUMN(),3)=2)</formula>
    </cfRule>
  </conditionalFormatting>
  <conditionalFormatting sqref="G191:I191">
    <cfRule type="expression" dxfId="2263" priority="3037" stopIfTrue="1">
      <formula>(MOD(COLUMN(),3)=1)</formula>
    </cfRule>
    <cfRule type="expression" dxfId="2262" priority="3038" stopIfTrue="1">
      <formula>(MOD(COLUMN(),3)=2)</formula>
    </cfRule>
  </conditionalFormatting>
  <conditionalFormatting sqref="J191">
    <cfRule type="expression" dxfId="2261" priority="3035" stopIfTrue="1">
      <formula>(MOD(COLUMN(),3)=1)</formula>
    </cfRule>
    <cfRule type="expression" dxfId="2260" priority="3036" stopIfTrue="1">
      <formula>(MOD(COLUMN(),3)=2)</formula>
    </cfRule>
  </conditionalFormatting>
  <conditionalFormatting sqref="K191:M191">
    <cfRule type="expression" dxfId="2259" priority="3033" stopIfTrue="1">
      <formula>(MOD(COLUMN(),3)=1)</formula>
    </cfRule>
    <cfRule type="expression" dxfId="2258" priority="3034" stopIfTrue="1">
      <formula>(MOD(COLUMN(),3)=2)</formula>
    </cfRule>
  </conditionalFormatting>
  <conditionalFormatting sqref="N191">
    <cfRule type="expression" dxfId="2257" priority="3031" stopIfTrue="1">
      <formula>(MOD(COLUMN(),3)=1)</formula>
    </cfRule>
    <cfRule type="expression" dxfId="2256" priority="3032" stopIfTrue="1">
      <formula>(MOD(COLUMN(),3)=2)</formula>
    </cfRule>
  </conditionalFormatting>
  <conditionalFormatting sqref="O191:Q191">
    <cfRule type="expression" dxfId="2255" priority="3029" stopIfTrue="1">
      <formula>(MOD(COLUMN(),3)=1)</formula>
    </cfRule>
    <cfRule type="expression" dxfId="2254" priority="3030" stopIfTrue="1">
      <formula>(MOD(COLUMN(),3)=2)</formula>
    </cfRule>
  </conditionalFormatting>
  <conditionalFormatting sqref="R191">
    <cfRule type="expression" dxfId="2253" priority="3027" stopIfTrue="1">
      <formula>(MOD(COLUMN(),3)=1)</formula>
    </cfRule>
    <cfRule type="expression" dxfId="2252" priority="3028" stopIfTrue="1">
      <formula>(MOD(COLUMN(),3)=2)</formula>
    </cfRule>
  </conditionalFormatting>
  <conditionalFormatting sqref="S191:U191">
    <cfRule type="expression" dxfId="2251" priority="3025" stopIfTrue="1">
      <formula>(MOD(COLUMN(),3)=1)</formula>
    </cfRule>
    <cfRule type="expression" dxfId="2250" priority="3026" stopIfTrue="1">
      <formula>(MOD(COLUMN(),3)=2)</formula>
    </cfRule>
  </conditionalFormatting>
  <conditionalFormatting sqref="V191">
    <cfRule type="expression" dxfId="2249" priority="3023" stopIfTrue="1">
      <formula>(MOD(COLUMN(),3)=1)</formula>
    </cfRule>
    <cfRule type="expression" dxfId="2248" priority="3024" stopIfTrue="1">
      <formula>(MOD(COLUMN(),3)=2)</formula>
    </cfRule>
  </conditionalFormatting>
  <conditionalFormatting sqref="W191:Y191">
    <cfRule type="expression" dxfId="2247" priority="3021" stopIfTrue="1">
      <formula>(MOD(COLUMN(),3)=1)</formula>
    </cfRule>
    <cfRule type="expression" dxfId="2246" priority="3022" stopIfTrue="1">
      <formula>(MOD(COLUMN(),3)=2)</formula>
    </cfRule>
  </conditionalFormatting>
  <conditionalFormatting sqref="Z191">
    <cfRule type="expression" dxfId="2245" priority="3019" stopIfTrue="1">
      <formula>(MOD(COLUMN(),3)=1)</formula>
    </cfRule>
    <cfRule type="expression" dxfId="2244" priority="3020" stopIfTrue="1">
      <formula>(MOD(COLUMN(),3)=2)</formula>
    </cfRule>
  </conditionalFormatting>
  <conditionalFormatting sqref="AA191:AC191">
    <cfRule type="expression" dxfId="2243" priority="3017" stopIfTrue="1">
      <formula>(MOD(COLUMN(),3)=1)</formula>
    </cfRule>
    <cfRule type="expression" dxfId="2242" priority="3018" stopIfTrue="1">
      <formula>(MOD(COLUMN(),3)=2)</formula>
    </cfRule>
  </conditionalFormatting>
  <conditionalFormatting sqref="AD191">
    <cfRule type="expression" dxfId="2241" priority="3015" stopIfTrue="1">
      <formula>(MOD(COLUMN(),3)=1)</formula>
    </cfRule>
    <cfRule type="expression" dxfId="2240" priority="3016" stopIfTrue="1">
      <formula>(MOD(COLUMN(),3)=2)</formula>
    </cfRule>
  </conditionalFormatting>
  <conditionalFormatting sqref="AE191:AG191">
    <cfRule type="expression" dxfId="2239" priority="3013" stopIfTrue="1">
      <formula>(MOD(COLUMN(),3)=1)</formula>
    </cfRule>
    <cfRule type="expression" dxfId="2238" priority="3014" stopIfTrue="1">
      <formula>(MOD(COLUMN(),3)=2)</formula>
    </cfRule>
  </conditionalFormatting>
  <conditionalFormatting sqref="AH191">
    <cfRule type="expression" dxfId="2237" priority="3011" stopIfTrue="1">
      <formula>(MOD(COLUMN(),3)=1)</formula>
    </cfRule>
    <cfRule type="expression" dxfId="2236" priority="3012" stopIfTrue="1">
      <formula>(MOD(COLUMN(),3)=2)</formula>
    </cfRule>
  </conditionalFormatting>
  <conditionalFormatting sqref="AI191:AK191">
    <cfRule type="expression" dxfId="2235" priority="3009" stopIfTrue="1">
      <formula>(MOD(COLUMN(),3)=1)</formula>
    </cfRule>
    <cfRule type="expression" dxfId="2234" priority="3010" stopIfTrue="1">
      <formula>(MOD(COLUMN(),3)=2)</formula>
    </cfRule>
  </conditionalFormatting>
  <conditionalFormatting sqref="AL191">
    <cfRule type="expression" dxfId="2233" priority="3007" stopIfTrue="1">
      <formula>(MOD(COLUMN(),3)=1)</formula>
    </cfRule>
    <cfRule type="expression" dxfId="2232" priority="3008" stopIfTrue="1">
      <formula>(MOD(COLUMN(),3)=2)</formula>
    </cfRule>
  </conditionalFormatting>
  <conditionalFormatting sqref="AL213">
    <cfRule type="expression" dxfId="2231" priority="2959" stopIfTrue="1">
      <formula>(MOD(COLUMN(),3)=1)</formula>
    </cfRule>
    <cfRule type="expression" dxfId="2230" priority="2960" stopIfTrue="1">
      <formula>(MOD(COLUMN(),3)=2)</formula>
    </cfRule>
  </conditionalFormatting>
  <conditionalFormatting sqref="AM213:AO213">
    <cfRule type="expression" dxfId="2229" priority="2957" stopIfTrue="1">
      <formula>(MOD(COLUMN(),3)=1)</formula>
    </cfRule>
    <cfRule type="expression" dxfId="2228" priority="2958" stopIfTrue="1">
      <formula>(MOD(COLUMN(),3)=2)</formula>
    </cfRule>
  </conditionalFormatting>
  <conditionalFormatting sqref="AP213">
    <cfRule type="expression" dxfId="2227" priority="2955" stopIfTrue="1">
      <formula>(MOD(COLUMN(),3)=1)</formula>
    </cfRule>
    <cfRule type="expression" dxfId="2226" priority="2956" stopIfTrue="1">
      <formula>(MOD(COLUMN(),3)=2)</formula>
    </cfRule>
  </conditionalFormatting>
  <conditionalFormatting sqref="AQ213:AS213">
    <cfRule type="expression" dxfId="2225" priority="2953" stopIfTrue="1">
      <formula>(MOD(COLUMN(),3)=1)</formula>
    </cfRule>
    <cfRule type="expression" dxfId="2224" priority="2954" stopIfTrue="1">
      <formula>(MOD(COLUMN(),3)=2)</formula>
    </cfRule>
  </conditionalFormatting>
  <conditionalFormatting sqref="AT213">
    <cfRule type="expression" dxfId="2223" priority="2951" stopIfTrue="1">
      <formula>(MOD(COLUMN(),3)=1)</formula>
    </cfRule>
    <cfRule type="expression" dxfId="2222" priority="2952" stopIfTrue="1">
      <formula>(MOD(COLUMN(),3)=2)</formula>
    </cfRule>
  </conditionalFormatting>
  <conditionalFormatting sqref="AX191">
    <cfRule type="expression" dxfId="2221" priority="2995" stopIfTrue="1">
      <formula>(MOD(COLUMN(),3)=1)</formula>
    </cfRule>
    <cfRule type="expression" dxfId="2220" priority="2996" stopIfTrue="1">
      <formula>(MOD(COLUMN(),3)=2)</formula>
    </cfRule>
  </conditionalFormatting>
  <conditionalFormatting sqref="AY191">
    <cfRule type="expression" dxfId="2219" priority="2993" stopIfTrue="1">
      <formula>(MOD(COLUMN(),3)=1)</formula>
    </cfRule>
    <cfRule type="expression" dxfId="2218" priority="2994" stopIfTrue="1">
      <formula>(MOD(COLUMN(),3)=2)</formula>
    </cfRule>
  </conditionalFormatting>
  <conditionalFormatting sqref="F213">
    <cfRule type="expression" dxfId="2217" priority="2991" stopIfTrue="1">
      <formula>(MOD(COLUMN(),3)=1)</formula>
    </cfRule>
    <cfRule type="expression" dxfId="2216" priority="2992" stopIfTrue="1">
      <formula>(MOD(COLUMN(),3)=2)</formula>
    </cfRule>
  </conditionalFormatting>
  <conditionalFormatting sqref="G213:I213">
    <cfRule type="expression" dxfId="2215" priority="2989" stopIfTrue="1">
      <formula>(MOD(COLUMN(),3)=1)</formula>
    </cfRule>
    <cfRule type="expression" dxfId="2214" priority="2990" stopIfTrue="1">
      <formula>(MOD(COLUMN(),3)=2)</formula>
    </cfRule>
  </conditionalFormatting>
  <conditionalFormatting sqref="J213">
    <cfRule type="expression" dxfId="2213" priority="2987" stopIfTrue="1">
      <formula>(MOD(COLUMN(),3)=1)</formula>
    </cfRule>
    <cfRule type="expression" dxfId="2212" priority="2988" stopIfTrue="1">
      <formula>(MOD(COLUMN(),3)=2)</formula>
    </cfRule>
  </conditionalFormatting>
  <conditionalFormatting sqref="K213:M213">
    <cfRule type="expression" dxfId="2211" priority="2985" stopIfTrue="1">
      <formula>(MOD(COLUMN(),3)=1)</formula>
    </cfRule>
    <cfRule type="expression" dxfId="2210" priority="2986" stopIfTrue="1">
      <formula>(MOD(COLUMN(),3)=2)</formula>
    </cfRule>
  </conditionalFormatting>
  <conditionalFormatting sqref="N213">
    <cfRule type="expression" dxfId="2209" priority="2983" stopIfTrue="1">
      <formula>(MOD(COLUMN(),3)=1)</formula>
    </cfRule>
    <cfRule type="expression" dxfId="2208" priority="2984" stopIfTrue="1">
      <formula>(MOD(COLUMN(),3)=2)</formula>
    </cfRule>
  </conditionalFormatting>
  <conditionalFormatting sqref="O213:Q213">
    <cfRule type="expression" dxfId="2207" priority="2981" stopIfTrue="1">
      <formula>(MOD(COLUMN(),3)=1)</formula>
    </cfRule>
    <cfRule type="expression" dxfId="2206" priority="2982" stopIfTrue="1">
      <formula>(MOD(COLUMN(),3)=2)</formula>
    </cfRule>
  </conditionalFormatting>
  <conditionalFormatting sqref="R213">
    <cfRule type="expression" dxfId="2205" priority="2979" stopIfTrue="1">
      <formula>(MOD(COLUMN(),3)=1)</formula>
    </cfRule>
    <cfRule type="expression" dxfId="2204" priority="2980" stopIfTrue="1">
      <formula>(MOD(COLUMN(),3)=2)</formula>
    </cfRule>
  </conditionalFormatting>
  <conditionalFormatting sqref="S213:U213">
    <cfRule type="expression" dxfId="2203" priority="2977" stopIfTrue="1">
      <formula>(MOD(COLUMN(),3)=1)</formula>
    </cfRule>
    <cfRule type="expression" dxfId="2202" priority="2978" stopIfTrue="1">
      <formula>(MOD(COLUMN(),3)=2)</formula>
    </cfRule>
  </conditionalFormatting>
  <conditionalFormatting sqref="V213">
    <cfRule type="expression" dxfId="2201" priority="2975" stopIfTrue="1">
      <formula>(MOD(COLUMN(),3)=1)</formula>
    </cfRule>
    <cfRule type="expression" dxfId="2200" priority="2976" stopIfTrue="1">
      <formula>(MOD(COLUMN(),3)=2)</formula>
    </cfRule>
  </conditionalFormatting>
  <conditionalFormatting sqref="W213:Y213">
    <cfRule type="expression" dxfId="2199" priority="2973" stopIfTrue="1">
      <formula>(MOD(COLUMN(),3)=1)</formula>
    </cfRule>
    <cfRule type="expression" dxfId="2198" priority="2974" stopIfTrue="1">
      <formula>(MOD(COLUMN(),3)=2)</formula>
    </cfRule>
  </conditionalFormatting>
  <conditionalFormatting sqref="Z213">
    <cfRule type="expression" dxfId="2197" priority="2971" stopIfTrue="1">
      <formula>(MOD(COLUMN(),3)=1)</formula>
    </cfRule>
    <cfRule type="expression" dxfId="2196" priority="2972" stopIfTrue="1">
      <formula>(MOD(COLUMN(),3)=2)</formula>
    </cfRule>
  </conditionalFormatting>
  <conditionalFormatting sqref="AA213:AC213">
    <cfRule type="expression" dxfId="2195" priority="2969" stopIfTrue="1">
      <formula>(MOD(COLUMN(),3)=1)</formula>
    </cfRule>
    <cfRule type="expression" dxfId="2194" priority="2970" stopIfTrue="1">
      <formula>(MOD(COLUMN(),3)=2)</formula>
    </cfRule>
  </conditionalFormatting>
  <conditionalFormatting sqref="AD213">
    <cfRule type="expression" dxfId="2193" priority="2967" stopIfTrue="1">
      <formula>(MOD(COLUMN(),3)=1)</formula>
    </cfRule>
    <cfRule type="expression" dxfId="2192" priority="2968" stopIfTrue="1">
      <formula>(MOD(COLUMN(),3)=2)</formula>
    </cfRule>
  </conditionalFormatting>
  <conditionalFormatting sqref="AE213:AG213">
    <cfRule type="expression" dxfId="2191" priority="2965" stopIfTrue="1">
      <formula>(MOD(COLUMN(),3)=1)</formula>
    </cfRule>
    <cfRule type="expression" dxfId="2190" priority="2966" stopIfTrue="1">
      <formula>(MOD(COLUMN(),3)=2)</formula>
    </cfRule>
  </conditionalFormatting>
  <conditionalFormatting sqref="AH213">
    <cfRule type="expression" dxfId="2189" priority="2963" stopIfTrue="1">
      <formula>(MOD(COLUMN(),3)=1)</formula>
    </cfRule>
    <cfRule type="expression" dxfId="2188" priority="2964" stopIfTrue="1">
      <formula>(MOD(COLUMN(),3)=2)</formula>
    </cfRule>
  </conditionalFormatting>
  <conditionalFormatting sqref="AI213:AK213">
    <cfRule type="expression" dxfId="2187" priority="2961" stopIfTrue="1">
      <formula>(MOD(COLUMN(),3)=1)</formula>
    </cfRule>
    <cfRule type="expression" dxfId="2186" priority="2962" stopIfTrue="1">
      <formula>(MOD(COLUMN(),3)=2)</formula>
    </cfRule>
  </conditionalFormatting>
  <conditionalFormatting sqref="AU213">
    <cfRule type="expression" dxfId="2185" priority="2949" stopIfTrue="1">
      <formula>(MOD(COLUMN(),3)=1)</formula>
    </cfRule>
    <cfRule type="expression" dxfId="2184" priority="2950" stopIfTrue="1">
      <formula>(MOD(COLUMN(),3)=2)</formula>
    </cfRule>
  </conditionalFormatting>
  <conditionalFormatting sqref="AU238">
    <cfRule type="expression" dxfId="2183" priority="2901" stopIfTrue="1">
      <formula>(MOD(COLUMN(),3)=1)</formula>
    </cfRule>
    <cfRule type="expression" dxfId="2182" priority="2902" stopIfTrue="1">
      <formula>(MOD(COLUMN(),3)=2)</formula>
    </cfRule>
  </conditionalFormatting>
  <conditionalFormatting sqref="AX238">
    <cfRule type="expression" dxfId="2181" priority="2899" stopIfTrue="1">
      <formula>(MOD(COLUMN(),3)=1)</formula>
    </cfRule>
    <cfRule type="expression" dxfId="2180" priority="2900" stopIfTrue="1">
      <formula>(MOD(COLUMN(),3)=2)</formula>
    </cfRule>
  </conditionalFormatting>
  <conditionalFormatting sqref="AY238">
    <cfRule type="expression" dxfId="2179" priority="2897" stopIfTrue="1">
      <formula>(MOD(COLUMN(),3)=1)</formula>
    </cfRule>
    <cfRule type="expression" dxfId="2178" priority="2898" stopIfTrue="1">
      <formula>(MOD(COLUMN(),3)=2)</formula>
    </cfRule>
  </conditionalFormatting>
  <conditionalFormatting sqref="F128">
    <cfRule type="expression" dxfId="2177" priority="2895" stopIfTrue="1">
      <formula>(MOD(COLUMN(),3)=1)</formula>
    </cfRule>
    <cfRule type="expression" dxfId="2176" priority="2896" stopIfTrue="1">
      <formula>(MOD(COLUMN(),3)=2)</formula>
    </cfRule>
  </conditionalFormatting>
  <conditionalFormatting sqref="G128:I128">
    <cfRule type="expression" dxfId="2175" priority="2893" stopIfTrue="1">
      <formula>(MOD(COLUMN(),3)=1)</formula>
    </cfRule>
    <cfRule type="expression" dxfId="2174" priority="2894" stopIfTrue="1">
      <formula>(MOD(COLUMN(),3)=2)</formula>
    </cfRule>
  </conditionalFormatting>
  <conditionalFormatting sqref="J128">
    <cfRule type="expression" dxfId="2173" priority="2891" stopIfTrue="1">
      <formula>(MOD(COLUMN(),3)=1)</formula>
    </cfRule>
    <cfRule type="expression" dxfId="2172" priority="2892" stopIfTrue="1">
      <formula>(MOD(COLUMN(),3)=2)</formula>
    </cfRule>
  </conditionalFormatting>
  <conditionalFormatting sqref="K128:M128">
    <cfRule type="expression" dxfId="2171" priority="2889" stopIfTrue="1">
      <formula>(MOD(COLUMN(),3)=1)</formula>
    </cfRule>
    <cfRule type="expression" dxfId="2170" priority="2890" stopIfTrue="1">
      <formula>(MOD(COLUMN(),3)=2)</formula>
    </cfRule>
  </conditionalFormatting>
  <conditionalFormatting sqref="N128">
    <cfRule type="expression" dxfId="2169" priority="2887" stopIfTrue="1">
      <formula>(MOD(COLUMN(),3)=1)</formula>
    </cfRule>
    <cfRule type="expression" dxfId="2168" priority="2888" stopIfTrue="1">
      <formula>(MOD(COLUMN(),3)=2)</formula>
    </cfRule>
  </conditionalFormatting>
  <conditionalFormatting sqref="O128:Q128">
    <cfRule type="expression" dxfId="2167" priority="2885" stopIfTrue="1">
      <formula>(MOD(COLUMN(),3)=1)</formula>
    </cfRule>
    <cfRule type="expression" dxfId="2166" priority="2886" stopIfTrue="1">
      <formula>(MOD(COLUMN(),3)=2)</formula>
    </cfRule>
  </conditionalFormatting>
  <conditionalFormatting sqref="R128">
    <cfRule type="expression" dxfId="2165" priority="2883" stopIfTrue="1">
      <formula>(MOD(COLUMN(),3)=1)</formula>
    </cfRule>
    <cfRule type="expression" dxfId="2164" priority="2884" stopIfTrue="1">
      <formula>(MOD(COLUMN(),3)=2)</formula>
    </cfRule>
  </conditionalFormatting>
  <conditionalFormatting sqref="S128:U128">
    <cfRule type="expression" dxfId="2163" priority="2881" stopIfTrue="1">
      <formula>(MOD(COLUMN(),3)=1)</formula>
    </cfRule>
    <cfRule type="expression" dxfId="2162" priority="2882" stopIfTrue="1">
      <formula>(MOD(COLUMN(),3)=2)</formula>
    </cfRule>
  </conditionalFormatting>
  <conditionalFormatting sqref="V128">
    <cfRule type="expression" dxfId="2161" priority="2879" stopIfTrue="1">
      <formula>(MOD(COLUMN(),3)=1)</formula>
    </cfRule>
    <cfRule type="expression" dxfId="2160" priority="2880" stopIfTrue="1">
      <formula>(MOD(COLUMN(),3)=2)</formula>
    </cfRule>
  </conditionalFormatting>
  <conditionalFormatting sqref="Z238">
    <cfRule type="expression" dxfId="2159" priority="2923" stopIfTrue="1">
      <formula>(MOD(COLUMN(),3)=1)</formula>
    </cfRule>
    <cfRule type="expression" dxfId="2158" priority="2924" stopIfTrue="1">
      <formula>(MOD(COLUMN(),3)=2)</formula>
    </cfRule>
  </conditionalFormatting>
  <conditionalFormatting sqref="AA238:AC238">
    <cfRule type="expression" dxfId="2157" priority="2921" stopIfTrue="1">
      <formula>(MOD(COLUMN(),3)=1)</formula>
    </cfRule>
    <cfRule type="expression" dxfId="2156" priority="2922" stopIfTrue="1">
      <formula>(MOD(COLUMN(),3)=2)</formula>
    </cfRule>
  </conditionalFormatting>
  <conditionalFormatting sqref="AD238">
    <cfRule type="expression" dxfId="2155" priority="2919" stopIfTrue="1">
      <formula>(MOD(COLUMN(),3)=1)</formula>
    </cfRule>
    <cfRule type="expression" dxfId="2154" priority="2920" stopIfTrue="1">
      <formula>(MOD(COLUMN(),3)=2)</formula>
    </cfRule>
  </conditionalFormatting>
  <conditionalFormatting sqref="AE238:AG238">
    <cfRule type="expression" dxfId="2153" priority="2917" stopIfTrue="1">
      <formula>(MOD(COLUMN(),3)=1)</formula>
    </cfRule>
    <cfRule type="expression" dxfId="2152" priority="2918" stopIfTrue="1">
      <formula>(MOD(COLUMN(),3)=2)</formula>
    </cfRule>
  </conditionalFormatting>
  <conditionalFormatting sqref="AH238">
    <cfRule type="expression" dxfId="2151" priority="2915" stopIfTrue="1">
      <formula>(MOD(COLUMN(),3)=1)</formula>
    </cfRule>
    <cfRule type="expression" dxfId="2150" priority="2916" stopIfTrue="1">
      <formula>(MOD(COLUMN(),3)=2)</formula>
    </cfRule>
  </conditionalFormatting>
  <conditionalFormatting sqref="AI238:AK238">
    <cfRule type="expression" dxfId="2149" priority="2913" stopIfTrue="1">
      <formula>(MOD(COLUMN(),3)=1)</formula>
    </cfRule>
    <cfRule type="expression" dxfId="2148" priority="2914" stopIfTrue="1">
      <formula>(MOD(COLUMN(),3)=2)</formula>
    </cfRule>
  </conditionalFormatting>
  <conditionalFormatting sqref="AL238">
    <cfRule type="expression" dxfId="2147" priority="2911" stopIfTrue="1">
      <formula>(MOD(COLUMN(),3)=1)</formula>
    </cfRule>
    <cfRule type="expression" dxfId="2146" priority="2912" stopIfTrue="1">
      <formula>(MOD(COLUMN(),3)=2)</formula>
    </cfRule>
  </conditionalFormatting>
  <conditionalFormatting sqref="AM238:AO238">
    <cfRule type="expression" dxfId="2145" priority="2909" stopIfTrue="1">
      <formula>(MOD(COLUMN(),3)=1)</formula>
    </cfRule>
    <cfRule type="expression" dxfId="2144" priority="2910" stopIfTrue="1">
      <formula>(MOD(COLUMN(),3)=2)</formula>
    </cfRule>
  </conditionalFormatting>
  <conditionalFormatting sqref="AP238">
    <cfRule type="expression" dxfId="2143" priority="2907" stopIfTrue="1">
      <formula>(MOD(COLUMN(),3)=1)</formula>
    </cfRule>
    <cfRule type="expression" dxfId="2142" priority="2908" stopIfTrue="1">
      <formula>(MOD(COLUMN(),3)=2)</formula>
    </cfRule>
  </conditionalFormatting>
  <conditionalFormatting sqref="AQ238:AS238">
    <cfRule type="expression" dxfId="2141" priority="2905" stopIfTrue="1">
      <formula>(MOD(COLUMN(),3)=1)</formula>
    </cfRule>
    <cfRule type="expression" dxfId="2140" priority="2906" stopIfTrue="1">
      <formula>(MOD(COLUMN(),3)=2)</formula>
    </cfRule>
  </conditionalFormatting>
  <conditionalFormatting sqref="AT238">
    <cfRule type="expression" dxfId="2139" priority="2903" stopIfTrue="1">
      <formula>(MOD(COLUMN(),3)=1)</formula>
    </cfRule>
    <cfRule type="expression" dxfId="2138" priority="2904" stopIfTrue="1">
      <formula>(MOD(COLUMN(),3)=2)</formula>
    </cfRule>
  </conditionalFormatting>
  <conditionalFormatting sqref="W128:Y128">
    <cfRule type="expression" dxfId="2137" priority="2877" stopIfTrue="1">
      <formula>(MOD(COLUMN(),3)=1)</formula>
    </cfRule>
    <cfRule type="expression" dxfId="2136" priority="2878" stopIfTrue="1">
      <formula>(MOD(COLUMN(),3)=2)</formula>
    </cfRule>
  </conditionalFormatting>
  <conditionalFormatting sqref="W112:Y112">
    <cfRule type="expression" dxfId="2135" priority="2829" stopIfTrue="1">
      <formula>(MOD(COLUMN(),3)=1)</formula>
    </cfRule>
    <cfRule type="expression" dxfId="2134" priority="2830" stopIfTrue="1">
      <formula>(MOD(COLUMN(),3)=2)</formula>
    </cfRule>
  </conditionalFormatting>
  <conditionalFormatting sqref="Z112">
    <cfRule type="expression" dxfId="2133" priority="2827" stopIfTrue="1">
      <formula>(MOD(COLUMN(),3)=1)</formula>
    </cfRule>
    <cfRule type="expression" dxfId="2132" priority="2828" stopIfTrue="1">
      <formula>(MOD(COLUMN(),3)=2)</formula>
    </cfRule>
  </conditionalFormatting>
  <conditionalFormatting sqref="AA112:AC112">
    <cfRule type="expression" dxfId="2131" priority="2825" stopIfTrue="1">
      <formula>(MOD(COLUMN(),3)=1)</formula>
    </cfRule>
    <cfRule type="expression" dxfId="2130" priority="2826" stopIfTrue="1">
      <formula>(MOD(COLUMN(),3)=2)</formula>
    </cfRule>
  </conditionalFormatting>
  <conditionalFormatting sqref="AD112">
    <cfRule type="expression" dxfId="2129" priority="2823" stopIfTrue="1">
      <formula>(MOD(COLUMN(),3)=1)</formula>
    </cfRule>
    <cfRule type="expression" dxfId="2128" priority="2824" stopIfTrue="1">
      <formula>(MOD(COLUMN(),3)=2)</formula>
    </cfRule>
  </conditionalFormatting>
  <conditionalFormatting sqref="AE112:AG112">
    <cfRule type="expression" dxfId="2127" priority="2821" stopIfTrue="1">
      <formula>(MOD(COLUMN(),3)=1)</formula>
    </cfRule>
    <cfRule type="expression" dxfId="2126" priority="2822" stopIfTrue="1">
      <formula>(MOD(COLUMN(),3)=2)</formula>
    </cfRule>
  </conditionalFormatting>
  <conditionalFormatting sqref="AH112">
    <cfRule type="expression" dxfId="2125" priority="2819" stopIfTrue="1">
      <formula>(MOD(COLUMN(),3)=1)</formula>
    </cfRule>
    <cfRule type="expression" dxfId="2124" priority="2820" stopIfTrue="1">
      <formula>(MOD(COLUMN(),3)=2)</formula>
    </cfRule>
  </conditionalFormatting>
  <conditionalFormatting sqref="AI112:AK112">
    <cfRule type="expression" dxfId="2123" priority="2817" stopIfTrue="1">
      <formula>(MOD(COLUMN(),3)=1)</formula>
    </cfRule>
    <cfRule type="expression" dxfId="2122" priority="2818" stopIfTrue="1">
      <formula>(MOD(COLUMN(),3)=2)</formula>
    </cfRule>
  </conditionalFormatting>
  <conditionalFormatting sqref="AL112">
    <cfRule type="expression" dxfId="2121" priority="2815" stopIfTrue="1">
      <formula>(MOD(COLUMN(),3)=1)</formula>
    </cfRule>
    <cfRule type="expression" dxfId="2120" priority="2816" stopIfTrue="1">
      <formula>(MOD(COLUMN(),3)=2)</formula>
    </cfRule>
  </conditionalFormatting>
  <conditionalFormatting sqref="AM112:AO112">
    <cfRule type="expression" dxfId="2119" priority="2813" stopIfTrue="1">
      <formula>(MOD(COLUMN(),3)=1)</formula>
    </cfRule>
    <cfRule type="expression" dxfId="2118" priority="2814" stopIfTrue="1">
      <formula>(MOD(COLUMN(),3)=2)</formula>
    </cfRule>
  </conditionalFormatting>
  <conditionalFormatting sqref="AP112">
    <cfRule type="expression" dxfId="2117" priority="2811" stopIfTrue="1">
      <formula>(MOD(COLUMN(),3)=1)</formula>
    </cfRule>
    <cfRule type="expression" dxfId="2116" priority="2812" stopIfTrue="1">
      <formula>(MOD(COLUMN(),3)=2)</formula>
    </cfRule>
  </conditionalFormatting>
  <conditionalFormatting sqref="AQ112:AS112">
    <cfRule type="expression" dxfId="2115" priority="2809" stopIfTrue="1">
      <formula>(MOD(COLUMN(),3)=1)</formula>
    </cfRule>
    <cfRule type="expression" dxfId="2114" priority="2810" stopIfTrue="1">
      <formula>(MOD(COLUMN(),3)=2)</formula>
    </cfRule>
  </conditionalFormatting>
  <conditionalFormatting sqref="AT112">
    <cfRule type="expression" dxfId="2113" priority="2807" stopIfTrue="1">
      <formula>(MOD(COLUMN(),3)=1)</formula>
    </cfRule>
    <cfRule type="expression" dxfId="2112" priority="2808" stopIfTrue="1">
      <formula>(MOD(COLUMN(),3)=2)</formula>
    </cfRule>
  </conditionalFormatting>
  <conditionalFormatting sqref="AX128">
    <cfRule type="expression" dxfId="2111" priority="2851" stopIfTrue="1">
      <formula>(MOD(COLUMN(),3)=1)</formula>
    </cfRule>
    <cfRule type="expression" dxfId="2110" priority="2852" stopIfTrue="1">
      <formula>(MOD(COLUMN(),3)=2)</formula>
    </cfRule>
  </conditionalFormatting>
  <conditionalFormatting sqref="AY128">
    <cfRule type="expression" dxfId="2109" priority="2849" stopIfTrue="1">
      <formula>(MOD(COLUMN(),3)=1)</formula>
    </cfRule>
    <cfRule type="expression" dxfId="2108" priority="2850" stopIfTrue="1">
      <formula>(MOD(COLUMN(),3)=2)</formula>
    </cfRule>
  </conditionalFormatting>
  <conditionalFormatting sqref="F112">
    <cfRule type="expression" dxfId="2107" priority="2847" stopIfTrue="1">
      <formula>(MOD(COLUMN(),3)=1)</formula>
    </cfRule>
    <cfRule type="expression" dxfId="2106" priority="2848" stopIfTrue="1">
      <formula>(MOD(COLUMN(),3)=2)</formula>
    </cfRule>
  </conditionalFormatting>
  <conditionalFormatting sqref="G112:I112">
    <cfRule type="expression" dxfId="2105" priority="2845" stopIfTrue="1">
      <formula>(MOD(COLUMN(),3)=1)</formula>
    </cfRule>
    <cfRule type="expression" dxfId="2104" priority="2846" stopIfTrue="1">
      <formula>(MOD(COLUMN(),3)=2)</formula>
    </cfRule>
  </conditionalFormatting>
  <conditionalFormatting sqref="J112">
    <cfRule type="expression" dxfId="2103" priority="2843" stopIfTrue="1">
      <formula>(MOD(COLUMN(),3)=1)</formula>
    </cfRule>
    <cfRule type="expression" dxfId="2102" priority="2844" stopIfTrue="1">
      <formula>(MOD(COLUMN(),3)=2)</formula>
    </cfRule>
  </conditionalFormatting>
  <conditionalFormatting sqref="K112:M112">
    <cfRule type="expression" dxfId="2101" priority="2841" stopIfTrue="1">
      <formula>(MOD(COLUMN(),3)=1)</formula>
    </cfRule>
    <cfRule type="expression" dxfId="2100" priority="2842" stopIfTrue="1">
      <formula>(MOD(COLUMN(),3)=2)</formula>
    </cfRule>
  </conditionalFormatting>
  <conditionalFormatting sqref="N112">
    <cfRule type="expression" dxfId="2099" priority="2839" stopIfTrue="1">
      <formula>(MOD(COLUMN(),3)=1)</formula>
    </cfRule>
    <cfRule type="expression" dxfId="2098" priority="2840" stopIfTrue="1">
      <formula>(MOD(COLUMN(),3)=2)</formula>
    </cfRule>
  </conditionalFormatting>
  <conditionalFormatting sqref="O112:Q112">
    <cfRule type="expression" dxfId="2097" priority="2837" stopIfTrue="1">
      <formula>(MOD(COLUMN(),3)=1)</formula>
    </cfRule>
    <cfRule type="expression" dxfId="2096" priority="2838" stopIfTrue="1">
      <formula>(MOD(COLUMN(),3)=2)</formula>
    </cfRule>
  </conditionalFormatting>
  <conditionalFormatting sqref="R112">
    <cfRule type="expression" dxfId="2095" priority="2835" stopIfTrue="1">
      <formula>(MOD(COLUMN(),3)=1)</formula>
    </cfRule>
    <cfRule type="expression" dxfId="2094" priority="2836" stopIfTrue="1">
      <formula>(MOD(COLUMN(),3)=2)</formula>
    </cfRule>
  </conditionalFormatting>
  <conditionalFormatting sqref="S112:U112">
    <cfRule type="expression" dxfId="2093" priority="2833" stopIfTrue="1">
      <formula>(MOD(COLUMN(),3)=1)</formula>
    </cfRule>
    <cfRule type="expression" dxfId="2092" priority="2834" stopIfTrue="1">
      <formula>(MOD(COLUMN(),3)=2)</formula>
    </cfRule>
  </conditionalFormatting>
  <conditionalFormatting sqref="V112">
    <cfRule type="expression" dxfId="2091" priority="2831" stopIfTrue="1">
      <formula>(MOD(COLUMN(),3)=1)</formula>
    </cfRule>
    <cfRule type="expression" dxfId="2090" priority="2832" stopIfTrue="1">
      <formula>(MOD(COLUMN(),3)=2)</formula>
    </cfRule>
  </conditionalFormatting>
  <conditionalFormatting sqref="AU112">
    <cfRule type="expression" dxfId="2089" priority="2805" stopIfTrue="1">
      <formula>(MOD(COLUMN(),3)=1)</formula>
    </cfRule>
    <cfRule type="expression" dxfId="2088" priority="2806" stopIfTrue="1">
      <formula>(MOD(COLUMN(),3)=2)</formula>
    </cfRule>
  </conditionalFormatting>
  <conditionalFormatting sqref="AU94">
    <cfRule type="expression" dxfId="2087" priority="2757" stopIfTrue="1">
      <formula>(MOD(COLUMN(),3)=1)</formula>
    </cfRule>
    <cfRule type="expression" dxfId="2086" priority="2758" stopIfTrue="1">
      <formula>(MOD(COLUMN(),3)=2)</formula>
    </cfRule>
  </conditionalFormatting>
  <conditionalFormatting sqref="AX94">
    <cfRule type="expression" dxfId="2085" priority="2755" stopIfTrue="1">
      <formula>(MOD(COLUMN(),3)=1)</formula>
    </cfRule>
    <cfRule type="expression" dxfId="2084" priority="2756" stopIfTrue="1">
      <formula>(MOD(COLUMN(),3)=2)</formula>
    </cfRule>
  </conditionalFormatting>
  <conditionalFormatting sqref="AY94">
    <cfRule type="expression" dxfId="2083" priority="2753" stopIfTrue="1">
      <formula>(MOD(COLUMN(),3)=1)</formula>
    </cfRule>
    <cfRule type="expression" dxfId="2082" priority="2754" stopIfTrue="1">
      <formula>(MOD(COLUMN(),3)=2)</formula>
    </cfRule>
  </conditionalFormatting>
  <conditionalFormatting sqref="F83">
    <cfRule type="expression" dxfId="2081" priority="2751" stopIfTrue="1">
      <formula>(MOD(COLUMN(),3)=1)</formula>
    </cfRule>
    <cfRule type="expression" dxfId="2080" priority="2752" stopIfTrue="1">
      <formula>(MOD(COLUMN(),3)=2)</formula>
    </cfRule>
  </conditionalFormatting>
  <conditionalFormatting sqref="G83:I83">
    <cfRule type="expression" dxfId="2079" priority="2749" stopIfTrue="1">
      <formula>(MOD(COLUMN(),3)=1)</formula>
    </cfRule>
    <cfRule type="expression" dxfId="2078" priority="2750" stopIfTrue="1">
      <formula>(MOD(COLUMN(),3)=2)</formula>
    </cfRule>
  </conditionalFormatting>
  <conditionalFormatting sqref="J83">
    <cfRule type="expression" dxfId="2077" priority="2747" stopIfTrue="1">
      <formula>(MOD(COLUMN(),3)=1)</formula>
    </cfRule>
    <cfRule type="expression" dxfId="2076" priority="2748" stopIfTrue="1">
      <formula>(MOD(COLUMN(),3)=2)</formula>
    </cfRule>
  </conditionalFormatting>
  <conditionalFormatting sqref="K83:M83">
    <cfRule type="expression" dxfId="2075" priority="2745" stopIfTrue="1">
      <formula>(MOD(COLUMN(),3)=1)</formula>
    </cfRule>
    <cfRule type="expression" dxfId="2074" priority="2746" stopIfTrue="1">
      <formula>(MOD(COLUMN(),3)=2)</formula>
    </cfRule>
  </conditionalFormatting>
  <conditionalFormatting sqref="N83">
    <cfRule type="expression" dxfId="2073" priority="2743" stopIfTrue="1">
      <formula>(MOD(COLUMN(),3)=1)</formula>
    </cfRule>
    <cfRule type="expression" dxfId="2072" priority="2744" stopIfTrue="1">
      <formula>(MOD(COLUMN(),3)=2)</formula>
    </cfRule>
  </conditionalFormatting>
  <conditionalFormatting sqref="O83:Q83">
    <cfRule type="expression" dxfId="2071" priority="2741" stopIfTrue="1">
      <formula>(MOD(COLUMN(),3)=1)</formula>
    </cfRule>
    <cfRule type="expression" dxfId="2070" priority="2742" stopIfTrue="1">
      <formula>(MOD(COLUMN(),3)=2)</formula>
    </cfRule>
  </conditionalFormatting>
  <conditionalFormatting sqref="R83">
    <cfRule type="expression" dxfId="2069" priority="2739" stopIfTrue="1">
      <formula>(MOD(COLUMN(),3)=1)</formula>
    </cfRule>
    <cfRule type="expression" dxfId="2068" priority="2740" stopIfTrue="1">
      <formula>(MOD(COLUMN(),3)=2)</formula>
    </cfRule>
  </conditionalFormatting>
  <conditionalFormatting sqref="S83:U83">
    <cfRule type="expression" dxfId="2067" priority="2737" stopIfTrue="1">
      <formula>(MOD(COLUMN(),3)=1)</formula>
    </cfRule>
    <cfRule type="expression" dxfId="2066" priority="2738" stopIfTrue="1">
      <formula>(MOD(COLUMN(),3)=2)</formula>
    </cfRule>
  </conditionalFormatting>
  <conditionalFormatting sqref="V83">
    <cfRule type="expression" dxfId="2065" priority="2735" stopIfTrue="1">
      <formula>(MOD(COLUMN(),3)=1)</formula>
    </cfRule>
    <cfRule type="expression" dxfId="2064" priority="2736" stopIfTrue="1">
      <formula>(MOD(COLUMN(),3)=2)</formula>
    </cfRule>
  </conditionalFormatting>
  <conditionalFormatting sqref="Z94">
    <cfRule type="expression" dxfId="2063" priority="2779" stopIfTrue="1">
      <formula>(MOD(COLUMN(),3)=1)</formula>
    </cfRule>
    <cfRule type="expression" dxfId="2062" priority="2780" stopIfTrue="1">
      <formula>(MOD(COLUMN(),3)=2)</formula>
    </cfRule>
  </conditionalFormatting>
  <conditionalFormatting sqref="AA94:AC94">
    <cfRule type="expression" dxfId="2061" priority="2777" stopIfTrue="1">
      <formula>(MOD(COLUMN(),3)=1)</formula>
    </cfRule>
    <cfRule type="expression" dxfId="2060" priority="2778" stopIfTrue="1">
      <formula>(MOD(COLUMN(),3)=2)</formula>
    </cfRule>
  </conditionalFormatting>
  <conditionalFormatting sqref="AD94">
    <cfRule type="expression" dxfId="2059" priority="2775" stopIfTrue="1">
      <formula>(MOD(COLUMN(),3)=1)</formula>
    </cfRule>
    <cfRule type="expression" dxfId="2058" priority="2776" stopIfTrue="1">
      <formula>(MOD(COLUMN(),3)=2)</formula>
    </cfRule>
  </conditionalFormatting>
  <conditionalFormatting sqref="AE94:AG94">
    <cfRule type="expression" dxfId="2057" priority="2773" stopIfTrue="1">
      <formula>(MOD(COLUMN(),3)=1)</formula>
    </cfRule>
    <cfRule type="expression" dxfId="2056" priority="2774" stopIfTrue="1">
      <formula>(MOD(COLUMN(),3)=2)</formula>
    </cfRule>
  </conditionalFormatting>
  <conditionalFormatting sqref="AH94">
    <cfRule type="expression" dxfId="2055" priority="2771" stopIfTrue="1">
      <formula>(MOD(COLUMN(),3)=1)</formula>
    </cfRule>
    <cfRule type="expression" dxfId="2054" priority="2772" stopIfTrue="1">
      <formula>(MOD(COLUMN(),3)=2)</formula>
    </cfRule>
  </conditionalFormatting>
  <conditionalFormatting sqref="AI94:AK94">
    <cfRule type="expression" dxfId="2053" priority="2769" stopIfTrue="1">
      <formula>(MOD(COLUMN(),3)=1)</formula>
    </cfRule>
    <cfRule type="expression" dxfId="2052" priority="2770" stopIfTrue="1">
      <formula>(MOD(COLUMN(),3)=2)</formula>
    </cfRule>
  </conditionalFormatting>
  <conditionalFormatting sqref="AL94">
    <cfRule type="expression" dxfId="2051" priority="2767" stopIfTrue="1">
      <formula>(MOD(COLUMN(),3)=1)</formula>
    </cfRule>
    <cfRule type="expression" dxfId="2050" priority="2768" stopIfTrue="1">
      <formula>(MOD(COLUMN(),3)=2)</formula>
    </cfRule>
  </conditionalFormatting>
  <conditionalFormatting sqref="AM94:AO94">
    <cfRule type="expression" dxfId="2049" priority="2765" stopIfTrue="1">
      <formula>(MOD(COLUMN(),3)=1)</formula>
    </cfRule>
    <cfRule type="expression" dxfId="2048" priority="2766" stopIfTrue="1">
      <formula>(MOD(COLUMN(),3)=2)</formula>
    </cfRule>
  </conditionalFormatting>
  <conditionalFormatting sqref="AP94">
    <cfRule type="expression" dxfId="2047" priority="2763" stopIfTrue="1">
      <formula>(MOD(COLUMN(),3)=1)</formula>
    </cfRule>
    <cfRule type="expression" dxfId="2046" priority="2764" stopIfTrue="1">
      <formula>(MOD(COLUMN(),3)=2)</formula>
    </cfRule>
  </conditionalFormatting>
  <conditionalFormatting sqref="AQ94:AS94">
    <cfRule type="expression" dxfId="2045" priority="2761" stopIfTrue="1">
      <formula>(MOD(COLUMN(),3)=1)</formula>
    </cfRule>
    <cfRule type="expression" dxfId="2044" priority="2762" stopIfTrue="1">
      <formula>(MOD(COLUMN(),3)=2)</formula>
    </cfRule>
  </conditionalFormatting>
  <conditionalFormatting sqref="AT94">
    <cfRule type="expression" dxfId="2043" priority="2759" stopIfTrue="1">
      <formula>(MOD(COLUMN(),3)=1)</formula>
    </cfRule>
    <cfRule type="expression" dxfId="2042" priority="2760" stopIfTrue="1">
      <formula>(MOD(COLUMN(),3)=2)</formula>
    </cfRule>
  </conditionalFormatting>
  <conditionalFormatting sqref="W83:Y83">
    <cfRule type="expression" dxfId="2041" priority="2733" stopIfTrue="1">
      <formula>(MOD(COLUMN(),3)=1)</formula>
    </cfRule>
    <cfRule type="expression" dxfId="2040" priority="2734" stopIfTrue="1">
      <formula>(MOD(COLUMN(),3)=2)</formula>
    </cfRule>
  </conditionalFormatting>
  <conditionalFormatting sqref="W68:Y68">
    <cfRule type="expression" dxfId="2039" priority="2685" stopIfTrue="1">
      <formula>(MOD(COLUMN(),3)=1)</formula>
    </cfRule>
    <cfRule type="expression" dxfId="2038" priority="2686" stopIfTrue="1">
      <formula>(MOD(COLUMN(),3)=2)</formula>
    </cfRule>
  </conditionalFormatting>
  <conditionalFormatting sqref="Z68">
    <cfRule type="expression" dxfId="2037" priority="2683" stopIfTrue="1">
      <formula>(MOD(COLUMN(),3)=1)</formula>
    </cfRule>
    <cfRule type="expression" dxfId="2036" priority="2684" stopIfTrue="1">
      <formula>(MOD(COLUMN(),3)=2)</formula>
    </cfRule>
  </conditionalFormatting>
  <conditionalFormatting sqref="AA68:AC68">
    <cfRule type="expression" dxfId="2035" priority="2681" stopIfTrue="1">
      <formula>(MOD(COLUMN(),3)=1)</formula>
    </cfRule>
    <cfRule type="expression" dxfId="2034" priority="2682" stopIfTrue="1">
      <formula>(MOD(COLUMN(),3)=2)</formula>
    </cfRule>
  </conditionalFormatting>
  <conditionalFormatting sqref="AD68">
    <cfRule type="expression" dxfId="2033" priority="2679" stopIfTrue="1">
      <formula>(MOD(COLUMN(),3)=1)</formula>
    </cfRule>
    <cfRule type="expression" dxfId="2032" priority="2680" stopIfTrue="1">
      <formula>(MOD(COLUMN(),3)=2)</formula>
    </cfRule>
  </conditionalFormatting>
  <conditionalFormatting sqref="AE68:AG68">
    <cfRule type="expression" dxfId="2031" priority="2677" stopIfTrue="1">
      <formula>(MOD(COLUMN(),3)=1)</formula>
    </cfRule>
    <cfRule type="expression" dxfId="2030" priority="2678" stopIfTrue="1">
      <formula>(MOD(COLUMN(),3)=2)</formula>
    </cfRule>
  </conditionalFormatting>
  <conditionalFormatting sqref="AH68">
    <cfRule type="expression" dxfId="2029" priority="2675" stopIfTrue="1">
      <formula>(MOD(COLUMN(),3)=1)</formula>
    </cfRule>
    <cfRule type="expression" dxfId="2028" priority="2676" stopIfTrue="1">
      <formula>(MOD(COLUMN(),3)=2)</formula>
    </cfRule>
  </conditionalFormatting>
  <conditionalFormatting sqref="AI68:AK68">
    <cfRule type="expression" dxfId="2027" priority="2673" stopIfTrue="1">
      <formula>(MOD(COLUMN(),3)=1)</formula>
    </cfRule>
    <cfRule type="expression" dxfId="2026" priority="2674" stopIfTrue="1">
      <formula>(MOD(COLUMN(),3)=2)</formula>
    </cfRule>
  </conditionalFormatting>
  <conditionalFormatting sqref="AL68">
    <cfRule type="expression" dxfId="2025" priority="2671" stopIfTrue="1">
      <formula>(MOD(COLUMN(),3)=1)</formula>
    </cfRule>
    <cfRule type="expression" dxfId="2024" priority="2672" stopIfTrue="1">
      <formula>(MOD(COLUMN(),3)=2)</formula>
    </cfRule>
  </conditionalFormatting>
  <conditionalFormatting sqref="AM68:AO68">
    <cfRule type="expression" dxfId="2023" priority="2669" stopIfTrue="1">
      <formula>(MOD(COLUMN(),3)=1)</formula>
    </cfRule>
    <cfRule type="expression" dxfId="2022" priority="2670" stopIfTrue="1">
      <formula>(MOD(COLUMN(),3)=2)</formula>
    </cfRule>
  </conditionalFormatting>
  <conditionalFormatting sqref="AP68">
    <cfRule type="expression" dxfId="2021" priority="2667" stopIfTrue="1">
      <formula>(MOD(COLUMN(),3)=1)</formula>
    </cfRule>
    <cfRule type="expression" dxfId="2020" priority="2668" stopIfTrue="1">
      <formula>(MOD(COLUMN(),3)=2)</formula>
    </cfRule>
  </conditionalFormatting>
  <conditionalFormatting sqref="AX83">
    <cfRule type="expression" dxfId="2019" priority="2707" stopIfTrue="1">
      <formula>(MOD(COLUMN(),3)=1)</formula>
    </cfRule>
    <cfRule type="expression" dxfId="2018" priority="2708" stopIfTrue="1">
      <formula>(MOD(COLUMN(),3)=2)</formula>
    </cfRule>
  </conditionalFormatting>
  <conditionalFormatting sqref="AY83">
    <cfRule type="expression" dxfId="2017" priority="2705" stopIfTrue="1">
      <formula>(MOD(COLUMN(),3)=1)</formula>
    </cfRule>
    <cfRule type="expression" dxfId="2016" priority="2706" stopIfTrue="1">
      <formula>(MOD(COLUMN(),3)=2)</formula>
    </cfRule>
  </conditionalFormatting>
  <conditionalFormatting sqref="F68">
    <cfRule type="expression" dxfId="2015" priority="2703" stopIfTrue="1">
      <formula>(MOD(COLUMN(),3)=1)</formula>
    </cfRule>
    <cfRule type="expression" dxfId="2014" priority="2704" stopIfTrue="1">
      <formula>(MOD(COLUMN(),3)=2)</formula>
    </cfRule>
  </conditionalFormatting>
  <conditionalFormatting sqref="G68:I68">
    <cfRule type="expression" dxfId="2013" priority="2701" stopIfTrue="1">
      <formula>(MOD(COLUMN(),3)=1)</formula>
    </cfRule>
    <cfRule type="expression" dxfId="2012" priority="2702" stopIfTrue="1">
      <formula>(MOD(COLUMN(),3)=2)</formula>
    </cfRule>
  </conditionalFormatting>
  <conditionalFormatting sqref="J68">
    <cfRule type="expression" dxfId="2011" priority="2699" stopIfTrue="1">
      <formula>(MOD(COLUMN(),3)=1)</formula>
    </cfRule>
    <cfRule type="expression" dxfId="2010" priority="2700" stopIfTrue="1">
      <formula>(MOD(COLUMN(),3)=2)</formula>
    </cfRule>
  </conditionalFormatting>
  <conditionalFormatting sqref="K68:M68">
    <cfRule type="expression" dxfId="2009" priority="2697" stopIfTrue="1">
      <formula>(MOD(COLUMN(),3)=1)</formula>
    </cfRule>
    <cfRule type="expression" dxfId="2008" priority="2698" stopIfTrue="1">
      <formula>(MOD(COLUMN(),3)=2)</formula>
    </cfRule>
  </conditionalFormatting>
  <conditionalFormatting sqref="N68">
    <cfRule type="expression" dxfId="2007" priority="2695" stopIfTrue="1">
      <formula>(MOD(COLUMN(),3)=1)</formula>
    </cfRule>
    <cfRule type="expression" dxfId="2006" priority="2696" stopIfTrue="1">
      <formula>(MOD(COLUMN(),3)=2)</formula>
    </cfRule>
  </conditionalFormatting>
  <conditionalFormatting sqref="O68:Q68">
    <cfRule type="expression" dxfId="2005" priority="2693" stopIfTrue="1">
      <formula>(MOD(COLUMN(),3)=1)</formula>
    </cfRule>
    <cfRule type="expression" dxfId="2004" priority="2694" stopIfTrue="1">
      <formula>(MOD(COLUMN(),3)=2)</formula>
    </cfRule>
  </conditionalFormatting>
  <conditionalFormatting sqref="R68">
    <cfRule type="expression" dxfId="2003" priority="2691" stopIfTrue="1">
      <formula>(MOD(COLUMN(),3)=1)</formula>
    </cfRule>
    <cfRule type="expression" dxfId="2002" priority="2692" stopIfTrue="1">
      <formula>(MOD(COLUMN(),3)=2)</formula>
    </cfRule>
  </conditionalFormatting>
  <conditionalFormatting sqref="S68:U68">
    <cfRule type="expression" dxfId="2001" priority="2689" stopIfTrue="1">
      <formula>(MOD(COLUMN(),3)=1)</formula>
    </cfRule>
    <cfRule type="expression" dxfId="2000" priority="2690" stopIfTrue="1">
      <formula>(MOD(COLUMN(),3)=2)</formula>
    </cfRule>
  </conditionalFormatting>
  <conditionalFormatting sqref="V68">
    <cfRule type="expression" dxfId="1999" priority="2687" stopIfTrue="1">
      <formula>(MOD(COLUMN(),3)=1)</formula>
    </cfRule>
    <cfRule type="expression" dxfId="1998" priority="2688" stopIfTrue="1">
      <formula>(MOD(COLUMN(),3)=2)</formula>
    </cfRule>
  </conditionalFormatting>
  <conditionalFormatting sqref="AP54">
    <cfRule type="expression" dxfId="1997" priority="2619" stopIfTrue="1">
      <formula>(MOD(COLUMN(),3)=1)</formula>
    </cfRule>
    <cfRule type="expression" dxfId="1996" priority="2620" stopIfTrue="1">
      <formula>(MOD(COLUMN(),3)=2)</formula>
    </cfRule>
  </conditionalFormatting>
  <conditionalFormatting sqref="AQ54:AS54">
    <cfRule type="expression" dxfId="1995" priority="2617" stopIfTrue="1">
      <formula>(MOD(COLUMN(),3)=1)</formula>
    </cfRule>
    <cfRule type="expression" dxfId="1994" priority="2618" stopIfTrue="1">
      <formula>(MOD(COLUMN(),3)=2)</formula>
    </cfRule>
  </conditionalFormatting>
  <conditionalFormatting sqref="AU68">
    <cfRule type="expression" dxfId="1993" priority="2661" stopIfTrue="1">
      <formula>(MOD(COLUMN(),3)=1)</formula>
    </cfRule>
    <cfRule type="expression" dxfId="1992" priority="2662" stopIfTrue="1">
      <formula>(MOD(COLUMN(),3)=2)</formula>
    </cfRule>
  </conditionalFormatting>
  <conditionalFormatting sqref="AU54">
    <cfRule type="expression" dxfId="1991" priority="2613" stopIfTrue="1">
      <formula>(MOD(COLUMN(),3)=1)</formula>
    </cfRule>
    <cfRule type="expression" dxfId="1990" priority="2614" stopIfTrue="1">
      <formula>(MOD(COLUMN(),3)=2)</formula>
    </cfRule>
  </conditionalFormatting>
  <conditionalFormatting sqref="AX54">
    <cfRule type="expression" dxfId="1989" priority="2611" stopIfTrue="1">
      <formula>(MOD(COLUMN(),3)=1)</formula>
    </cfRule>
    <cfRule type="expression" dxfId="1988" priority="2612" stopIfTrue="1">
      <formula>(MOD(COLUMN(),3)=2)</formula>
    </cfRule>
  </conditionalFormatting>
  <conditionalFormatting sqref="J43">
    <cfRule type="expression" dxfId="1987" priority="2603" stopIfTrue="1">
      <formula>(MOD(COLUMN(),3)=1)</formula>
    </cfRule>
    <cfRule type="expression" dxfId="1986" priority="2604" stopIfTrue="1">
      <formula>(MOD(COLUMN(),3)=2)</formula>
    </cfRule>
  </conditionalFormatting>
  <conditionalFormatting sqref="K43:M43">
    <cfRule type="expression" dxfId="1985" priority="2601" stopIfTrue="1">
      <formula>(MOD(COLUMN(),3)=1)</formula>
    </cfRule>
    <cfRule type="expression" dxfId="1984" priority="2602" stopIfTrue="1">
      <formula>(MOD(COLUMN(),3)=2)</formula>
    </cfRule>
  </conditionalFormatting>
  <conditionalFormatting sqref="N43">
    <cfRule type="expression" dxfId="1983" priority="2599" stopIfTrue="1">
      <formula>(MOD(COLUMN(),3)=1)</formula>
    </cfRule>
    <cfRule type="expression" dxfId="1982" priority="2600" stopIfTrue="1">
      <formula>(MOD(COLUMN(),3)=2)</formula>
    </cfRule>
  </conditionalFormatting>
  <conditionalFormatting sqref="R43">
    <cfRule type="expression" dxfId="1981" priority="2595" stopIfTrue="1">
      <formula>(MOD(COLUMN(),3)=1)</formula>
    </cfRule>
    <cfRule type="expression" dxfId="1980" priority="2596" stopIfTrue="1">
      <formula>(MOD(COLUMN(),3)=2)</formula>
    </cfRule>
  </conditionalFormatting>
  <conditionalFormatting sqref="S43:U43">
    <cfRule type="expression" dxfId="1979" priority="2593" stopIfTrue="1">
      <formula>(MOD(COLUMN(),3)=1)</formula>
    </cfRule>
    <cfRule type="expression" dxfId="1978" priority="2594" stopIfTrue="1">
      <formula>(MOD(COLUMN(),3)=2)</formula>
    </cfRule>
  </conditionalFormatting>
  <conditionalFormatting sqref="V43">
    <cfRule type="expression" dxfId="1977" priority="2591" stopIfTrue="1">
      <formula>(MOD(COLUMN(),3)=1)</formula>
    </cfRule>
    <cfRule type="expression" dxfId="1976" priority="2592" stopIfTrue="1">
      <formula>(MOD(COLUMN(),3)=2)</formula>
    </cfRule>
  </conditionalFormatting>
  <conditionalFormatting sqref="Z54">
    <cfRule type="expression" dxfId="1975" priority="2635" stopIfTrue="1">
      <formula>(MOD(COLUMN(),3)=1)</formula>
    </cfRule>
    <cfRule type="expression" dxfId="1974" priority="2636" stopIfTrue="1">
      <formula>(MOD(COLUMN(),3)=2)</formula>
    </cfRule>
  </conditionalFormatting>
  <conditionalFormatting sqref="AM54:AO54">
    <cfRule type="expression" dxfId="1973" priority="2621" stopIfTrue="1">
      <formula>(MOD(COLUMN(),3)=1)</formula>
    </cfRule>
    <cfRule type="expression" dxfId="1972" priority="2622" stopIfTrue="1">
      <formula>(MOD(COLUMN(),3)=2)</formula>
    </cfRule>
  </conditionalFormatting>
  <conditionalFormatting sqref="AT54">
    <cfRule type="expression" dxfId="1971" priority="2615" stopIfTrue="1">
      <formula>(MOD(COLUMN(),3)=1)</formula>
    </cfRule>
    <cfRule type="expression" dxfId="1970" priority="2616" stopIfTrue="1">
      <formula>(MOD(COLUMN(),3)=2)</formula>
    </cfRule>
  </conditionalFormatting>
  <conditionalFormatting sqref="AE53">
    <cfRule type="expression" dxfId="1969" priority="2551" stopIfTrue="1">
      <formula>(MOD(COLUMN(),3)=1)</formula>
    </cfRule>
    <cfRule type="expression" dxfId="1968" priority="2552" stopIfTrue="1">
      <formula>(MOD(COLUMN(),3)=2)</formula>
    </cfRule>
  </conditionalFormatting>
  <conditionalFormatting sqref="W43:Y43">
    <cfRule type="expression" dxfId="1967" priority="2589" stopIfTrue="1">
      <formula>(MOD(COLUMN(),3)=1)</formula>
    </cfRule>
    <cfRule type="expression" dxfId="1966" priority="2590" stopIfTrue="1">
      <formula>(MOD(COLUMN(),3)=2)</formula>
    </cfRule>
  </conditionalFormatting>
  <conditionalFormatting sqref="AY53">
    <cfRule type="expression" dxfId="1965" priority="2541" stopIfTrue="1">
      <formula>(MOD(COLUMN(),3)=1)</formula>
    </cfRule>
    <cfRule type="expression" dxfId="1964" priority="2542" stopIfTrue="1">
      <formula>(MOD(COLUMN(),3)=2)</formula>
    </cfRule>
  </conditionalFormatting>
  <conditionalFormatting sqref="G67">
    <cfRule type="expression" dxfId="1963" priority="2539" stopIfTrue="1">
      <formula>(MOD(COLUMN(),3)=1)</formula>
    </cfRule>
    <cfRule type="expression" dxfId="1962" priority="2540" stopIfTrue="1">
      <formula>(MOD(COLUMN(),3)=2)</formula>
    </cfRule>
  </conditionalFormatting>
  <conditionalFormatting sqref="K67">
    <cfRule type="expression" dxfId="1961" priority="2537" stopIfTrue="1">
      <formula>(MOD(COLUMN(),3)=1)</formula>
    </cfRule>
    <cfRule type="expression" dxfId="1960" priority="2538" stopIfTrue="1">
      <formula>(MOD(COLUMN(),3)=2)</formula>
    </cfRule>
  </conditionalFormatting>
  <conditionalFormatting sqref="O67">
    <cfRule type="expression" dxfId="1959" priority="2535" stopIfTrue="1">
      <formula>(MOD(COLUMN(),3)=1)</formula>
    </cfRule>
    <cfRule type="expression" dxfId="1958" priority="2536" stopIfTrue="1">
      <formula>(MOD(COLUMN(),3)=2)</formula>
    </cfRule>
  </conditionalFormatting>
  <conditionalFormatting sqref="S67">
    <cfRule type="expression" dxfId="1957" priority="2533" stopIfTrue="1">
      <formula>(MOD(COLUMN(),3)=1)</formula>
    </cfRule>
    <cfRule type="expression" dxfId="1956" priority="2534" stopIfTrue="1">
      <formula>(MOD(COLUMN(),3)=2)</formula>
    </cfRule>
  </conditionalFormatting>
  <conditionalFormatting sqref="W67">
    <cfRule type="expression" dxfId="1955" priority="2531" stopIfTrue="1">
      <formula>(MOD(COLUMN(),3)=1)</formula>
    </cfRule>
    <cfRule type="expression" dxfId="1954" priority="2532" stopIfTrue="1">
      <formula>(MOD(COLUMN(),3)=2)</formula>
    </cfRule>
  </conditionalFormatting>
  <conditionalFormatting sqref="AA67">
    <cfRule type="expression" dxfId="1953" priority="2529" stopIfTrue="1">
      <formula>(MOD(COLUMN(),3)=1)</formula>
    </cfRule>
    <cfRule type="expression" dxfId="1952" priority="2530" stopIfTrue="1">
      <formula>(MOD(COLUMN(),3)=2)</formula>
    </cfRule>
  </conditionalFormatting>
  <conditionalFormatting sqref="AE67">
    <cfRule type="expression" dxfId="1951" priority="2527" stopIfTrue="1">
      <formula>(MOD(COLUMN(),3)=1)</formula>
    </cfRule>
    <cfRule type="expression" dxfId="1950" priority="2528" stopIfTrue="1">
      <formula>(MOD(COLUMN(),3)=2)</formula>
    </cfRule>
  </conditionalFormatting>
  <conditionalFormatting sqref="AI67">
    <cfRule type="expression" dxfId="1949" priority="2525" stopIfTrue="1">
      <formula>(MOD(COLUMN(),3)=1)</formula>
    </cfRule>
    <cfRule type="expression" dxfId="1948" priority="2526" stopIfTrue="1">
      <formula>(MOD(COLUMN(),3)=2)</formula>
    </cfRule>
  </conditionalFormatting>
  <conditionalFormatting sqref="AM67">
    <cfRule type="expression" dxfId="1947" priority="2523" stopIfTrue="1">
      <formula>(MOD(COLUMN(),3)=1)</formula>
    </cfRule>
    <cfRule type="expression" dxfId="1946" priority="2524" stopIfTrue="1">
      <formula>(MOD(COLUMN(),3)=2)</formula>
    </cfRule>
  </conditionalFormatting>
  <conditionalFormatting sqref="AU67">
    <cfRule type="expression" dxfId="1945" priority="2519" stopIfTrue="1">
      <formula>(MOD(COLUMN(),3)=1)</formula>
    </cfRule>
    <cfRule type="expression" dxfId="1944" priority="2520" stopIfTrue="1">
      <formula>(MOD(COLUMN(),3)=2)</formula>
    </cfRule>
  </conditionalFormatting>
  <conditionalFormatting sqref="G53">
    <cfRule type="expression" dxfId="1943" priority="2563" stopIfTrue="1">
      <formula>(MOD(COLUMN(),3)=1)</formula>
    </cfRule>
    <cfRule type="expression" dxfId="1942" priority="2564" stopIfTrue="1">
      <formula>(MOD(COLUMN(),3)=2)</formula>
    </cfRule>
  </conditionalFormatting>
  <conditionalFormatting sqref="K53">
    <cfRule type="expression" dxfId="1941" priority="2561" stopIfTrue="1">
      <formula>(MOD(COLUMN(),3)=1)</formula>
    </cfRule>
    <cfRule type="expression" dxfId="1940" priority="2562" stopIfTrue="1">
      <formula>(MOD(COLUMN(),3)=2)</formula>
    </cfRule>
  </conditionalFormatting>
  <conditionalFormatting sqref="O53">
    <cfRule type="expression" dxfId="1939" priority="2559" stopIfTrue="1">
      <formula>(MOD(COLUMN(),3)=1)</formula>
    </cfRule>
    <cfRule type="expression" dxfId="1938" priority="2560" stopIfTrue="1">
      <formula>(MOD(COLUMN(),3)=2)</formula>
    </cfRule>
  </conditionalFormatting>
  <conditionalFormatting sqref="S53">
    <cfRule type="expression" dxfId="1937" priority="2557" stopIfTrue="1">
      <formula>(MOD(COLUMN(),3)=1)</formula>
    </cfRule>
    <cfRule type="expression" dxfId="1936" priority="2558" stopIfTrue="1">
      <formula>(MOD(COLUMN(),3)=2)</formula>
    </cfRule>
  </conditionalFormatting>
  <conditionalFormatting sqref="W53">
    <cfRule type="expression" dxfId="1935" priority="2555" stopIfTrue="1">
      <formula>(MOD(COLUMN(),3)=1)</formula>
    </cfRule>
    <cfRule type="expression" dxfId="1934" priority="2556" stopIfTrue="1">
      <formula>(MOD(COLUMN(),3)=2)</formula>
    </cfRule>
  </conditionalFormatting>
  <conditionalFormatting sqref="AA53">
    <cfRule type="expression" dxfId="1933" priority="2553" stopIfTrue="1">
      <formula>(MOD(COLUMN(),3)=1)</formula>
    </cfRule>
    <cfRule type="expression" dxfId="1932" priority="2554" stopIfTrue="1">
      <formula>(MOD(COLUMN(),3)=2)</formula>
    </cfRule>
  </conditionalFormatting>
  <conditionalFormatting sqref="AI53">
    <cfRule type="expression" dxfId="1931" priority="2549" stopIfTrue="1">
      <formula>(MOD(COLUMN(),3)=1)</formula>
    </cfRule>
    <cfRule type="expression" dxfId="1930" priority="2550" stopIfTrue="1">
      <formula>(MOD(COLUMN(),3)=2)</formula>
    </cfRule>
  </conditionalFormatting>
  <conditionalFormatting sqref="AM53">
    <cfRule type="expression" dxfId="1929" priority="2547" stopIfTrue="1">
      <formula>(MOD(COLUMN(),3)=1)</formula>
    </cfRule>
    <cfRule type="expression" dxfId="1928" priority="2548" stopIfTrue="1">
      <formula>(MOD(COLUMN(),3)=2)</formula>
    </cfRule>
  </conditionalFormatting>
  <conditionalFormatting sqref="AQ53">
    <cfRule type="expression" dxfId="1927" priority="2545" stopIfTrue="1">
      <formula>(MOD(COLUMN(),3)=1)</formula>
    </cfRule>
    <cfRule type="expression" dxfId="1926" priority="2546" stopIfTrue="1">
      <formula>(MOD(COLUMN(),3)=2)</formula>
    </cfRule>
  </conditionalFormatting>
  <conditionalFormatting sqref="AU53">
    <cfRule type="expression" dxfId="1925" priority="2543" stopIfTrue="1">
      <formula>(MOD(COLUMN(),3)=1)</formula>
    </cfRule>
    <cfRule type="expression" dxfId="1924" priority="2544" stopIfTrue="1">
      <formula>(MOD(COLUMN(),3)=2)</formula>
    </cfRule>
  </conditionalFormatting>
  <conditionalFormatting sqref="AM93">
    <cfRule type="expression" dxfId="1923" priority="2475" stopIfTrue="1">
      <formula>(MOD(COLUMN(),3)=1)</formula>
    </cfRule>
    <cfRule type="expression" dxfId="1922" priority="2476" stopIfTrue="1">
      <formula>(MOD(COLUMN(),3)=2)</formula>
    </cfRule>
  </conditionalFormatting>
  <conditionalFormatting sqref="AY67">
    <cfRule type="expression" dxfId="1921" priority="2517" stopIfTrue="1">
      <formula>(MOD(COLUMN(),3)=1)</formula>
    </cfRule>
    <cfRule type="expression" dxfId="1920" priority="2518" stopIfTrue="1">
      <formula>(MOD(COLUMN(),3)=2)</formula>
    </cfRule>
  </conditionalFormatting>
  <conditionalFormatting sqref="G82">
    <cfRule type="expression" dxfId="1919" priority="2515" stopIfTrue="1">
      <formula>(MOD(COLUMN(),3)=1)</formula>
    </cfRule>
    <cfRule type="expression" dxfId="1918" priority="2516" stopIfTrue="1">
      <formula>(MOD(COLUMN(),3)=2)</formula>
    </cfRule>
  </conditionalFormatting>
  <conditionalFormatting sqref="K82">
    <cfRule type="expression" dxfId="1917" priority="2513" stopIfTrue="1">
      <formula>(MOD(COLUMN(),3)=1)</formula>
    </cfRule>
    <cfRule type="expression" dxfId="1916" priority="2514" stopIfTrue="1">
      <formula>(MOD(COLUMN(),3)=2)</formula>
    </cfRule>
  </conditionalFormatting>
  <conditionalFormatting sqref="O82">
    <cfRule type="expression" dxfId="1915" priority="2511" stopIfTrue="1">
      <formula>(MOD(COLUMN(),3)=1)</formula>
    </cfRule>
    <cfRule type="expression" dxfId="1914" priority="2512" stopIfTrue="1">
      <formula>(MOD(COLUMN(),3)=2)</formula>
    </cfRule>
  </conditionalFormatting>
  <conditionalFormatting sqref="S82">
    <cfRule type="expression" dxfId="1913" priority="2509" stopIfTrue="1">
      <formula>(MOD(COLUMN(),3)=1)</formula>
    </cfRule>
    <cfRule type="expression" dxfId="1912" priority="2510" stopIfTrue="1">
      <formula>(MOD(COLUMN(),3)=2)</formula>
    </cfRule>
  </conditionalFormatting>
  <conditionalFormatting sqref="W82">
    <cfRule type="expression" dxfId="1911" priority="2507" stopIfTrue="1">
      <formula>(MOD(COLUMN(),3)=1)</formula>
    </cfRule>
    <cfRule type="expression" dxfId="1910" priority="2508" stopIfTrue="1">
      <formula>(MOD(COLUMN(),3)=2)</formula>
    </cfRule>
  </conditionalFormatting>
  <conditionalFormatting sqref="AA82">
    <cfRule type="expression" dxfId="1909" priority="2505" stopIfTrue="1">
      <formula>(MOD(COLUMN(),3)=1)</formula>
    </cfRule>
    <cfRule type="expression" dxfId="1908" priority="2506" stopIfTrue="1">
      <formula>(MOD(COLUMN(),3)=2)</formula>
    </cfRule>
  </conditionalFormatting>
  <conditionalFormatting sqref="AE82">
    <cfRule type="expression" dxfId="1907" priority="2503" stopIfTrue="1">
      <formula>(MOD(COLUMN(),3)=1)</formula>
    </cfRule>
    <cfRule type="expression" dxfId="1906" priority="2504" stopIfTrue="1">
      <formula>(MOD(COLUMN(),3)=2)</formula>
    </cfRule>
  </conditionalFormatting>
  <conditionalFormatting sqref="AI82">
    <cfRule type="expression" dxfId="1905" priority="2501" stopIfTrue="1">
      <formula>(MOD(COLUMN(),3)=1)</formula>
    </cfRule>
    <cfRule type="expression" dxfId="1904" priority="2502" stopIfTrue="1">
      <formula>(MOD(COLUMN(),3)=2)</formula>
    </cfRule>
  </conditionalFormatting>
  <conditionalFormatting sqref="AM82">
    <cfRule type="expression" dxfId="1903" priority="2499" stopIfTrue="1">
      <formula>(MOD(COLUMN(),3)=1)</formula>
    </cfRule>
    <cfRule type="expression" dxfId="1902" priority="2500" stopIfTrue="1">
      <formula>(MOD(COLUMN(),3)=2)</formula>
    </cfRule>
  </conditionalFormatting>
  <conditionalFormatting sqref="AQ82">
    <cfRule type="expression" dxfId="1901" priority="2497" stopIfTrue="1">
      <formula>(MOD(COLUMN(),3)=1)</formula>
    </cfRule>
    <cfRule type="expression" dxfId="1900" priority="2498" stopIfTrue="1">
      <formula>(MOD(COLUMN(),3)=2)</formula>
    </cfRule>
  </conditionalFormatting>
  <conditionalFormatting sqref="AU82">
    <cfRule type="expression" dxfId="1899" priority="2495" stopIfTrue="1">
      <formula>(MOD(COLUMN(),3)=1)</formula>
    </cfRule>
    <cfRule type="expression" dxfId="1898" priority="2496" stopIfTrue="1">
      <formula>(MOD(COLUMN(),3)=2)</formula>
    </cfRule>
  </conditionalFormatting>
  <conditionalFormatting sqref="AY82">
    <cfRule type="expression" dxfId="1897" priority="2493" stopIfTrue="1">
      <formula>(MOD(COLUMN(),3)=1)</formula>
    </cfRule>
    <cfRule type="expression" dxfId="1896" priority="2494" stopIfTrue="1">
      <formula>(MOD(COLUMN(),3)=2)</formula>
    </cfRule>
  </conditionalFormatting>
  <conditionalFormatting sqref="G93">
    <cfRule type="expression" dxfId="1895" priority="2491" stopIfTrue="1">
      <formula>(MOD(COLUMN(),3)=1)</formula>
    </cfRule>
    <cfRule type="expression" dxfId="1894" priority="2492" stopIfTrue="1">
      <formula>(MOD(COLUMN(),3)=2)</formula>
    </cfRule>
  </conditionalFormatting>
  <conditionalFormatting sqref="K93">
    <cfRule type="expression" dxfId="1893" priority="2489" stopIfTrue="1">
      <formula>(MOD(COLUMN(),3)=1)</formula>
    </cfRule>
    <cfRule type="expression" dxfId="1892" priority="2490" stopIfTrue="1">
      <formula>(MOD(COLUMN(),3)=2)</formula>
    </cfRule>
  </conditionalFormatting>
  <conditionalFormatting sqref="O93">
    <cfRule type="expression" dxfId="1891" priority="2487" stopIfTrue="1">
      <formula>(MOD(COLUMN(),3)=1)</formula>
    </cfRule>
    <cfRule type="expression" dxfId="1890" priority="2488" stopIfTrue="1">
      <formula>(MOD(COLUMN(),3)=2)</formula>
    </cfRule>
  </conditionalFormatting>
  <conditionalFormatting sqref="S93">
    <cfRule type="expression" dxfId="1889" priority="2485" stopIfTrue="1">
      <formula>(MOD(COLUMN(),3)=1)</formula>
    </cfRule>
    <cfRule type="expression" dxfId="1888" priority="2486" stopIfTrue="1">
      <formula>(MOD(COLUMN(),3)=2)</formula>
    </cfRule>
  </conditionalFormatting>
  <conditionalFormatting sqref="W93">
    <cfRule type="expression" dxfId="1887" priority="2483" stopIfTrue="1">
      <formula>(MOD(COLUMN(),3)=1)</formula>
    </cfRule>
    <cfRule type="expression" dxfId="1886" priority="2484" stopIfTrue="1">
      <formula>(MOD(COLUMN(),3)=2)</formula>
    </cfRule>
  </conditionalFormatting>
  <conditionalFormatting sqref="AA93">
    <cfRule type="expression" dxfId="1885" priority="2481" stopIfTrue="1">
      <formula>(MOD(COLUMN(),3)=1)</formula>
    </cfRule>
    <cfRule type="expression" dxfId="1884" priority="2482" stopIfTrue="1">
      <formula>(MOD(COLUMN(),3)=2)</formula>
    </cfRule>
  </conditionalFormatting>
  <conditionalFormatting sqref="AE93">
    <cfRule type="expression" dxfId="1883" priority="2479" stopIfTrue="1">
      <formula>(MOD(COLUMN(),3)=1)</formula>
    </cfRule>
    <cfRule type="expression" dxfId="1882" priority="2480" stopIfTrue="1">
      <formula>(MOD(COLUMN(),3)=2)</formula>
    </cfRule>
  </conditionalFormatting>
  <conditionalFormatting sqref="AI93">
    <cfRule type="expression" dxfId="1881" priority="2477" stopIfTrue="1">
      <formula>(MOD(COLUMN(),3)=1)</formula>
    </cfRule>
    <cfRule type="expression" dxfId="1880" priority="2478" stopIfTrue="1">
      <formula>(MOD(COLUMN(),3)=2)</formula>
    </cfRule>
  </conditionalFormatting>
  <conditionalFormatting sqref="AQ93">
    <cfRule type="expression" dxfId="1879" priority="2473" stopIfTrue="1">
      <formula>(MOD(COLUMN(),3)=1)</formula>
    </cfRule>
    <cfRule type="expression" dxfId="1878" priority="2474" stopIfTrue="1">
      <formula>(MOD(COLUMN(),3)=2)</formula>
    </cfRule>
  </conditionalFormatting>
  <conditionalFormatting sqref="AU93">
    <cfRule type="expression" dxfId="1877" priority="2471" stopIfTrue="1">
      <formula>(MOD(COLUMN(),3)=1)</formula>
    </cfRule>
    <cfRule type="expression" dxfId="1876" priority="2472" stopIfTrue="1">
      <formula>(MOD(COLUMN(),3)=2)</formula>
    </cfRule>
  </conditionalFormatting>
  <conditionalFormatting sqref="AY93">
    <cfRule type="expression" dxfId="1875" priority="2469" stopIfTrue="1">
      <formula>(MOD(COLUMN(),3)=1)</formula>
    </cfRule>
    <cfRule type="expression" dxfId="1874" priority="2470" stopIfTrue="1">
      <formula>(MOD(COLUMN(),3)=2)</formula>
    </cfRule>
  </conditionalFormatting>
  <conditionalFormatting sqref="G111">
    <cfRule type="expression" dxfId="1873" priority="2467" stopIfTrue="1">
      <formula>(MOD(COLUMN(),3)=1)</formula>
    </cfRule>
    <cfRule type="expression" dxfId="1872" priority="2468" stopIfTrue="1">
      <formula>(MOD(COLUMN(),3)=2)</formula>
    </cfRule>
  </conditionalFormatting>
  <conditionalFormatting sqref="K111">
    <cfRule type="expression" dxfId="1871" priority="2465" stopIfTrue="1">
      <formula>(MOD(COLUMN(),3)=1)</formula>
    </cfRule>
    <cfRule type="expression" dxfId="1870" priority="2466" stopIfTrue="1">
      <formula>(MOD(COLUMN(),3)=2)</formula>
    </cfRule>
  </conditionalFormatting>
  <conditionalFormatting sqref="O111">
    <cfRule type="expression" dxfId="1869" priority="2463" stopIfTrue="1">
      <formula>(MOD(COLUMN(),3)=1)</formula>
    </cfRule>
    <cfRule type="expression" dxfId="1868" priority="2464" stopIfTrue="1">
      <formula>(MOD(COLUMN(),3)=2)</formula>
    </cfRule>
  </conditionalFormatting>
  <conditionalFormatting sqref="S111">
    <cfRule type="expression" dxfId="1867" priority="2461" stopIfTrue="1">
      <formula>(MOD(COLUMN(),3)=1)</formula>
    </cfRule>
    <cfRule type="expression" dxfId="1866" priority="2462" stopIfTrue="1">
      <formula>(MOD(COLUMN(),3)=2)</formula>
    </cfRule>
  </conditionalFormatting>
  <conditionalFormatting sqref="W111">
    <cfRule type="expression" dxfId="1865" priority="2459" stopIfTrue="1">
      <formula>(MOD(COLUMN(),3)=1)</formula>
    </cfRule>
    <cfRule type="expression" dxfId="1864" priority="2460" stopIfTrue="1">
      <formula>(MOD(COLUMN(),3)=2)</formula>
    </cfRule>
  </conditionalFormatting>
  <conditionalFormatting sqref="AA111">
    <cfRule type="expression" dxfId="1863" priority="2457" stopIfTrue="1">
      <formula>(MOD(COLUMN(),3)=1)</formula>
    </cfRule>
    <cfRule type="expression" dxfId="1862" priority="2458" stopIfTrue="1">
      <formula>(MOD(COLUMN(),3)=2)</formula>
    </cfRule>
  </conditionalFormatting>
  <conditionalFormatting sqref="AE111">
    <cfRule type="expression" dxfId="1861" priority="2455" stopIfTrue="1">
      <formula>(MOD(COLUMN(),3)=1)</formula>
    </cfRule>
    <cfRule type="expression" dxfId="1860" priority="2456" stopIfTrue="1">
      <formula>(MOD(COLUMN(),3)=2)</formula>
    </cfRule>
  </conditionalFormatting>
  <conditionalFormatting sqref="AI111">
    <cfRule type="expression" dxfId="1859" priority="2453" stopIfTrue="1">
      <formula>(MOD(COLUMN(),3)=1)</formula>
    </cfRule>
    <cfRule type="expression" dxfId="1858" priority="2454" stopIfTrue="1">
      <formula>(MOD(COLUMN(),3)=2)</formula>
    </cfRule>
  </conditionalFormatting>
  <conditionalFormatting sqref="AM111">
    <cfRule type="expression" dxfId="1857" priority="2451" stopIfTrue="1">
      <formula>(MOD(COLUMN(),3)=1)</formula>
    </cfRule>
    <cfRule type="expression" dxfId="1856" priority="2452" stopIfTrue="1">
      <formula>(MOD(COLUMN(),3)=2)</formula>
    </cfRule>
  </conditionalFormatting>
  <conditionalFormatting sqref="AQ111">
    <cfRule type="expression" dxfId="1855" priority="2449" stopIfTrue="1">
      <formula>(MOD(COLUMN(),3)=1)</formula>
    </cfRule>
    <cfRule type="expression" dxfId="1854" priority="2450" stopIfTrue="1">
      <formula>(MOD(COLUMN(),3)=2)</formula>
    </cfRule>
  </conditionalFormatting>
  <conditionalFormatting sqref="AU111">
    <cfRule type="expression" dxfId="1853" priority="2447" stopIfTrue="1">
      <formula>(MOD(COLUMN(),3)=1)</formula>
    </cfRule>
    <cfRule type="expression" dxfId="1852" priority="2448" stopIfTrue="1">
      <formula>(MOD(COLUMN(),3)=2)</formula>
    </cfRule>
  </conditionalFormatting>
  <conditionalFormatting sqref="AY111">
    <cfRule type="expression" dxfId="1851" priority="2445" stopIfTrue="1">
      <formula>(MOD(COLUMN(),3)=1)</formula>
    </cfRule>
    <cfRule type="expression" dxfId="1850" priority="2446" stopIfTrue="1">
      <formula>(MOD(COLUMN(),3)=2)</formula>
    </cfRule>
  </conditionalFormatting>
  <conditionalFormatting sqref="G127">
    <cfRule type="expression" dxfId="1849" priority="2443" stopIfTrue="1">
      <formula>(MOD(COLUMN(),3)=1)</formula>
    </cfRule>
    <cfRule type="expression" dxfId="1848" priority="2444" stopIfTrue="1">
      <formula>(MOD(COLUMN(),3)=2)</formula>
    </cfRule>
  </conditionalFormatting>
  <conditionalFormatting sqref="K127">
    <cfRule type="expression" dxfId="1847" priority="2441" stopIfTrue="1">
      <formula>(MOD(COLUMN(),3)=1)</formula>
    </cfRule>
    <cfRule type="expression" dxfId="1846" priority="2442" stopIfTrue="1">
      <formula>(MOD(COLUMN(),3)=2)</formula>
    </cfRule>
  </conditionalFormatting>
  <conditionalFormatting sqref="O127">
    <cfRule type="expression" dxfId="1845" priority="2439" stopIfTrue="1">
      <formula>(MOD(COLUMN(),3)=1)</formula>
    </cfRule>
    <cfRule type="expression" dxfId="1844" priority="2440" stopIfTrue="1">
      <formula>(MOD(COLUMN(),3)=2)</formula>
    </cfRule>
  </conditionalFormatting>
  <conditionalFormatting sqref="S127">
    <cfRule type="expression" dxfId="1843" priority="2437" stopIfTrue="1">
      <formula>(MOD(COLUMN(),3)=1)</formula>
    </cfRule>
    <cfRule type="expression" dxfId="1842" priority="2438" stopIfTrue="1">
      <formula>(MOD(COLUMN(),3)=2)</formula>
    </cfRule>
  </conditionalFormatting>
  <conditionalFormatting sqref="W127">
    <cfRule type="expression" dxfId="1841" priority="2435" stopIfTrue="1">
      <formula>(MOD(COLUMN(),3)=1)</formula>
    </cfRule>
    <cfRule type="expression" dxfId="1840" priority="2436" stopIfTrue="1">
      <formula>(MOD(COLUMN(),3)=2)</formula>
    </cfRule>
  </conditionalFormatting>
  <conditionalFormatting sqref="AA127">
    <cfRule type="expression" dxfId="1839" priority="2433" stopIfTrue="1">
      <formula>(MOD(COLUMN(),3)=1)</formula>
    </cfRule>
    <cfRule type="expression" dxfId="1838" priority="2434" stopIfTrue="1">
      <formula>(MOD(COLUMN(),3)=2)</formula>
    </cfRule>
  </conditionalFormatting>
  <conditionalFormatting sqref="AE127">
    <cfRule type="expression" dxfId="1837" priority="2431" stopIfTrue="1">
      <formula>(MOD(COLUMN(),3)=1)</formula>
    </cfRule>
    <cfRule type="expression" dxfId="1836" priority="2432" stopIfTrue="1">
      <formula>(MOD(COLUMN(),3)=2)</formula>
    </cfRule>
  </conditionalFormatting>
  <conditionalFormatting sqref="AI127">
    <cfRule type="expression" dxfId="1835" priority="2429" stopIfTrue="1">
      <formula>(MOD(COLUMN(),3)=1)</formula>
    </cfRule>
    <cfRule type="expression" dxfId="1834" priority="2430" stopIfTrue="1">
      <formula>(MOD(COLUMN(),3)=2)</formula>
    </cfRule>
  </conditionalFormatting>
  <conditionalFormatting sqref="AM127">
    <cfRule type="expression" dxfId="1833" priority="2427" stopIfTrue="1">
      <formula>(MOD(COLUMN(),3)=1)</formula>
    </cfRule>
    <cfRule type="expression" dxfId="1832" priority="2428" stopIfTrue="1">
      <formula>(MOD(COLUMN(),3)=2)</formula>
    </cfRule>
  </conditionalFormatting>
  <conditionalFormatting sqref="AQ127">
    <cfRule type="expression" dxfId="1831" priority="2425" stopIfTrue="1">
      <formula>(MOD(COLUMN(),3)=1)</formula>
    </cfRule>
    <cfRule type="expression" dxfId="1830" priority="2426" stopIfTrue="1">
      <formula>(MOD(COLUMN(),3)=2)</formula>
    </cfRule>
  </conditionalFormatting>
  <conditionalFormatting sqref="AU127">
    <cfRule type="expression" dxfId="1829" priority="2423" stopIfTrue="1">
      <formula>(MOD(COLUMN(),3)=1)</formula>
    </cfRule>
    <cfRule type="expression" dxfId="1828" priority="2424" stopIfTrue="1">
      <formula>(MOD(COLUMN(),3)=2)</formula>
    </cfRule>
  </conditionalFormatting>
  <conditionalFormatting sqref="AY127">
    <cfRule type="expression" dxfId="1827" priority="2421" stopIfTrue="1">
      <formula>(MOD(COLUMN(),3)=1)</formula>
    </cfRule>
    <cfRule type="expression" dxfId="1826" priority="2422" stopIfTrue="1">
      <formula>(MOD(COLUMN(),3)=2)</formula>
    </cfRule>
  </conditionalFormatting>
  <conditionalFormatting sqref="G151">
    <cfRule type="expression" dxfId="1825" priority="2419" stopIfTrue="1">
      <formula>(MOD(COLUMN(),3)=1)</formula>
    </cfRule>
    <cfRule type="expression" dxfId="1824" priority="2420" stopIfTrue="1">
      <formula>(MOD(COLUMN(),3)=2)</formula>
    </cfRule>
  </conditionalFormatting>
  <conditionalFormatting sqref="K151">
    <cfRule type="expression" dxfId="1823" priority="2417" stopIfTrue="1">
      <formula>(MOD(COLUMN(),3)=1)</formula>
    </cfRule>
    <cfRule type="expression" dxfId="1822" priority="2418" stopIfTrue="1">
      <formula>(MOD(COLUMN(),3)=2)</formula>
    </cfRule>
  </conditionalFormatting>
  <conditionalFormatting sqref="O151">
    <cfRule type="expression" dxfId="1821" priority="2415" stopIfTrue="1">
      <formula>(MOD(COLUMN(),3)=1)</formula>
    </cfRule>
    <cfRule type="expression" dxfId="1820" priority="2416" stopIfTrue="1">
      <formula>(MOD(COLUMN(),3)=2)</formula>
    </cfRule>
  </conditionalFormatting>
  <conditionalFormatting sqref="O190">
    <cfRule type="expression" dxfId="1819" priority="2367" stopIfTrue="1">
      <formula>(MOD(COLUMN(),3)=1)</formula>
    </cfRule>
    <cfRule type="expression" dxfId="1818" priority="2368" stopIfTrue="1">
      <formula>(MOD(COLUMN(),3)=2)</formula>
    </cfRule>
  </conditionalFormatting>
  <conditionalFormatting sqref="W151">
    <cfRule type="expression" dxfId="1817" priority="2411" stopIfTrue="1">
      <formula>(MOD(COLUMN(),3)=1)</formula>
    </cfRule>
    <cfRule type="expression" dxfId="1816" priority="2412" stopIfTrue="1">
      <formula>(MOD(COLUMN(),3)=2)</formula>
    </cfRule>
  </conditionalFormatting>
  <conditionalFormatting sqref="AA151">
    <cfRule type="expression" dxfId="1815" priority="2409" stopIfTrue="1">
      <formula>(MOD(COLUMN(),3)=1)</formula>
    </cfRule>
    <cfRule type="expression" dxfId="1814" priority="2410" stopIfTrue="1">
      <formula>(MOD(COLUMN(),3)=2)</formula>
    </cfRule>
  </conditionalFormatting>
  <conditionalFormatting sqref="AE151">
    <cfRule type="expression" dxfId="1813" priority="2407" stopIfTrue="1">
      <formula>(MOD(COLUMN(),3)=1)</formula>
    </cfRule>
    <cfRule type="expression" dxfId="1812" priority="2408" stopIfTrue="1">
      <formula>(MOD(COLUMN(),3)=2)</formula>
    </cfRule>
  </conditionalFormatting>
  <conditionalFormatting sqref="AI151">
    <cfRule type="expression" dxfId="1811" priority="2405" stopIfTrue="1">
      <formula>(MOD(COLUMN(),3)=1)</formula>
    </cfRule>
    <cfRule type="expression" dxfId="1810" priority="2406" stopIfTrue="1">
      <formula>(MOD(COLUMN(),3)=2)</formula>
    </cfRule>
  </conditionalFormatting>
  <conditionalFormatting sqref="AM151">
    <cfRule type="expression" dxfId="1809" priority="2403" stopIfTrue="1">
      <formula>(MOD(COLUMN(),3)=1)</formula>
    </cfRule>
    <cfRule type="expression" dxfId="1808" priority="2404" stopIfTrue="1">
      <formula>(MOD(COLUMN(),3)=2)</formula>
    </cfRule>
  </conditionalFormatting>
  <conditionalFormatting sqref="AQ151">
    <cfRule type="expression" dxfId="1807" priority="2401" stopIfTrue="1">
      <formula>(MOD(COLUMN(),3)=1)</formula>
    </cfRule>
    <cfRule type="expression" dxfId="1806" priority="2402" stopIfTrue="1">
      <formula>(MOD(COLUMN(),3)=2)</formula>
    </cfRule>
  </conditionalFormatting>
  <conditionalFormatting sqref="AU151">
    <cfRule type="expression" dxfId="1805" priority="2399" stopIfTrue="1">
      <formula>(MOD(COLUMN(),3)=1)</formula>
    </cfRule>
    <cfRule type="expression" dxfId="1804" priority="2400" stopIfTrue="1">
      <formula>(MOD(COLUMN(),3)=2)</formula>
    </cfRule>
  </conditionalFormatting>
  <conditionalFormatting sqref="AY151">
    <cfRule type="expression" dxfId="1803" priority="2397" stopIfTrue="1">
      <formula>(MOD(COLUMN(),3)=1)</formula>
    </cfRule>
    <cfRule type="expression" dxfId="1802" priority="2398" stopIfTrue="1">
      <formula>(MOD(COLUMN(),3)=2)</formula>
    </cfRule>
  </conditionalFormatting>
  <conditionalFormatting sqref="G166">
    <cfRule type="expression" dxfId="1801" priority="2395" stopIfTrue="1">
      <formula>(MOD(COLUMN(),3)=1)</formula>
    </cfRule>
    <cfRule type="expression" dxfId="1800" priority="2396" stopIfTrue="1">
      <formula>(MOD(COLUMN(),3)=2)</formula>
    </cfRule>
  </conditionalFormatting>
  <conditionalFormatting sqref="K166">
    <cfRule type="expression" dxfId="1799" priority="2393" stopIfTrue="1">
      <formula>(MOD(COLUMN(),3)=1)</formula>
    </cfRule>
    <cfRule type="expression" dxfId="1798" priority="2394" stopIfTrue="1">
      <formula>(MOD(COLUMN(),3)=2)</formula>
    </cfRule>
  </conditionalFormatting>
  <conditionalFormatting sqref="O166">
    <cfRule type="expression" dxfId="1797" priority="2391" stopIfTrue="1">
      <formula>(MOD(COLUMN(),3)=1)</formula>
    </cfRule>
    <cfRule type="expression" dxfId="1796" priority="2392" stopIfTrue="1">
      <formula>(MOD(COLUMN(),3)=2)</formula>
    </cfRule>
  </conditionalFormatting>
  <conditionalFormatting sqref="S166">
    <cfRule type="expression" dxfId="1795" priority="2389" stopIfTrue="1">
      <formula>(MOD(COLUMN(),3)=1)</formula>
    </cfRule>
    <cfRule type="expression" dxfId="1794" priority="2390" stopIfTrue="1">
      <formula>(MOD(COLUMN(),3)=2)</formula>
    </cfRule>
  </conditionalFormatting>
  <conditionalFormatting sqref="W166">
    <cfRule type="expression" dxfId="1793" priority="2387" stopIfTrue="1">
      <formula>(MOD(COLUMN(),3)=1)</formula>
    </cfRule>
    <cfRule type="expression" dxfId="1792" priority="2388" stopIfTrue="1">
      <formula>(MOD(COLUMN(),3)=2)</formula>
    </cfRule>
  </conditionalFormatting>
  <conditionalFormatting sqref="AA166">
    <cfRule type="expression" dxfId="1791" priority="2385" stopIfTrue="1">
      <formula>(MOD(COLUMN(),3)=1)</formula>
    </cfRule>
    <cfRule type="expression" dxfId="1790" priority="2386" stopIfTrue="1">
      <formula>(MOD(COLUMN(),3)=2)</formula>
    </cfRule>
  </conditionalFormatting>
  <conditionalFormatting sqref="AE166">
    <cfRule type="expression" dxfId="1789" priority="2383" stopIfTrue="1">
      <formula>(MOD(COLUMN(),3)=1)</formula>
    </cfRule>
    <cfRule type="expression" dxfId="1788" priority="2384" stopIfTrue="1">
      <formula>(MOD(COLUMN(),3)=2)</formula>
    </cfRule>
  </conditionalFormatting>
  <conditionalFormatting sqref="AI166">
    <cfRule type="expression" dxfId="1787" priority="2381" stopIfTrue="1">
      <formula>(MOD(COLUMN(),3)=1)</formula>
    </cfRule>
    <cfRule type="expression" dxfId="1786" priority="2382" stopIfTrue="1">
      <formula>(MOD(COLUMN(),3)=2)</formula>
    </cfRule>
  </conditionalFormatting>
  <conditionalFormatting sqref="AM166">
    <cfRule type="expression" dxfId="1785" priority="2379" stopIfTrue="1">
      <formula>(MOD(COLUMN(),3)=1)</formula>
    </cfRule>
    <cfRule type="expression" dxfId="1784" priority="2380" stopIfTrue="1">
      <formula>(MOD(COLUMN(),3)=2)</formula>
    </cfRule>
  </conditionalFormatting>
  <conditionalFormatting sqref="AQ166">
    <cfRule type="expression" dxfId="1783" priority="2377" stopIfTrue="1">
      <formula>(MOD(COLUMN(),3)=1)</formula>
    </cfRule>
    <cfRule type="expression" dxfId="1782" priority="2378" stopIfTrue="1">
      <formula>(MOD(COLUMN(),3)=2)</formula>
    </cfRule>
  </conditionalFormatting>
  <conditionalFormatting sqref="AU166">
    <cfRule type="expression" dxfId="1781" priority="2375" stopIfTrue="1">
      <formula>(MOD(COLUMN(),3)=1)</formula>
    </cfRule>
    <cfRule type="expression" dxfId="1780" priority="2376" stopIfTrue="1">
      <formula>(MOD(COLUMN(),3)=2)</formula>
    </cfRule>
  </conditionalFormatting>
  <conditionalFormatting sqref="AY166">
    <cfRule type="expression" dxfId="1779" priority="2373" stopIfTrue="1">
      <formula>(MOD(COLUMN(),3)=1)</formula>
    </cfRule>
    <cfRule type="expression" dxfId="1778" priority="2374" stopIfTrue="1">
      <formula>(MOD(COLUMN(),3)=2)</formula>
    </cfRule>
  </conditionalFormatting>
  <conditionalFormatting sqref="G190">
    <cfRule type="expression" dxfId="1777" priority="2371" stopIfTrue="1">
      <formula>(MOD(COLUMN(),3)=1)</formula>
    </cfRule>
    <cfRule type="expression" dxfId="1776" priority="2372" stopIfTrue="1">
      <formula>(MOD(COLUMN(),3)=2)</formula>
    </cfRule>
  </conditionalFormatting>
  <conditionalFormatting sqref="K190">
    <cfRule type="expression" dxfId="1775" priority="2369" stopIfTrue="1">
      <formula>(MOD(COLUMN(),3)=1)</formula>
    </cfRule>
    <cfRule type="expression" dxfId="1774" priority="2370" stopIfTrue="1">
      <formula>(MOD(COLUMN(),3)=2)</formula>
    </cfRule>
  </conditionalFormatting>
  <conditionalFormatting sqref="S190">
    <cfRule type="expression" dxfId="1773" priority="2365" stopIfTrue="1">
      <formula>(MOD(COLUMN(),3)=1)</formula>
    </cfRule>
    <cfRule type="expression" dxfId="1772" priority="2366" stopIfTrue="1">
      <formula>(MOD(COLUMN(),3)=2)</formula>
    </cfRule>
  </conditionalFormatting>
  <conditionalFormatting sqref="W190">
    <cfRule type="expression" dxfId="1771" priority="2363" stopIfTrue="1">
      <formula>(MOD(COLUMN(),3)=1)</formula>
    </cfRule>
    <cfRule type="expression" dxfId="1770" priority="2364" stopIfTrue="1">
      <formula>(MOD(COLUMN(),3)=2)</formula>
    </cfRule>
  </conditionalFormatting>
  <conditionalFormatting sqref="AA190">
    <cfRule type="expression" dxfId="1769" priority="2361" stopIfTrue="1">
      <formula>(MOD(COLUMN(),3)=1)</formula>
    </cfRule>
    <cfRule type="expression" dxfId="1768" priority="2362" stopIfTrue="1">
      <formula>(MOD(COLUMN(),3)=2)</formula>
    </cfRule>
  </conditionalFormatting>
  <conditionalFormatting sqref="AE190">
    <cfRule type="expression" dxfId="1767" priority="2359" stopIfTrue="1">
      <formula>(MOD(COLUMN(),3)=1)</formula>
    </cfRule>
    <cfRule type="expression" dxfId="1766" priority="2360" stopIfTrue="1">
      <formula>(MOD(COLUMN(),3)=2)</formula>
    </cfRule>
  </conditionalFormatting>
  <conditionalFormatting sqref="AI190">
    <cfRule type="expression" dxfId="1765" priority="2357" stopIfTrue="1">
      <formula>(MOD(COLUMN(),3)=1)</formula>
    </cfRule>
    <cfRule type="expression" dxfId="1764" priority="2358" stopIfTrue="1">
      <formula>(MOD(COLUMN(),3)=2)</formula>
    </cfRule>
  </conditionalFormatting>
  <conditionalFormatting sqref="AM190">
    <cfRule type="expression" dxfId="1763" priority="2355" stopIfTrue="1">
      <formula>(MOD(COLUMN(),3)=1)</formula>
    </cfRule>
    <cfRule type="expression" dxfId="1762" priority="2356" stopIfTrue="1">
      <formula>(MOD(COLUMN(),3)=2)</formula>
    </cfRule>
  </conditionalFormatting>
  <conditionalFormatting sqref="AQ237">
    <cfRule type="expression" dxfId="1761" priority="2305" stopIfTrue="1">
      <formula>(MOD(COLUMN(),3)=1)</formula>
    </cfRule>
    <cfRule type="expression" dxfId="1760" priority="2306" stopIfTrue="1">
      <formula>(MOD(COLUMN(),3)=2)</formula>
    </cfRule>
  </conditionalFormatting>
  <conditionalFormatting sqref="AU237">
    <cfRule type="expression" dxfId="1759" priority="2303" stopIfTrue="1">
      <formula>(MOD(COLUMN(),3)=1)</formula>
    </cfRule>
    <cfRule type="expression" dxfId="1758" priority="2304" stopIfTrue="1">
      <formula>(MOD(COLUMN(),3)=2)</formula>
    </cfRule>
  </conditionalFormatting>
  <conditionalFormatting sqref="C3:E3">
    <cfRule type="expression" dxfId="1757" priority="2299" stopIfTrue="1">
      <formula>(MOD(COLUMN(),3)=1)</formula>
    </cfRule>
    <cfRule type="expression" dxfId="1756" priority="2300" stopIfTrue="1">
      <formula>(MOD(COLUMN(),3)=2)</formula>
    </cfRule>
  </conditionalFormatting>
  <conditionalFormatting sqref="F3">
    <cfRule type="expression" dxfId="1755" priority="2297" stopIfTrue="1">
      <formula>(MOD(COLUMN(),3)=1)</formula>
    </cfRule>
    <cfRule type="expression" dxfId="1754" priority="2298" stopIfTrue="1">
      <formula>(MOD(COLUMN(),3)=2)</formula>
    </cfRule>
  </conditionalFormatting>
  <conditionalFormatting sqref="G3">
    <cfRule type="expression" dxfId="1753" priority="2295" stopIfTrue="1">
      <formula>(MOD(COLUMN(),3)=1)</formula>
    </cfRule>
    <cfRule type="expression" dxfId="1752" priority="2296" stopIfTrue="1">
      <formula>(MOD(COLUMN(),3)=2)</formula>
    </cfRule>
  </conditionalFormatting>
  <conditionalFormatting sqref="G237">
    <cfRule type="expression" dxfId="1751" priority="2323" stopIfTrue="1">
      <formula>(MOD(COLUMN(),3)=1)</formula>
    </cfRule>
    <cfRule type="expression" dxfId="1750" priority="2324" stopIfTrue="1">
      <formula>(MOD(COLUMN(),3)=2)</formula>
    </cfRule>
  </conditionalFormatting>
  <conditionalFormatting sqref="K237">
    <cfRule type="expression" dxfId="1749" priority="2321" stopIfTrue="1">
      <formula>(MOD(COLUMN(),3)=1)</formula>
    </cfRule>
    <cfRule type="expression" dxfId="1748" priority="2322" stopIfTrue="1">
      <formula>(MOD(COLUMN(),3)=2)</formula>
    </cfRule>
  </conditionalFormatting>
  <conditionalFormatting sqref="O237">
    <cfRule type="expression" dxfId="1747" priority="2319" stopIfTrue="1">
      <formula>(MOD(COLUMN(),3)=1)</formula>
    </cfRule>
    <cfRule type="expression" dxfId="1746" priority="2320" stopIfTrue="1">
      <formula>(MOD(COLUMN(),3)=2)</formula>
    </cfRule>
  </conditionalFormatting>
  <conditionalFormatting sqref="S237">
    <cfRule type="expression" dxfId="1745" priority="2317" stopIfTrue="1">
      <formula>(MOD(COLUMN(),3)=1)</formula>
    </cfRule>
    <cfRule type="expression" dxfId="1744" priority="2318" stopIfTrue="1">
      <formula>(MOD(COLUMN(),3)=2)</formula>
    </cfRule>
  </conditionalFormatting>
  <conditionalFormatting sqref="W237">
    <cfRule type="expression" dxfId="1743" priority="2315" stopIfTrue="1">
      <formula>(MOD(COLUMN(),3)=1)</formula>
    </cfRule>
    <cfRule type="expression" dxfId="1742" priority="2316" stopIfTrue="1">
      <formula>(MOD(COLUMN(),3)=2)</formula>
    </cfRule>
  </conditionalFormatting>
  <conditionalFormatting sqref="AA237">
    <cfRule type="expression" dxfId="1741" priority="2313" stopIfTrue="1">
      <formula>(MOD(COLUMN(),3)=1)</formula>
    </cfRule>
    <cfRule type="expression" dxfId="1740" priority="2314" stopIfTrue="1">
      <formula>(MOD(COLUMN(),3)=2)</formula>
    </cfRule>
  </conditionalFormatting>
  <conditionalFormatting sqref="AE237">
    <cfRule type="expression" dxfId="1739" priority="2311" stopIfTrue="1">
      <formula>(MOD(COLUMN(),3)=1)</formula>
    </cfRule>
    <cfRule type="expression" dxfId="1738" priority="2312" stopIfTrue="1">
      <formula>(MOD(COLUMN(),3)=2)</formula>
    </cfRule>
  </conditionalFormatting>
  <conditionalFormatting sqref="AI237">
    <cfRule type="expression" dxfId="1737" priority="2309" stopIfTrue="1">
      <formula>(MOD(COLUMN(),3)=1)</formula>
    </cfRule>
    <cfRule type="expression" dxfId="1736" priority="2310" stopIfTrue="1">
      <formula>(MOD(COLUMN(),3)=2)</formula>
    </cfRule>
  </conditionalFormatting>
  <conditionalFormatting sqref="AV10 AV24:AV25 AV44 AV153 AV168 AV192 AV214 AV129 AV113 AV95 AV84 AV69 AV55">
    <cfRule type="expression" dxfId="1735" priority="2253" stopIfTrue="1">
      <formula>(MOD(COLUMN(),3)=1)</formula>
    </cfRule>
    <cfRule type="expression" dxfId="1734" priority="2254" stopIfTrue="1">
      <formula>(MOD(COLUMN(),3)=2)</formula>
    </cfRule>
  </conditionalFormatting>
  <conditionalFormatting sqref="AV68">
    <cfRule type="expression" dxfId="1733" priority="2117" stopIfTrue="1">
      <formula>(MOD(COLUMN(),3)=1)</formula>
    </cfRule>
    <cfRule type="expression" dxfId="1732" priority="2118" stopIfTrue="1">
      <formula>(MOD(COLUMN(),3)=2)</formula>
    </cfRule>
  </conditionalFormatting>
  <conditionalFormatting sqref="AV7">
    <cfRule type="expression" dxfId="1731" priority="2139" stopIfTrue="1">
      <formula>(MOD(COLUMN(),3)=1)</formula>
    </cfRule>
    <cfRule type="expression" dxfId="1730" priority="2140" stopIfTrue="1">
      <formula>(MOD(COLUMN(),3)=2)</formula>
    </cfRule>
  </conditionalFormatting>
  <conditionalFormatting sqref="AV191">
    <cfRule type="expression" dxfId="1729" priority="2131" stopIfTrue="1">
      <formula>(MOD(COLUMN(),3)=1)</formula>
    </cfRule>
    <cfRule type="expression" dxfId="1728" priority="2132" stopIfTrue="1">
      <formula>(MOD(COLUMN(),3)=2)</formula>
    </cfRule>
  </conditionalFormatting>
  <conditionalFormatting sqref="AV43">
    <cfRule type="expression" dxfId="1727" priority="2137" stopIfTrue="1">
      <formula>(MOD(COLUMN(),3)=1)</formula>
    </cfRule>
    <cfRule type="expression" dxfId="1726" priority="2138" stopIfTrue="1">
      <formula>(MOD(COLUMN(),3)=2)</formula>
    </cfRule>
  </conditionalFormatting>
  <conditionalFormatting sqref="AV128">
    <cfRule type="expression" dxfId="1725" priority="2125" stopIfTrue="1">
      <formula>(MOD(COLUMN(),3)=1)</formula>
    </cfRule>
    <cfRule type="expression" dxfId="1724" priority="2126" stopIfTrue="1">
      <formula>(MOD(COLUMN(),3)=2)</formula>
    </cfRule>
  </conditionalFormatting>
  <conditionalFormatting sqref="AV83">
    <cfRule type="expression" dxfId="1723" priority="2119" stopIfTrue="1">
      <formula>(MOD(COLUMN(),3)=1)</formula>
    </cfRule>
    <cfRule type="expression" dxfId="1722" priority="2120" stopIfTrue="1">
      <formula>(MOD(COLUMN(),3)=2)</formula>
    </cfRule>
  </conditionalFormatting>
  <conditionalFormatting sqref="AV152">
    <cfRule type="expression" dxfId="1721" priority="2135" stopIfTrue="1">
      <formula>(MOD(COLUMN(),3)=1)</formula>
    </cfRule>
    <cfRule type="expression" dxfId="1720" priority="2136" stopIfTrue="1">
      <formula>(MOD(COLUMN(),3)=2)</formula>
    </cfRule>
  </conditionalFormatting>
  <conditionalFormatting sqref="AV167">
    <cfRule type="expression" dxfId="1719" priority="2133" stopIfTrue="1">
      <formula>(MOD(COLUMN(),3)=1)</formula>
    </cfRule>
    <cfRule type="expression" dxfId="1718" priority="2134" stopIfTrue="1">
      <formula>(MOD(COLUMN(),3)=2)</formula>
    </cfRule>
  </conditionalFormatting>
  <conditionalFormatting sqref="AV213">
    <cfRule type="expression" dxfId="1717" priority="2129" stopIfTrue="1">
      <formula>(MOD(COLUMN(),3)=1)</formula>
    </cfRule>
    <cfRule type="expression" dxfId="1716" priority="2130" stopIfTrue="1">
      <formula>(MOD(COLUMN(),3)=2)</formula>
    </cfRule>
  </conditionalFormatting>
  <conditionalFormatting sqref="AV238">
    <cfRule type="expression" dxfId="1715" priority="2127" stopIfTrue="1">
      <formula>(MOD(COLUMN(),3)=1)</formula>
    </cfRule>
    <cfRule type="expression" dxfId="1714" priority="2128" stopIfTrue="1">
      <formula>(MOD(COLUMN(),3)=2)</formula>
    </cfRule>
  </conditionalFormatting>
  <conditionalFormatting sqref="AV112">
    <cfRule type="expression" dxfId="1713" priority="2123" stopIfTrue="1">
      <formula>(MOD(COLUMN(),3)=1)</formula>
    </cfRule>
    <cfRule type="expression" dxfId="1712" priority="2124" stopIfTrue="1">
      <formula>(MOD(COLUMN(),3)=2)</formula>
    </cfRule>
  </conditionalFormatting>
  <conditionalFormatting sqref="AV94">
    <cfRule type="expression" dxfId="1711" priority="2121" stopIfTrue="1">
      <formula>(MOD(COLUMN(),3)=1)</formula>
    </cfRule>
    <cfRule type="expression" dxfId="1710" priority="2122" stopIfTrue="1">
      <formula>(MOD(COLUMN(),3)=2)</formula>
    </cfRule>
  </conditionalFormatting>
  <conditionalFormatting sqref="AV54">
    <cfRule type="expression" dxfId="1709" priority="2115" stopIfTrue="1">
      <formula>(MOD(COLUMN(),3)=1)</formula>
    </cfRule>
    <cfRule type="expression" dxfId="1708" priority="2116" stopIfTrue="1">
      <formula>(MOD(COLUMN(),3)=2)</formula>
    </cfRule>
  </conditionalFormatting>
  <conditionalFormatting sqref="AW10 AW24:AW25 AW44 AW153 AW168 AW192 AW214 AW129 AW113 AW95 AW84 AW69 AW55">
    <cfRule type="expression" dxfId="1707" priority="2087" stopIfTrue="1">
      <formula>(MOD(COLUMN(),3)=1)</formula>
    </cfRule>
    <cfRule type="expression" dxfId="1706" priority="2088" stopIfTrue="1">
      <formula>(MOD(COLUMN(),3)=2)</formula>
    </cfRule>
  </conditionalFormatting>
  <conditionalFormatting sqref="AW68">
    <cfRule type="expression" dxfId="1705" priority="1951" stopIfTrue="1">
      <formula>(MOD(COLUMN(),3)=1)</formula>
    </cfRule>
    <cfRule type="expression" dxfId="1704" priority="1952" stopIfTrue="1">
      <formula>(MOD(COLUMN(),3)=2)</formula>
    </cfRule>
  </conditionalFormatting>
  <conditionalFormatting sqref="AW7">
    <cfRule type="expression" dxfId="1703" priority="1973" stopIfTrue="1">
      <formula>(MOD(COLUMN(),3)=1)</formula>
    </cfRule>
    <cfRule type="expression" dxfId="1702" priority="1974" stopIfTrue="1">
      <formula>(MOD(COLUMN(),3)=2)</formula>
    </cfRule>
  </conditionalFormatting>
  <conditionalFormatting sqref="AW191">
    <cfRule type="expression" dxfId="1701" priority="1965" stopIfTrue="1">
      <formula>(MOD(COLUMN(),3)=1)</formula>
    </cfRule>
    <cfRule type="expression" dxfId="1700" priority="1966" stopIfTrue="1">
      <formula>(MOD(COLUMN(),3)=2)</formula>
    </cfRule>
  </conditionalFormatting>
  <conditionalFormatting sqref="AW43">
    <cfRule type="expression" dxfId="1699" priority="1971" stopIfTrue="1">
      <formula>(MOD(COLUMN(),3)=1)</formula>
    </cfRule>
    <cfRule type="expression" dxfId="1698" priority="1972" stopIfTrue="1">
      <formula>(MOD(COLUMN(),3)=2)</formula>
    </cfRule>
  </conditionalFormatting>
  <conditionalFormatting sqref="AW128">
    <cfRule type="expression" dxfId="1697" priority="1959" stopIfTrue="1">
      <formula>(MOD(COLUMN(),3)=1)</formula>
    </cfRule>
    <cfRule type="expression" dxfId="1696" priority="1960" stopIfTrue="1">
      <formula>(MOD(COLUMN(),3)=2)</formula>
    </cfRule>
  </conditionalFormatting>
  <conditionalFormatting sqref="AW83">
    <cfRule type="expression" dxfId="1695" priority="1953" stopIfTrue="1">
      <formula>(MOD(COLUMN(),3)=1)</formula>
    </cfRule>
    <cfRule type="expression" dxfId="1694" priority="1954" stopIfTrue="1">
      <formula>(MOD(COLUMN(),3)=2)</formula>
    </cfRule>
  </conditionalFormatting>
  <conditionalFormatting sqref="AW152">
    <cfRule type="expression" dxfId="1693" priority="1969" stopIfTrue="1">
      <formula>(MOD(COLUMN(),3)=1)</formula>
    </cfRule>
    <cfRule type="expression" dxfId="1692" priority="1970" stopIfTrue="1">
      <formula>(MOD(COLUMN(),3)=2)</formula>
    </cfRule>
  </conditionalFormatting>
  <conditionalFormatting sqref="AW167">
    <cfRule type="expression" dxfId="1691" priority="1967" stopIfTrue="1">
      <formula>(MOD(COLUMN(),3)=1)</formula>
    </cfRule>
    <cfRule type="expression" dxfId="1690" priority="1968" stopIfTrue="1">
      <formula>(MOD(COLUMN(),3)=2)</formula>
    </cfRule>
  </conditionalFormatting>
  <conditionalFormatting sqref="AW213">
    <cfRule type="expression" dxfId="1689" priority="1963" stopIfTrue="1">
      <formula>(MOD(COLUMN(),3)=1)</formula>
    </cfRule>
    <cfRule type="expression" dxfId="1688" priority="1964" stopIfTrue="1">
      <formula>(MOD(COLUMN(),3)=2)</formula>
    </cfRule>
  </conditionalFormatting>
  <conditionalFormatting sqref="AW238">
    <cfRule type="expression" dxfId="1687" priority="1961" stopIfTrue="1">
      <formula>(MOD(COLUMN(),3)=1)</formula>
    </cfRule>
    <cfRule type="expression" dxfId="1686" priority="1962" stopIfTrue="1">
      <formula>(MOD(COLUMN(),3)=2)</formula>
    </cfRule>
  </conditionalFormatting>
  <conditionalFormatting sqref="AW112">
    <cfRule type="expression" dxfId="1685" priority="1957" stopIfTrue="1">
      <formula>(MOD(COLUMN(),3)=1)</formula>
    </cfRule>
    <cfRule type="expression" dxfId="1684" priority="1958" stopIfTrue="1">
      <formula>(MOD(COLUMN(),3)=2)</formula>
    </cfRule>
  </conditionalFormatting>
  <conditionalFormatting sqref="AW94">
    <cfRule type="expression" dxfId="1683" priority="1955" stopIfTrue="1">
      <formula>(MOD(COLUMN(),3)=1)</formula>
    </cfRule>
    <cfRule type="expression" dxfId="1682" priority="1956" stopIfTrue="1">
      <formula>(MOD(COLUMN(),3)=2)</formula>
    </cfRule>
  </conditionalFormatting>
  <conditionalFormatting sqref="AW54">
    <cfRule type="expression" dxfId="1681" priority="1949" stopIfTrue="1">
      <formula>(MOD(COLUMN(),3)=1)</formula>
    </cfRule>
    <cfRule type="expression" dxfId="1680" priority="1950" stopIfTrue="1">
      <formula>(MOD(COLUMN(),3)=2)</formula>
    </cfRule>
  </conditionalFormatting>
  <conditionalFormatting sqref="AP2">
    <cfRule type="expression" dxfId="1679" priority="1919" stopIfTrue="1">
      <formula>(MOD(COLUMN(),3)=1)</formula>
    </cfRule>
    <cfRule type="expression" dxfId="1678" priority="1920" stopIfTrue="1">
      <formula>(MOD(COLUMN(),3)=2)</formula>
    </cfRule>
  </conditionalFormatting>
  <conditionalFormatting sqref="AT2">
    <cfRule type="expression" dxfId="1677" priority="1917" stopIfTrue="1">
      <formula>(MOD(COLUMN(),3)=1)</formula>
    </cfRule>
    <cfRule type="expression" dxfId="1676" priority="1918" stopIfTrue="1">
      <formula>(MOD(COLUMN(),3)=2)</formula>
    </cfRule>
  </conditionalFormatting>
  <conditionalFormatting sqref="B2">
    <cfRule type="expression" dxfId="1675" priority="1915" stopIfTrue="1">
      <formula>(MOD(COLUMN(),3)=1)</formula>
    </cfRule>
    <cfRule type="expression" dxfId="1674" priority="1916" stopIfTrue="1">
      <formula>(MOD(COLUMN(),3)=2)</formula>
    </cfRule>
  </conditionalFormatting>
  <conditionalFormatting sqref="H3:I3">
    <cfRule type="expression" dxfId="1673" priority="1911" stopIfTrue="1">
      <formula>(MOD(COLUMN(),3)=1)</formula>
    </cfRule>
    <cfRule type="expression" dxfId="1672" priority="1912" stopIfTrue="1">
      <formula>(MOD(COLUMN(),3)=2)</formula>
    </cfRule>
  </conditionalFormatting>
  <conditionalFormatting sqref="J3">
    <cfRule type="expression" dxfId="1671" priority="1909" stopIfTrue="1">
      <formula>(MOD(COLUMN(),3)=1)</formula>
    </cfRule>
    <cfRule type="expression" dxfId="1670" priority="1910" stopIfTrue="1">
      <formula>(MOD(COLUMN(),3)=2)</formula>
    </cfRule>
  </conditionalFormatting>
  <conditionalFormatting sqref="K3">
    <cfRule type="expression" dxfId="1669" priority="1907" stopIfTrue="1">
      <formula>(MOD(COLUMN(),3)=1)</formula>
    </cfRule>
    <cfRule type="expression" dxfId="1668" priority="1908" stopIfTrue="1">
      <formula>(MOD(COLUMN(),3)=2)</formula>
    </cfRule>
  </conditionalFormatting>
  <conditionalFormatting sqref="L3:M3">
    <cfRule type="expression" dxfId="1667" priority="1905" stopIfTrue="1">
      <formula>(MOD(COLUMN(),3)=1)</formula>
    </cfRule>
    <cfRule type="expression" dxfId="1666" priority="1906" stopIfTrue="1">
      <formula>(MOD(COLUMN(),3)=2)</formula>
    </cfRule>
  </conditionalFormatting>
  <conditionalFormatting sqref="N3">
    <cfRule type="expression" dxfId="1665" priority="1903" stopIfTrue="1">
      <formula>(MOD(COLUMN(),3)=1)</formula>
    </cfRule>
    <cfRule type="expression" dxfId="1664" priority="1904" stopIfTrue="1">
      <formula>(MOD(COLUMN(),3)=2)</formula>
    </cfRule>
  </conditionalFormatting>
  <conditionalFormatting sqref="O3">
    <cfRule type="expression" dxfId="1663" priority="1901" stopIfTrue="1">
      <formula>(MOD(COLUMN(),3)=1)</formula>
    </cfRule>
    <cfRule type="expression" dxfId="1662" priority="1902" stopIfTrue="1">
      <formula>(MOD(COLUMN(),3)=2)</formula>
    </cfRule>
  </conditionalFormatting>
  <conditionalFormatting sqref="P3:Q3">
    <cfRule type="expression" dxfId="1661" priority="1899" stopIfTrue="1">
      <formula>(MOD(COLUMN(),3)=1)</formula>
    </cfRule>
    <cfRule type="expression" dxfId="1660" priority="1900" stopIfTrue="1">
      <formula>(MOD(COLUMN(),3)=2)</formula>
    </cfRule>
  </conditionalFormatting>
  <conditionalFormatting sqref="R3">
    <cfRule type="expression" dxfId="1659" priority="1897" stopIfTrue="1">
      <formula>(MOD(COLUMN(),3)=1)</formula>
    </cfRule>
    <cfRule type="expression" dxfId="1658" priority="1898" stopIfTrue="1">
      <formula>(MOD(COLUMN(),3)=2)</formula>
    </cfRule>
  </conditionalFormatting>
  <conditionalFormatting sqref="S3">
    <cfRule type="expression" dxfId="1657" priority="1895" stopIfTrue="1">
      <formula>(MOD(COLUMN(),3)=1)</formula>
    </cfRule>
    <cfRule type="expression" dxfId="1656" priority="1896" stopIfTrue="1">
      <formula>(MOD(COLUMN(),3)=2)</formula>
    </cfRule>
  </conditionalFormatting>
  <conditionalFormatting sqref="T3:U3">
    <cfRule type="expression" dxfId="1655" priority="1893" stopIfTrue="1">
      <formula>(MOD(COLUMN(),3)=1)</formula>
    </cfRule>
    <cfRule type="expression" dxfId="1654" priority="1894" stopIfTrue="1">
      <formula>(MOD(COLUMN(),3)=2)</formula>
    </cfRule>
  </conditionalFormatting>
  <conditionalFormatting sqref="V3">
    <cfRule type="expression" dxfId="1653" priority="1891" stopIfTrue="1">
      <formula>(MOD(COLUMN(),3)=1)</formula>
    </cfRule>
    <cfRule type="expression" dxfId="1652" priority="1892" stopIfTrue="1">
      <formula>(MOD(COLUMN(),3)=2)</formula>
    </cfRule>
  </conditionalFormatting>
  <conditionalFormatting sqref="W3">
    <cfRule type="expression" dxfId="1651" priority="1889" stopIfTrue="1">
      <formula>(MOD(COLUMN(),3)=1)</formula>
    </cfRule>
    <cfRule type="expression" dxfId="1650" priority="1890" stopIfTrue="1">
      <formula>(MOD(COLUMN(),3)=2)</formula>
    </cfRule>
  </conditionalFormatting>
  <conditionalFormatting sqref="X3:Y3">
    <cfRule type="expression" dxfId="1649" priority="1887" stopIfTrue="1">
      <formula>(MOD(COLUMN(),3)=1)</formula>
    </cfRule>
    <cfRule type="expression" dxfId="1648" priority="1888" stopIfTrue="1">
      <formula>(MOD(COLUMN(),3)=2)</formula>
    </cfRule>
  </conditionalFormatting>
  <conditionalFormatting sqref="Z3">
    <cfRule type="expression" dxfId="1647" priority="1885" stopIfTrue="1">
      <formula>(MOD(COLUMN(),3)=1)</formula>
    </cfRule>
    <cfRule type="expression" dxfId="1646" priority="1886" stopIfTrue="1">
      <formula>(MOD(COLUMN(),3)=2)</formula>
    </cfRule>
  </conditionalFormatting>
  <conditionalFormatting sqref="AA3">
    <cfRule type="expression" dxfId="1645" priority="1883" stopIfTrue="1">
      <formula>(MOD(COLUMN(),3)=1)</formula>
    </cfRule>
    <cfRule type="expression" dxfId="1644" priority="1884" stopIfTrue="1">
      <formula>(MOD(COLUMN(),3)=2)</formula>
    </cfRule>
  </conditionalFormatting>
  <conditionalFormatting sqref="AB3:AC3">
    <cfRule type="expression" dxfId="1643" priority="1881" stopIfTrue="1">
      <formula>(MOD(COLUMN(),3)=1)</formula>
    </cfRule>
    <cfRule type="expression" dxfId="1642" priority="1882" stopIfTrue="1">
      <formula>(MOD(COLUMN(),3)=2)</formula>
    </cfRule>
  </conditionalFormatting>
  <conditionalFormatting sqref="AD3">
    <cfRule type="expression" dxfId="1641" priority="1867" stopIfTrue="1">
      <formula>(MOD(COLUMN(),3)=1)</formula>
    </cfRule>
    <cfRule type="expression" dxfId="1640" priority="1868" stopIfTrue="1">
      <formula>(MOD(COLUMN(),3)=2)</formula>
    </cfRule>
  </conditionalFormatting>
  <conditionalFormatting sqref="AE3">
    <cfRule type="expression" dxfId="1639" priority="1865" stopIfTrue="1">
      <formula>(MOD(COLUMN(),3)=1)</formula>
    </cfRule>
    <cfRule type="expression" dxfId="1638" priority="1866" stopIfTrue="1">
      <formula>(MOD(COLUMN(),3)=2)</formula>
    </cfRule>
  </conditionalFormatting>
  <conditionalFormatting sqref="AF3:AG3">
    <cfRule type="expression" dxfId="1637" priority="1863" stopIfTrue="1">
      <formula>(MOD(COLUMN(),3)=1)</formula>
    </cfRule>
    <cfRule type="expression" dxfId="1636" priority="1864" stopIfTrue="1">
      <formula>(MOD(COLUMN(),3)=2)</formula>
    </cfRule>
  </conditionalFormatting>
  <conditionalFormatting sqref="AH3">
    <cfRule type="expression" dxfId="1635" priority="1861" stopIfTrue="1">
      <formula>(MOD(COLUMN(),3)=1)</formula>
    </cfRule>
    <cfRule type="expression" dxfId="1634" priority="1862" stopIfTrue="1">
      <formula>(MOD(COLUMN(),3)=2)</formula>
    </cfRule>
  </conditionalFormatting>
  <conditionalFormatting sqref="AI3">
    <cfRule type="expression" dxfId="1633" priority="1859" stopIfTrue="1">
      <formula>(MOD(COLUMN(),3)=1)</formula>
    </cfRule>
    <cfRule type="expression" dxfId="1632" priority="1860" stopIfTrue="1">
      <formula>(MOD(COLUMN(),3)=2)</formula>
    </cfRule>
  </conditionalFormatting>
  <conditionalFormatting sqref="AJ3:AK3">
    <cfRule type="expression" dxfId="1631" priority="1857" stopIfTrue="1">
      <formula>(MOD(COLUMN(),3)=1)</formula>
    </cfRule>
    <cfRule type="expression" dxfId="1630" priority="1858" stopIfTrue="1">
      <formula>(MOD(COLUMN(),3)=2)</formula>
    </cfRule>
  </conditionalFormatting>
  <conditionalFormatting sqref="AL3">
    <cfRule type="expression" dxfId="1629" priority="1855" stopIfTrue="1">
      <formula>(MOD(COLUMN(),3)=1)</formula>
    </cfRule>
    <cfRule type="expression" dxfId="1628" priority="1856" stopIfTrue="1">
      <formula>(MOD(COLUMN(),3)=2)</formula>
    </cfRule>
  </conditionalFormatting>
  <conditionalFormatting sqref="AM3">
    <cfRule type="expression" dxfId="1627" priority="1853" stopIfTrue="1">
      <formula>(MOD(COLUMN(),3)=1)</formula>
    </cfRule>
    <cfRule type="expression" dxfId="1626" priority="1854" stopIfTrue="1">
      <formula>(MOD(COLUMN(),3)=2)</formula>
    </cfRule>
  </conditionalFormatting>
  <conditionalFormatting sqref="AN3:AO3">
    <cfRule type="expression" dxfId="1625" priority="1851" stopIfTrue="1">
      <formula>(MOD(COLUMN(),3)=1)</formula>
    </cfRule>
    <cfRule type="expression" dxfId="1624" priority="1852" stopIfTrue="1">
      <formula>(MOD(COLUMN(),3)=2)</formula>
    </cfRule>
  </conditionalFormatting>
  <conditionalFormatting sqref="AP3">
    <cfRule type="expression" dxfId="1623" priority="1849" stopIfTrue="1">
      <formula>(MOD(COLUMN(),3)=1)</formula>
    </cfRule>
    <cfRule type="expression" dxfId="1622" priority="1850" stopIfTrue="1">
      <formula>(MOD(COLUMN(),3)=2)</formula>
    </cfRule>
  </conditionalFormatting>
  <conditionalFormatting sqref="AQ3">
    <cfRule type="expression" dxfId="1621" priority="1847" stopIfTrue="1">
      <formula>(MOD(COLUMN(),3)=1)</formula>
    </cfRule>
    <cfRule type="expression" dxfId="1620" priority="1848" stopIfTrue="1">
      <formula>(MOD(COLUMN(),3)=2)</formula>
    </cfRule>
  </conditionalFormatting>
  <conditionalFormatting sqref="AR3:AS3">
    <cfRule type="expression" dxfId="1619" priority="1845" stopIfTrue="1">
      <formula>(MOD(COLUMN(),3)=1)</formula>
    </cfRule>
    <cfRule type="expression" dxfId="1618" priority="1846" stopIfTrue="1">
      <formula>(MOD(COLUMN(),3)=2)</formula>
    </cfRule>
  </conditionalFormatting>
  <conditionalFormatting sqref="AT3">
    <cfRule type="expression" dxfId="1617" priority="1843" stopIfTrue="1">
      <formula>(MOD(COLUMN(),3)=1)</formula>
    </cfRule>
    <cfRule type="expression" dxfId="1616" priority="1844" stopIfTrue="1">
      <formula>(MOD(COLUMN(),3)=2)</formula>
    </cfRule>
  </conditionalFormatting>
  <conditionalFormatting sqref="AU3">
    <cfRule type="expression" dxfId="1615" priority="1841" stopIfTrue="1">
      <formula>(MOD(COLUMN(),3)=1)</formula>
    </cfRule>
    <cfRule type="expression" dxfId="1614" priority="1842" stopIfTrue="1">
      <formula>(MOD(COLUMN(),3)=2)</formula>
    </cfRule>
  </conditionalFormatting>
  <conditionalFormatting sqref="AV3:AW3">
    <cfRule type="expression" dxfId="1613" priority="1839" stopIfTrue="1">
      <formula>(MOD(COLUMN(),3)=1)</formula>
    </cfRule>
    <cfRule type="expression" dxfId="1612" priority="1840" stopIfTrue="1">
      <formula>(MOD(COLUMN(),3)=2)</formula>
    </cfRule>
  </conditionalFormatting>
  <conditionalFormatting sqref="K11">
    <cfRule type="expression" dxfId="1611" priority="1837" stopIfTrue="1">
      <formula>(MOD(COLUMN(),3)=1)</formula>
    </cfRule>
    <cfRule type="expression" dxfId="1610" priority="1838" stopIfTrue="1">
      <formula>(MOD(COLUMN(),3)=2)</formula>
    </cfRule>
  </conditionalFormatting>
  <conditionalFormatting sqref="O11">
    <cfRule type="expression" dxfId="1609" priority="1833" stopIfTrue="1">
      <formula>(MOD(COLUMN(),3)=1)</formula>
    </cfRule>
    <cfRule type="expression" dxfId="1608" priority="1834" stopIfTrue="1">
      <formula>(MOD(COLUMN(),3)=2)</formula>
    </cfRule>
  </conditionalFormatting>
  <conditionalFormatting sqref="O12">
    <cfRule type="expression" dxfId="1607" priority="1831" stopIfTrue="1">
      <formula>(MOD(COLUMN(),3)=1)</formula>
    </cfRule>
    <cfRule type="expression" dxfId="1606" priority="1832" stopIfTrue="1">
      <formula>(MOD(COLUMN(),3)=2)</formula>
    </cfRule>
  </conditionalFormatting>
  <conditionalFormatting sqref="S11">
    <cfRule type="expression" dxfId="1605" priority="1829" stopIfTrue="1">
      <formula>(MOD(COLUMN(),3)=1)</formula>
    </cfRule>
    <cfRule type="expression" dxfId="1604" priority="1830" stopIfTrue="1">
      <formula>(MOD(COLUMN(),3)=2)</formula>
    </cfRule>
  </conditionalFormatting>
  <conditionalFormatting sqref="S12">
    <cfRule type="expression" dxfId="1603" priority="1827" stopIfTrue="1">
      <formula>(MOD(COLUMN(),3)=1)</formula>
    </cfRule>
    <cfRule type="expression" dxfId="1602" priority="1828" stopIfTrue="1">
      <formula>(MOD(COLUMN(),3)=2)</formula>
    </cfRule>
  </conditionalFormatting>
  <conditionalFormatting sqref="W11">
    <cfRule type="expression" dxfId="1601" priority="1825" stopIfTrue="1">
      <formula>(MOD(COLUMN(),3)=1)</formula>
    </cfRule>
    <cfRule type="expression" dxfId="1600" priority="1826" stopIfTrue="1">
      <formula>(MOD(COLUMN(),3)=2)</formula>
    </cfRule>
  </conditionalFormatting>
  <conditionalFormatting sqref="W12">
    <cfRule type="expression" dxfId="1599" priority="1823" stopIfTrue="1">
      <formula>(MOD(COLUMN(),3)=1)</formula>
    </cfRule>
    <cfRule type="expression" dxfId="1598" priority="1824" stopIfTrue="1">
      <formula>(MOD(COLUMN(),3)=2)</formula>
    </cfRule>
  </conditionalFormatting>
  <conditionalFormatting sqref="AA11">
    <cfRule type="expression" dxfId="1597" priority="1821" stopIfTrue="1">
      <formula>(MOD(COLUMN(),3)=1)</formula>
    </cfRule>
    <cfRule type="expression" dxfId="1596" priority="1822" stopIfTrue="1">
      <formula>(MOD(COLUMN(),3)=2)</formula>
    </cfRule>
  </conditionalFormatting>
  <conditionalFormatting sqref="AA12">
    <cfRule type="expression" dxfId="1595" priority="1819" stopIfTrue="1">
      <formula>(MOD(COLUMN(),3)=1)</formula>
    </cfRule>
    <cfRule type="expression" dxfId="1594" priority="1820" stopIfTrue="1">
      <formula>(MOD(COLUMN(),3)=2)</formula>
    </cfRule>
  </conditionalFormatting>
  <conditionalFormatting sqref="AE11">
    <cfRule type="expression" dxfId="1593" priority="1817" stopIfTrue="1">
      <formula>(MOD(COLUMN(),3)=1)</formula>
    </cfRule>
    <cfRule type="expression" dxfId="1592" priority="1818" stopIfTrue="1">
      <formula>(MOD(COLUMN(),3)=2)</formula>
    </cfRule>
  </conditionalFormatting>
  <conditionalFormatting sqref="AE12">
    <cfRule type="expression" dxfId="1591" priority="1815" stopIfTrue="1">
      <formula>(MOD(COLUMN(),3)=1)</formula>
    </cfRule>
    <cfRule type="expression" dxfId="1590" priority="1816" stopIfTrue="1">
      <formula>(MOD(COLUMN(),3)=2)</formula>
    </cfRule>
  </conditionalFormatting>
  <conditionalFormatting sqref="AI11">
    <cfRule type="expression" dxfId="1589" priority="1813" stopIfTrue="1">
      <formula>(MOD(COLUMN(),3)=1)</formula>
    </cfRule>
    <cfRule type="expression" dxfId="1588" priority="1814" stopIfTrue="1">
      <formula>(MOD(COLUMN(),3)=2)</formula>
    </cfRule>
  </conditionalFormatting>
  <conditionalFormatting sqref="AI12">
    <cfRule type="expression" dxfId="1587" priority="1811" stopIfTrue="1">
      <formula>(MOD(COLUMN(),3)=1)</formula>
    </cfRule>
    <cfRule type="expression" dxfId="1586" priority="1812" stopIfTrue="1">
      <formula>(MOD(COLUMN(),3)=2)</formula>
    </cfRule>
  </conditionalFormatting>
  <conditionalFormatting sqref="AM11">
    <cfRule type="expression" dxfId="1585" priority="1809" stopIfTrue="1">
      <formula>(MOD(COLUMN(),3)=1)</formula>
    </cfRule>
    <cfRule type="expression" dxfId="1584" priority="1810" stopIfTrue="1">
      <formula>(MOD(COLUMN(),3)=2)</formula>
    </cfRule>
  </conditionalFormatting>
  <conditionalFormatting sqref="AM12">
    <cfRule type="expression" dxfId="1583" priority="1807" stopIfTrue="1">
      <formula>(MOD(COLUMN(),3)=1)</formula>
    </cfRule>
    <cfRule type="expression" dxfId="1582" priority="1808" stopIfTrue="1">
      <formula>(MOD(COLUMN(),3)=2)</formula>
    </cfRule>
  </conditionalFormatting>
  <conditionalFormatting sqref="AQ11">
    <cfRule type="expression" dxfId="1581" priority="1805" stopIfTrue="1">
      <formula>(MOD(COLUMN(),3)=1)</formula>
    </cfRule>
    <cfRule type="expression" dxfId="1580" priority="1806" stopIfTrue="1">
      <formula>(MOD(COLUMN(),3)=2)</formula>
    </cfRule>
  </conditionalFormatting>
  <conditionalFormatting sqref="AQ12">
    <cfRule type="expression" dxfId="1579" priority="1803" stopIfTrue="1">
      <formula>(MOD(COLUMN(),3)=1)</formula>
    </cfRule>
    <cfRule type="expression" dxfId="1578" priority="1804" stopIfTrue="1">
      <formula>(MOD(COLUMN(),3)=2)</formula>
    </cfRule>
  </conditionalFormatting>
  <conditionalFormatting sqref="AU11">
    <cfRule type="expression" dxfId="1577" priority="1801" stopIfTrue="1">
      <formula>(MOD(COLUMN(),3)=1)</formula>
    </cfRule>
    <cfRule type="expression" dxfId="1576" priority="1802" stopIfTrue="1">
      <formula>(MOD(COLUMN(),3)=2)</formula>
    </cfRule>
  </conditionalFormatting>
  <conditionalFormatting sqref="AU12">
    <cfRule type="expression" dxfId="1575" priority="1799" stopIfTrue="1">
      <formula>(MOD(COLUMN(),3)=1)</formula>
    </cfRule>
    <cfRule type="expression" dxfId="1574" priority="1800" stopIfTrue="1">
      <formula>(MOD(COLUMN(),3)=2)</formula>
    </cfRule>
  </conditionalFormatting>
  <conditionalFormatting sqref="K27:K28">
    <cfRule type="expression" dxfId="1573" priority="1797" stopIfTrue="1">
      <formula>(MOD(COLUMN(),3)=1)</formula>
    </cfRule>
    <cfRule type="expression" dxfId="1572" priority="1798" stopIfTrue="1">
      <formula>(MOD(COLUMN(),3)=2)</formula>
    </cfRule>
  </conditionalFormatting>
  <conditionalFormatting sqref="K29">
    <cfRule type="expression" dxfId="1571" priority="1795" stopIfTrue="1">
      <formula>(MOD(COLUMN(),3)=1)</formula>
    </cfRule>
    <cfRule type="expression" dxfId="1570" priority="1796" stopIfTrue="1">
      <formula>(MOD(COLUMN(),3)=2)</formula>
    </cfRule>
  </conditionalFormatting>
  <conditionalFormatting sqref="O27:O28">
    <cfRule type="expression" dxfId="1569" priority="1793" stopIfTrue="1">
      <formula>(MOD(COLUMN(),3)=1)</formula>
    </cfRule>
    <cfRule type="expression" dxfId="1568" priority="1794" stopIfTrue="1">
      <formula>(MOD(COLUMN(),3)=2)</formula>
    </cfRule>
  </conditionalFormatting>
  <conditionalFormatting sqref="O29">
    <cfRule type="expression" dxfId="1567" priority="1791" stopIfTrue="1">
      <formula>(MOD(COLUMN(),3)=1)</formula>
    </cfRule>
    <cfRule type="expression" dxfId="1566" priority="1792" stopIfTrue="1">
      <formula>(MOD(COLUMN(),3)=2)</formula>
    </cfRule>
  </conditionalFormatting>
  <conditionalFormatting sqref="S27:S28">
    <cfRule type="expression" dxfId="1565" priority="1789" stopIfTrue="1">
      <formula>(MOD(COLUMN(),3)=1)</formula>
    </cfRule>
    <cfRule type="expression" dxfId="1564" priority="1790" stopIfTrue="1">
      <formula>(MOD(COLUMN(),3)=2)</formula>
    </cfRule>
  </conditionalFormatting>
  <conditionalFormatting sqref="S29">
    <cfRule type="expression" dxfId="1563" priority="1787" stopIfTrue="1">
      <formula>(MOD(COLUMN(),3)=1)</formula>
    </cfRule>
    <cfRule type="expression" dxfId="1562" priority="1788" stopIfTrue="1">
      <formula>(MOD(COLUMN(),3)=2)</formula>
    </cfRule>
  </conditionalFormatting>
  <conditionalFormatting sqref="W27:W28">
    <cfRule type="expression" dxfId="1561" priority="1785" stopIfTrue="1">
      <formula>(MOD(COLUMN(),3)=1)</formula>
    </cfRule>
    <cfRule type="expression" dxfId="1560" priority="1786" stopIfTrue="1">
      <formula>(MOD(COLUMN(),3)=2)</formula>
    </cfRule>
  </conditionalFormatting>
  <conditionalFormatting sqref="W29">
    <cfRule type="expression" dxfId="1559" priority="1783" stopIfTrue="1">
      <formula>(MOD(COLUMN(),3)=1)</formula>
    </cfRule>
    <cfRule type="expression" dxfId="1558" priority="1784" stopIfTrue="1">
      <formula>(MOD(COLUMN(),3)=2)</formula>
    </cfRule>
  </conditionalFormatting>
  <conditionalFormatting sqref="AA27:AA28">
    <cfRule type="expression" dxfId="1557" priority="1781" stopIfTrue="1">
      <formula>(MOD(COLUMN(),3)=1)</formula>
    </cfRule>
    <cfRule type="expression" dxfId="1556" priority="1782" stopIfTrue="1">
      <formula>(MOD(COLUMN(),3)=2)</formula>
    </cfRule>
  </conditionalFormatting>
  <conditionalFormatting sqref="AA29">
    <cfRule type="expression" dxfId="1555" priority="1779" stopIfTrue="1">
      <formula>(MOD(COLUMN(),3)=1)</formula>
    </cfRule>
    <cfRule type="expression" dxfId="1554" priority="1780" stopIfTrue="1">
      <formula>(MOD(COLUMN(),3)=2)</formula>
    </cfRule>
  </conditionalFormatting>
  <conditionalFormatting sqref="AE27:AE28">
    <cfRule type="expression" dxfId="1553" priority="1777" stopIfTrue="1">
      <formula>(MOD(COLUMN(),3)=1)</formula>
    </cfRule>
    <cfRule type="expression" dxfId="1552" priority="1778" stopIfTrue="1">
      <formula>(MOD(COLUMN(),3)=2)</formula>
    </cfRule>
  </conditionalFormatting>
  <conditionalFormatting sqref="AE29">
    <cfRule type="expression" dxfId="1551" priority="1775" stopIfTrue="1">
      <formula>(MOD(COLUMN(),3)=1)</formula>
    </cfRule>
    <cfRule type="expression" dxfId="1550" priority="1776" stopIfTrue="1">
      <formula>(MOD(COLUMN(),3)=2)</formula>
    </cfRule>
  </conditionalFormatting>
  <conditionalFormatting sqref="AI27:AI28">
    <cfRule type="expression" dxfId="1549" priority="1773" stopIfTrue="1">
      <formula>(MOD(COLUMN(),3)=1)</formula>
    </cfRule>
    <cfRule type="expression" dxfId="1548" priority="1774" stopIfTrue="1">
      <formula>(MOD(COLUMN(),3)=2)</formula>
    </cfRule>
  </conditionalFormatting>
  <conditionalFormatting sqref="AI29">
    <cfRule type="expression" dxfId="1547" priority="1771" stopIfTrue="1">
      <formula>(MOD(COLUMN(),3)=1)</formula>
    </cfRule>
    <cfRule type="expression" dxfId="1546" priority="1772" stopIfTrue="1">
      <formula>(MOD(COLUMN(),3)=2)</formula>
    </cfRule>
  </conditionalFormatting>
  <conditionalFormatting sqref="AM27:AM28">
    <cfRule type="expression" dxfId="1545" priority="1769" stopIfTrue="1">
      <formula>(MOD(COLUMN(),3)=1)</formula>
    </cfRule>
    <cfRule type="expression" dxfId="1544" priority="1770" stopIfTrue="1">
      <formula>(MOD(COLUMN(),3)=2)</formula>
    </cfRule>
  </conditionalFormatting>
  <conditionalFormatting sqref="AM29">
    <cfRule type="expression" dxfId="1543" priority="1767" stopIfTrue="1">
      <formula>(MOD(COLUMN(),3)=1)</formula>
    </cfRule>
    <cfRule type="expression" dxfId="1542" priority="1768" stopIfTrue="1">
      <formula>(MOD(COLUMN(),3)=2)</formula>
    </cfRule>
  </conditionalFormatting>
  <conditionalFormatting sqref="AQ27:AQ28">
    <cfRule type="expression" dxfId="1541" priority="1765" stopIfTrue="1">
      <formula>(MOD(COLUMN(),3)=1)</formula>
    </cfRule>
    <cfRule type="expression" dxfId="1540" priority="1766" stopIfTrue="1">
      <formula>(MOD(COLUMN(),3)=2)</formula>
    </cfRule>
  </conditionalFormatting>
  <conditionalFormatting sqref="AQ29">
    <cfRule type="expression" dxfId="1539" priority="1763" stopIfTrue="1">
      <formula>(MOD(COLUMN(),3)=1)</formula>
    </cfRule>
    <cfRule type="expression" dxfId="1538" priority="1764" stopIfTrue="1">
      <formula>(MOD(COLUMN(),3)=2)</formula>
    </cfRule>
  </conditionalFormatting>
  <conditionalFormatting sqref="AU27:AU28">
    <cfRule type="expression" dxfId="1537" priority="1761" stopIfTrue="1">
      <formula>(MOD(COLUMN(),3)=1)</formula>
    </cfRule>
    <cfRule type="expression" dxfId="1536" priority="1762" stopIfTrue="1">
      <formula>(MOD(COLUMN(),3)=2)</formula>
    </cfRule>
  </conditionalFormatting>
  <conditionalFormatting sqref="AU29">
    <cfRule type="expression" dxfId="1535" priority="1759" stopIfTrue="1">
      <formula>(MOD(COLUMN(),3)=1)</formula>
    </cfRule>
    <cfRule type="expression" dxfId="1534" priority="1760" stopIfTrue="1">
      <formula>(MOD(COLUMN(),3)=2)</formula>
    </cfRule>
  </conditionalFormatting>
  <conditionalFormatting sqref="H16:I16 H23:I23 I11 I22 I13:I15">
    <cfRule type="expression" dxfId="1533" priority="1679" stopIfTrue="1">
      <formula>(MOD(COLUMN(),3)=1)</formula>
    </cfRule>
    <cfRule type="expression" dxfId="1532" priority="1680" stopIfTrue="1">
      <formula>(MOD(COLUMN(),3)=2)</formula>
    </cfRule>
  </conditionalFormatting>
  <conditionalFormatting sqref="I17:I18">
    <cfRule type="expression" dxfId="1531" priority="1677" stopIfTrue="1">
      <formula>(MOD(COLUMN(),3)=1)</formula>
    </cfRule>
    <cfRule type="expression" dxfId="1530" priority="1678" stopIfTrue="1">
      <formula>(MOD(COLUMN(),3)=2)</formula>
    </cfRule>
  </conditionalFormatting>
  <conditionalFormatting sqref="I12">
    <cfRule type="expression" dxfId="1529" priority="1675" stopIfTrue="1">
      <formula>(MOD(COLUMN(),3)=1)</formula>
    </cfRule>
    <cfRule type="expression" dxfId="1528" priority="1676" stopIfTrue="1">
      <formula>(MOD(COLUMN(),3)=2)</formula>
    </cfRule>
  </conditionalFormatting>
  <conditionalFormatting sqref="I19:I20">
    <cfRule type="expression" dxfId="1527" priority="1673" stopIfTrue="1">
      <formula>(MOD(COLUMN(),3)=1)</formula>
    </cfRule>
    <cfRule type="expression" dxfId="1526" priority="1674" stopIfTrue="1">
      <formula>(MOD(COLUMN(),3)=2)</formula>
    </cfRule>
  </conditionalFormatting>
  <conditionalFormatting sqref="I21">
    <cfRule type="expression" dxfId="1525" priority="1671" stopIfTrue="1">
      <formula>(MOD(COLUMN(),3)=1)</formula>
    </cfRule>
    <cfRule type="expression" dxfId="1524" priority="1672" stopIfTrue="1">
      <formula>(MOD(COLUMN(),3)=2)</formula>
    </cfRule>
  </conditionalFormatting>
  <conditionalFormatting sqref="BA23">
    <cfRule type="expression" dxfId="1523" priority="1569" stopIfTrue="1">
      <formula>(MOD(COLUMN(),3)=1)</formula>
    </cfRule>
    <cfRule type="expression" dxfId="1522" priority="1570" stopIfTrue="1">
      <formula>(MOD(COLUMN(),3)=2)</formula>
    </cfRule>
  </conditionalFormatting>
  <conditionalFormatting sqref="G5">
    <cfRule type="expression" dxfId="1521" priority="1567" stopIfTrue="1">
      <formula>(MOD(COLUMN(),3)=1)</formula>
    </cfRule>
    <cfRule type="expression" dxfId="1520" priority="1568" stopIfTrue="1">
      <formula>(MOD(COLUMN(),3)=2)</formula>
    </cfRule>
  </conditionalFormatting>
  <conditionalFormatting sqref="I5:I6">
    <cfRule type="expression" dxfId="1519" priority="1565" stopIfTrue="1">
      <formula>(MOD(COLUMN(),3)=1)</formula>
    </cfRule>
    <cfRule type="expression" dxfId="1518" priority="1566" stopIfTrue="1">
      <formula>(MOD(COLUMN(),3)=2)</formula>
    </cfRule>
  </conditionalFormatting>
  <conditionalFormatting sqref="H5:H6">
    <cfRule type="expression" dxfId="1517" priority="1563" stopIfTrue="1">
      <formula>(MOD(COLUMN(),3)=1)</formula>
    </cfRule>
    <cfRule type="expression" dxfId="1516" priority="1564" stopIfTrue="1">
      <formula>(MOD(COLUMN(),3)=2)</formula>
    </cfRule>
  </conditionalFormatting>
  <conditionalFormatting sqref="H39:I39 K39 O39 S39 W39 AA39 AE39 AI39 AM39 AQ39">
    <cfRule type="expression" dxfId="1515" priority="1521" stopIfTrue="1">
      <formula>(MOD(COLUMN(),3)=1)</formula>
    </cfRule>
    <cfRule type="expression" dxfId="1514" priority="1522" stopIfTrue="1">
      <formula>(MOD(COLUMN(),3)=2)</formula>
    </cfRule>
  </conditionalFormatting>
  <conditionalFormatting sqref="C39:E39">
    <cfRule type="expression" dxfId="1513" priority="1519" stopIfTrue="1">
      <formula>(MOD(COLUMN(),3)=1)</formula>
    </cfRule>
    <cfRule type="expression" dxfId="1512" priority="1520" stopIfTrue="1">
      <formula>(MOD(COLUMN(),3)=2)</formula>
    </cfRule>
  </conditionalFormatting>
  <conditionalFormatting sqref="AU39">
    <cfRule type="expression" dxfId="1511" priority="1517" stopIfTrue="1">
      <formula>(MOD(COLUMN(),3)=1)</formula>
    </cfRule>
    <cfRule type="expression" dxfId="1510" priority="1518" stopIfTrue="1">
      <formula>(MOD(COLUMN(),3)=2)</formula>
    </cfRule>
  </conditionalFormatting>
  <conditionalFormatting sqref="B39">
    <cfRule type="expression" dxfId="1509" priority="1515" stopIfTrue="1">
      <formula>(MOD(COLUMN(),3)=1)</formula>
    </cfRule>
    <cfRule type="expression" dxfId="1508" priority="1516" stopIfTrue="1">
      <formula>(MOD(COLUMN(),3)=2)</formula>
    </cfRule>
  </conditionalFormatting>
  <conditionalFormatting sqref="F39">
    <cfRule type="expression" dxfId="1507" priority="1513" stopIfTrue="1">
      <formula>(MOD(COLUMN(),3)=1)</formula>
    </cfRule>
    <cfRule type="expression" dxfId="1506" priority="1514" stopIfTrue="1">
      <formula>(MOD(COLUMN(),3)=2)</formula>
    </cfRule>
  </conditionalFormatting>
  <conditionalFormatting sqref="J39">
    <cfRule type="expression" dxfId="1505" priority="1511" stopIfTrue="1">
      <formula>(MOD(COLUMN(),3)=1)</formula>
    </cfRule>
    <cfRule type="expression" dxfId="1504" priority="1512" stopIfTrue="1">
      <formula>(MOD(COLUMN(),3)=2)</formula>
    </cfRule>
  </conditionalFormatting>
  <conditionalFormatting sqref="N39">
    <cfRule type="expression" dxfId="1503" priority="1509" stopIfTrue="1">
      <formula>(MOD(COLUMN(),3)=1)</formula>
    </cfRule>
    <cfRule type="expression" dxfId="1502" priority="1510" stopIfTrue="1">
      <formula>(MOD(COLUMN(),3)=2)</formula>
    </cfRule>
  </conditionalFormatting>
  <conditionalFormatting sqref="R39">
    <cfRule type="expression" dxfId="1501" priority="1507" stopIfTrue="1">
      <formula>(MOD(COLUMN(),3)=1)</formula>
    </cfRule>
    <cfRule type="expression" dxfId="1500" priority="1508" stopIfTrue="1">
      <formula>(MOD(COLUMN(),3)=2)</formula>
    </cfRule>
  </conditionalFormatting>
  <conditionalFormatting sqref="V39">
    <cfRule type="expression" dxfId="1499" priority="1505" stopIfTrue="1">
      <formula>(MOD(COLUMN(),3)=1)</formula>
    </cfRule>
    <cfRule type="expression" dxfId="1498" priority="1506" stopIfTrue="1">
      <formula>(MOD(COLUMN(),3)=2)</formula>
    </cfRule>
  </conditionalFormatting>
  <conditionalFormatting sqref="Z39">
    <cfRule type="expression" dxfId="1497" priority="1503" stopIfTrue="1">
      <formula>(MOD(COLUMN(),3)=1)</formula>
    </cfRule>
    <cfRule type="expression" dxfId="1496" priority="1504" stopIfTrue="1">
      <formula>(MOD(COLUMN(),3)=2)</formula>
    </cfRule>
  </conditionalFormatting>
  <conditionalFormatting sqref="AD39">
    <cfRule type="expression" dxfId="1495" priority="1501" stopIfTrue="1">
      <formula>(MOD(COLUMN(),3)=1)</formula>
    </cfRule>
    <cfRule type="expression" dxfId="1494" priority="1502" stopIfTrue="1">
      <formula>(MOD(COLUMN(),3)=2)</formula>
    </cfRule>
  </conditionalFormatting>
  <conditionalFormatting sqref="AH39">
    <cfRule type="expression" dxfId="1493" priority="1499" stopIfTrue="1">
      <formula>(MOD(COLUMN(),3)=1)</formula>
    </cfRule>
    <cfRule type="expression" dxfId="1492" priority="1500" stopIfTrue="1">
      <formula>(MOD(COLUMN(),3)=2)</formula>
    </cfRule>
  </conditionalFormatting>
  <conditionalFormatting sqref="AL39">
    <cfRule type="expression" dxfId="1491" priority="1497" stopIfTrue="1">
      <formula>(MOD(COLUMN(),3)=1)</formula>
    </cfRule>
    <cfRule type="expression" dxfId="1490" priority="1498" stopIfTrue="1">
      <formula>(MOD(COLUMN(),3)=2)</formula>
    </cfRule>
  </conditionalFormatting>
  <conditionalFormatting sqref="AP39">
    <cfRule type="expression" dxfId="1489" priority="1495" stopIfTrue="1">
      <formula>(MOD(COLUMN(),3)=1)</formula>
    </cfRule>
    <cfRule type="expression" dxfId="1488" priority="1496" stopIfTrue="1">
      <formula>(MOD(COLUMN(),3)=2)</formula>
    </cfRule>
  </conditionalFormatting>
  <conditionalFormatting sqref="AT39">
    <cfRule type="expression" dxfId="1487" priority="1493" stopIfTrue="1">
      <formula>(MOD(COLUMN(),3)=1)</formula>
    </cfRule>
    <cfRule type="expression" dxfId="1486" priority="1494" stopIfTrue="1">
      <formula>(MOD(COLUMN(),3)=2)</formula>
    </cfRule>
  </conditionalFormatting>
  <conditionalFormatting sqref="H40:I40 K40 O40 S40 W40 AA40 AE40 AI40 AM40 AQ40">
    <cfRule type="expression" dxfId="1485" priority="1487" stopIfTrue="1">
      <formula>(MOD(COLUMN(),3)=1)</formula>
    </cfRule>
    <cfRule type="expression" dxfId="1484" priority="1488" stopIfTrue="1">
      <formula>(MOD(COLUMN(),3)=2)</formula>
    </cfRule>
  </conditionalFormatting>
  <conditionalFormatting sqref="C40:E40">
    <cfRule type="expression" dxfId="1483" priority="1485" stopIfTrue="1">
      <formula>(MOD(COLUMN(),3)=1)</formula>
    </cfRule>
    <cfRule type="expression" dxfId="1482" priority="1486" stopIfTrue="1">
      <formula>(MOD(COLUMN(),3)=2)</formula>
    </cfRule>
  </conditionalFormatting>
  <conditionalFormatting sqref="AU40">
    <cfRule type="expression" dxfId="1481" priority="1483" stopIfTrue="1">
      <formula>(MOD(COLUMN(),3)=1)</formula>
    </cfRule>
    <cfRule type="expression" dxfId="1480" priority="1484" stopIfTrue="1">
      <formula>(MOD(COLUMN(),3)=2)</formula>
    </cfRule>
  </conditionalFormatting>
  <conditionalFormatting sqref="B40">
    <cfRule type="expression" dxfId="1479" priority="1481" stopIfTrue="1">
      <formula>(MOD(COLUMN(),3)=1)</formula>
    </cfRule>
    <cfRule type="expression" dxfId="1478" priority="1482" stopIfTrue="1">
      <formula>(MOD(COLUMN(),3)=2)</formula>
    </cfRule>
  </conditionalFormatting>
  <conditionalFormatting sqref="F40">
    <cfRule type="expression" dxfId="1477" priority="1479" stopIfTrue="1">
      <formula>(MOD(COLUMN(),3)=1)</formula>
    </cfRule>
    <cfRule type="expression" dxfId="1476" priority="1480" stopIfTrue="1">
      <formula>(MOD(COLUMN(),3)=2)</formula>
    </cfRule>
  </conditionalFormatting>
  <conditionalFormatting sqref="J40">
    <cfRule type="expression" dxfId="1475" priority="1477" stopIfTrue="1">
      <formula>(MOD(COLUMN(),3)=1)</formula>
    </cfRule>
    <cfRule type="expression" dxfId="1474" priority="1478" stopIfTrue="1">
      <formula>(MOD(COLUMN(),3)=2)</formula>
    </cfRule>
  </conditionalFormatting>
  <conditionalFormatting sqref="N40">
    <cfRule type="expression" dxfId="1473" priority="1475" stopIfTrue="1">
      <formula>(MOD(COLUMN(),3)=1)</formula>
    </cfRule>
    <cfRule type="expression" dxfId="1472" priority="1476" stopIfTrue="1">
      <formula>(MOD(COLUMN(),3)=2)</formula>
    </cfRule>
  </conditionalFormatting>
  <conditionalFormatting sqref="R40">
    <cfRule type="expression" dxfId="1471" priority="1473" stopIfTrue="1">
      <formula>(MOD(COLUMN(),3)=1)</formula>
    </cfRule>
    <cfRule type="expression" dxfId="1470" priority="1474" stopIfTrue="1">
      <formula>(MOD(COLUMN(),3)=2)</formula>
    </cfRule>
  </conditionalFormatting>
  <conditionalFormatting sqref="V40">
    <cfRule type="expression" dxfId="1469" priority="1471" stopIfTrue="1">
      <formula>(MOD(COLUMN(),3)=1)</formula>
    </cfRule>
    <cfRule type="expression" dxfId="1468" priority="1472" stopIfTrue="1">
      <formula>(MOD(COLUMN(),3)=2)</formula>
    </cfRule>
  </conditionalFormatting>
  <conditionalFormatting sqref="Z40">
    <cfRule type="expression" dxfId="1467" priority="1469" stopIfTrue="1">
      <formula>(MOD(COLUMN(),3)=1)</formula>
    </cfRule>
    <cfRule type="expression" dxfId="1466" priority="1470" stopIfTrue="1">
      <formula>(MOD(COLUMN(),3)=2)</formula>
    </cfRule>
  </conditionalFormatting>
  <conditionalFormatting sqref="AD40">
    <cfRule type="expression" dxfId="1465" priority="1467" stopIfTrue="1">
      <formula>(MOD(COLUMN(),3)=1)</formula>
    </cfRule>
    <cfRule type="expression" dxfId="1464" priority="1468" stopIfTrue="1">
      <formula>(MOD(COLUMN(),3)=2)</formula>
    </cfRule>
  </conditionalFormatting>
  <conditionalFormatting sqref="AH40">
    <cfRule type="expression" dxfId="1463" priority="1465" stopIfTrue="1">
      <formula>(MOD(COLUMN(),3)=1)</formula>
    </cfRule>
    <cfRule type="expression" dxfId="1462" priority="1466" stopIfTrue="1">
      <formula>(MOD(COLUMN(),3)=2)</formula>
    </cfRule>
  </conditionalFormatting>
  <conditionalFormatting sqref="AL40">
    <cfRule type="expression" dxfId="1461" priority="1463" stopIfTrue="1">
      <formula>(MOD(COLUMN(),3)=1)</formula>
    </cfRule>
    <cfRule type="expression" dxfId="1460" priority="1464" stopIfTrue="1">
      <formula>(MOD(COLUMN(),3)=2)</formula>
    </cfRule>
  </conditionalFormatting>
  <conditionalFormatting sqref="AP40">
    <cfRule type="expression" dxfId="1459" priority="1461" stopIfTrue="1">
      <formula>(MOD(COLUMN(),3)=1)</formula>
    </cfRule>
    <cfRule type="expression" dxfId="1458" priority="1462" stopIfTrue="1">
      <formula>(MOD(COLUMN(),3)=2)</formula>
    </cfRule>
  </conditionalFormatting>
  <conditionalFormatting sqref="AT40">
    <cfRule type="expression" dxfId="1457" priority="1459" stopIfTrue="1">
      <formula>(MOD(COLUMN(),3)=1)</formula>
    </cfRule>
    <cfRule type="expression" dxfId="1456" priority="1460" stopIfTrue="1">
      <formula>(MOD(COLUMN(),3)=2)</formula>
    </cfRule>
  </conditionalFormatting>
  <conditionalFormatting sqref="H41:I41 K41 O41 S41 W41 AA41 AE41 AI41 AM41 AQ41">
    <cfRule type="expression" dxfId="1455" priority="1453" stopIfTrue="1">
      <formula>(MOD(COLUMN(),3)=1)</formula>
    </cfRule>
    <cfRule type="expression" dxfId="1454" priority="1454" stopIfTrue="1">
      <formula>(MOD(COLUMN(),3)=2)</formula>
    </cfRule>
  </conditionalFormatting>
  <conditionalFormatting sqref="C41:E41">
    <cfRule type="expression" dxfId="1453" priority="1451" stopIfTrue="1">
      <formula>(MOD(COLUMN(),3)=1)</formula>
    </cfRule>
    <cfRule type="expression" dxfId="1452" priority="1452" stopIfTrue="1">
      <formula>(MOD(COLUMN(),3)=2)</formula>
    </cfRule>
  </conditionalFormatting>
  <conditionalFormatting sqref="AU41">
    <cfRule type="expression" dxfId="1451" priority="1449" stopIfTrue="1">
      <formula>(MOD(COLUMN(),3)=1)</formula>
    </cfRule>
    <cfRule type="expression" dxfId="1450" priority="1450" stopIfTrue="1">
      <formula>(MOD(COLUMN(),3)=2)</formula>
    </cfRule>
  </conditionalFormatting>
  <conditionalFormatting sqref="B41">
    <cfRule type="expression" dxfId="1449" priority="1447" stopIfTrue="1">
      <formula>(MOD(COLUMN(),3)=1)</formula>
    </cfRule>
    <cfRule type="expression" dxfId="1448" priority="1448" stopIfTrue="1">
      <formula>(MOD(COLUMN(),3)=2)</formula>
    </cfRule>
  </conditionalFormatting>
  <conditionalFormatting sqref="F41">
    <cfRule type="expression" dxfId="1447" priority="1445" stopIfTrue="1">
      <formula>(MOD(COLUMN(),3)=1)</formula>
    </cfRule>
    <cfRule type="expression" dxfId="1446" priority="1446" stopIfTrue="1">
      <formula>(MOD(COLUMN(),3)=2)</formula>
    </cfRule>
  </conditionalFormatting>
  <conditionalFormatting sqref="J41">
    <cfRule type="expression" dxfId="1445" priority="1443" stopIfTrue="1">
      <formula>(MOD(COLUMN(),3)=1)</formula>
    </cfRule>
    <cfRule type="expression" dxfId="1444" priority="1444" stopIfTrue="1">
      <formula>(MOD(COLUMN(),3)=2)</formula>
    </cfRule>
  </conditionalFormatting>
  <conditionalFormatting sqref="N41">
    <cfRule type="expression" dxfId="1443" priority="1441" stopIfTrue="1">
      <formula>(MOD(COLUMN(),3)=1)</formula>
    </cfRule>
    <cfRule type="expression" dxfId="1442" priority="1442" stopIfTrue="1">
      <formula>(MOD(COLUMN(),3)=2)</formula>
    </cfRule>
  </conditionalFormatting>
  <conditionalFormatting sqref="R41">
    <cfRule type="expression" dxfId="1441" priority="1439" stopIfTrue="1">
      <formula>(MOD(COLUMN(),3)=1)</formula>
    </cfRule>
    <cfRule type="expression" dxfId="1440" priority="1440" stopIfTrue="1">
      <formula>(MOD(COLUMN(),3)=2)</formula>
    </cfRule>
  </conditionalFormatting>
  <conditionalFormatting sqref="V41">
    <cfRule type="expression" dxfId="1439" priority="1437" stopIfTrue="1">
      <formula>(MOD(COLUMN(),3)=1)</formula>
    </cfRule>
    <cfRule type="expression" dxfId="1438" priority="1438" stopIfTrue="1">
      <formula>(MOD(COLUMN(),3)=2)</formula>
    </cfRule>
  </conditionalFormatting>
  <conditionalFormatting sqref="Z41">
    <cfRule type="expression" dxfId="1437" priority="1435" stopIfTrue="1">
      <formula>(MOD(COLUMN(),3)=1)</formula>
    </cfRule>
    <cfRule type="expression" dxfId="1436" priority="1436" stopIfTrue="1">
      <formula>(MOD(COLUMN(),3)=2)</formula>
    </cfRule>
  </conditionalFormatting>
  <conditionalFormatting sqref="AD41">
    <cfRule type="expression" dxfId="1435" priority="1433" stopIfTrue="1">
      <formula>(MOD(COLUMN(),3)=1)</formula>
    </cfRule>
    <cfRule type="expression" dxfId="1434" priority="1434" stopIfTrue="1">
      <formula>(MOD(COLUMN(),3)=2)</formula>
    </cfRule>
  </conditionalFormatting>
  <conditionalFormatting sqref="AH41">
    <cfRule type="expression" dxfId="1433" priority="1431" stopIfTrue="1">
      <formula>(MOD(COLUMN(),3)=1)</formula>
    </cfRule>
    <cfRule type="expression" dxfId="1432" priority="1432" stopIfTrue="1">
      <formula>(MOD(COLUMN(),3)=2)</formula>
    </cfRule>
  </conditionalFormatting>
  <conditionalFormatting sqref="AL41">
    <cfRule type="expression" dxfId="1431" priority="1429" stopIfTrue="1">
      <formula>(MOD(COLUMN(),3)=1)</formula>
    </cfRule>
    <cfRule type="expression" dxfId="1430" priority="1430" stopIfTrue="1">
      <formula>(MOD(COLUMN(),3)=2)</formula>
    </cfRule>
  </conditionalFormatting>
  <conditionalFormatting sqref="AP41">
    <cfRule type="expression" dxfId="1429" priority="1427" stopIfTrue="1">
      <formula>(MOD(COLUMN(),3)=1)</formula>
    </cfRule>
    <cfRule type="expression" dxfId="1428" priority="1428" stopIfTrue="1">
      <formula>(MOD(COLUMN(),3)=2)</formula>
    </cfRule>
  </conditionalFormatting>
  <conditionalFormatting sqref="AT41">
    <cfRule type="expression" dxfId="1427" priority="1425" stopIfTrue="1">
      <formula>(MOD(COLUMN(),3)=1)</formula>
    </cfRule>
    <cfRule type="expression" dxfId="1426" priority="1426" stopIfTrue="1">
      <formula>(MOD(COLUMN(),3)=2)</formula>
    </cfRule>
  </conditionalFormatting>
  <conditionalFormatting sqref="L30:M30 L32:M33">
    <cfRule type="expression" dxfId="1425" priority="1419" stopIfTrue="1">
      <formula>(MOD(COLUMN(),3)=1)</formula>
    </cfRule>
    <cfRule type="expression" dxfId="1424" priority="1420" stopIfTrue="1">
      <formula>(MOD(COLUMN(),3)=2)</formula>
    </cfRule>
  </conditionalFormatting>
  <conditionalFormatting sqref="L38:M38">
    <cfRule type="expression" dxfId="1423" priority="1417" stopIfTrue="1">
      <formula>(MOD(COLUMN(),3)=1)</formula>
    </cfRule>
    <cfRule type="expression" dxfId="1422" priority="1418" stopIfTrue="1">
      <formula>(MOD(COLUMN(),3)=2)</formula>
    </cfRule>
  </conditionalFormatting>
  <conditionalFormatting sqref="L37:M37">
    <cfRule type="expression" dxfId="1421" priority="1415" stopIfTrue="1">
      <formula>(MOD(COLUMN(),3)=1)</formula>
    </cfRule>
    <cfRule type="expression" dxfId="1420" priority="1416" stopIfTrue="1">
      <formula>(MOD(COLUMN(),3)=2)</formula>
    </cfRule>
  </conditionalFormatting>
  <conditionalFormatting sqref="L31:M31">
    <cfRule type="expression" dxfId="1419" priority="1413" stopIfTrue="1">
      <formula>(MOD(COLUMN(),3)=1)</formula>
    </cfRule>
    <cfRule type="expression" dxfId="1418" priority="1414" stopIfTrue="1">
      <formula>(MOD(COLUMN(),3)=2)</formula>
    </cfRule>
  </conditionalFormatting>
  <conditionalFormatting sqref="L27:M28">
    <cfRule type="expression" dxfId="1417" priority="1411" stopIfTrue="1">
      <formula>(MOD(COLUMN(),3)=1)</formula>
    </cfRule>
    <cfRule type="expression" dxfId="1416" priority="1412" stopIfTrue="1">
      <formula>(MOD(COLUMN(),3)=2)</formula>
    </cfRule>
  </conditionalFormatting>
  <conditionalFormatting sqref="L26:M26">
    <cfRule type="expression" dxfId="1415" priority="1409" stopIfTrue="1">
      <formula>(MOD(COLUMN(),3)=1)</formula>
    </cfRule>
    <cfRule type="expression" dxfId="1414" priority="1410" stopIfTrue="1">
      <formula>(MOD(COLUMN(),3)=2)</formula>
    </cfRule>
  </conditionalFormatting>
  <conditionalFormatting sqref="L36:M36">
    <cfRule type="expression" dxfId="1413" priority="1407" stopIfTrue="1">
      <formula>(MOD(COLUMN(),3)=1)</formula>
    </cfRule>
    <cfRule type="expression" dxfId="1412" priority="1408" stopIfTrue="1">
      <formula>(MOD(COLUMN(),3)=2)</formula>
    </cfRule>
  </conditionalFormatting>
  <conditionalFormatting sqref="L34:M34">
    <cfRule type="expression" dxfId="1411" priority="1405" stopIfTrue="1">
      <formula>(MOD(COLUMN(),3)=1)</formula>
    </cfRule>
    <cfRule type="expression" dxfId="1410" priority="1406" stopIfTrue="1">
      <formula>(MOD(COLUMN(),3)=2)</formula>
    </cfRule>
  </conditionalFormatting>
  <conditionalFormatting sqref="L35:M35">
    <cfRule type="expression" dxfId="1409" priority="1403" stopIfTrue="1">
      <formula>(MOD(COLUMN(),3)=1)</formula>
    </cfRule>
    <cfRule type="expression" dxfId="1408" priority="1404" stopIfTrue="1">
      <formula>(MOD(COLUMN(),3)=2)</formula>
    </cfRule>
  </conditionalFormatting>
  <conditionalFormatting sqref="L29:M29">
    <cfRule type="expression" dxfId="1407" priority="1401" stopIfTrue="1">
      <formula>(MOD(COLUMN(),3)=1)</formula>
    </cfRule>
    <cfRule type="expression" dxfId="1406" priority="1402" stopIfTrue="1">
      <formula>(MOD(COLUMN(),3)=2)</formula>
    </cfRule>
  </conditionalFormatting>
  <conditionalFormatting sqref="L42:M42">
    <cfRule type="expression" dxfId="1405" priority="1399" stopIfTrue="1">
      <formula>(MOD(COLUMN(),3)=1)</formula>
    </cfRule>
    <cfRule type="expression" dxfId="1404" priority="1400" stopIfTrue="1">
      <formula>(MOD(COLUMN(),3)=2)</formula>
    </cfRule>
  </conditionalFormatting>
  <conditionalFormatting sqref="L39:M39">
    <cfRule type="expression" dxfId="1403" priority="1397" stopIfTrue="1">
      <formula>(MOD(COLUMN(),3)=1)</formula>
    </cfRule>
    <cfRule type="expression" dxfId="1402" priority="1398" stopIfTrue="1">
      <formula>(MOD(COLUMN(),3)=2)</formula>
    </cfRule>
  </conditionalFormatting>
  <conditionalFormatting sqref="L40:M40">
    <cfRule type="expression" dxfId="1401" priority="1395" stopIfTrue="1">
      <formula>(MOD(COLUMN(),3)=1)</formula>
    </cfRule>
    <cfRule type="expression" dxfId="1400" priority="1396" stopIfTrue="1">
      <formula>(MOD(COLUMN(),3)=2)</formula>
    </cfRule>
  </conditionalFormatting>
  <conditionalFormatting sqref="L41:M41">
    <cfRule type="expression" dxfId="1399" priority="1393" stopIfTrue="1">
      <formula>(MOD(COLUMN(),3)=1)</formula>
    </cfRule>
    <cfRule type="expression" dxfId="1398" priority="1394" stopIfTrue="1">
      <formula>(MOD(COLUMN(),3)=2)</formula>
    </cfRule>
  </conditionalFormatting>
  <conditionalFormatting sqref="P30:Q30 P32:Q33">
    <cfRule type="expression" dxfId="1397" priority="1391" stopIfTrue="1">
      <formula>(MOD(COLUMN(),3)=1)</formula>
    </cfRule>
    <cfRule type="expression" dxfId="1396" priority="1392" stopIfTrue="1">
      <formula>(MOD(COLUMN(),3)=2)</formula>
    </cfRule>
  </conditionalFormatting>
  <conditionalFormatting sqref="P38:Q38">
    <cfRule type="expression" dxfId="1395" priority="1389" stopIfTrue="1">
      <formula>(MOD(COLUMN(),3)=1)</formula>
    </cfRule>
    <cfRule type="expression" dxfId="1394" priority="1390" stopIfTrue="1">
      <formula>(MOD(COLUMN(),3)=2)</formula>
    </cfRule>
  </conditionalFormatting>
  <conditionalFormatting sqref="P37:Q37">
    <cfRule type="expression" dxfId="1393" priority="1387" stopIfTrue="1">
      <formula>(MOD(COLUMN(),3)=1)</formula>
    </cfRule>
    <cfRule type="expression" dxfId="1392" priority="1388" stopIfTrue="1">
      <formula>(MOD(COLUMN(),3)=2)</formula>
    </cfRule>
  </conditionalFormatting>
  <conditionalFormatting sqref="P31:Q31">
    <cfRule type="expression" dxfId="1391" priority="1385" stopIfTrue="1">
      <formula>(MOD(COLUMN(),3)=1)</formula>
    </cfRule>
    <cfRule type="expression" dxfId="1390" priority="1386" stopIfTrue="1">
      <formula>(MOD(COLUMN(),3)=2)</formula>
    </cfRule>
  </conditionalFormatting>
  <conditionalFormatting sqref="P27:Q28">
    <cfRule type="expression" dxfId="1389" priority="1383" stopIfTrue="1">
      <formula>(MOD(COLUMN(),3)=1)</formula>
    </cfRule>
    <cfRule type="expression" dxfId="1388" priority="1384" stopIfTrue="1">
      <formula>(MOD(COLUMN(),3)=2)</formula>
    </cfRule>
  </conditionalFormatting>
  <conditionalFormatting sqref="P26:Q26">
    <cfRule type="expression" dxfId="1387" priority="1381" stopIfTrue="1">
      <formula>(MOD(COLUMN(),3)=1)</formula>
    </cfRule>
    <cfRule type="expression" dxfId="1386" priority="1382" stopIfTrue="1">
      <formula>(MOD(COLUMN(),3)=2)</formula>
    </cfRule>
  </conditionalFormatting>
  <conditionalFormatting sqref="P36:Q36">
    <cfRule type="expression" dxfId="1385" priority="1379" stopIfTrue="1">
      <formula>(MOD(COLUMN(),3)=1)</formula>
    </cfRule>
    <cfRule type="expression" dxfId="1384" priority="1380" stopIfTrue="1">
      <formula>(MOD(COLUMN(),3)=2)</formula>
    </cfRule>
  </conditionalFormatting>
  <conditionalFormatting sqref="P34:Q34">
    <cfRule type="expression" dxfId="1383" priority="1377" stopIfTrue="1">
      <formula>(MOD(COLUMN(),3)=1)</formula>
    </cfRule>
    <cfRule type="expression" dxfId="1382" priority="1378" stopIfTrue="1">
      <formula>(MOD(COLUMN(),3)=2)</formula>
    </cfRule>
  </conditionalFormatting>
  <conditionalFormatting sqref="P35:Q35">
    <cfRule type="expression" dxfId="1381" priority="1375" stopIfTrue="1">
      <formula>(MOD(COLUMN(),3)=1)</formula>
    </cfRule>
    <cfRule type="expression" dxfId="1380" priority="1376" stopIfTrue="1">
      <formula>(MOD(COLUMN(),3)=2)</formula>
    </cfRule>
  </conditionalFormatting>
  <conditionalFormatting sqref="P29:Q29">
    <cfRule type="expression" dxfId="1379" priority="1373" stopIfTrue="1">
      <formula>(MOD(COLUMN(),3)=1)</formula>
    </cfRule>
    <cfRule type="expression" dxfId="1378" priority="1374" stopIfTrue="1">
      <formula>(MOD(COLUMN(),3)=2)</formula>
    </cfRule>
  </conditionalFormatting>
  <conditionalFormatting sqref="P42:Q42">
    <cfRule type="expression" dxfId="1377" priority="1371" stopIfTrue="1">
      <formula>(MOD(COLUMN(),3)=1)</formula>
    </cfRule>
    <cfRule type="expression" dxfId="1376" priority="1372" stopIfTrue="1">
      <formula>(MOD(COLUMN(),3)=2)</formula>
    </cfRule>
  </conditionalFormatting>
  <conditionalFormatting sqref="P39:Q39">
    <cfRule type="expression" dxfId="1375" priority="1369" stopIfTrue="1">
      <formula>(MOD(COLUMN(),3)=1)</formula>
    </cfRule>
    <cfRule type="expression" dxfId="1374" priority="1370" stopIfTrue="1">
      <formula>(MOD(COLUMN(),3)=2)</formula>
    </cfRule>
  </conditionalFormatting>
  <conditionalFormatting sqref="P40:Q40">
    <cfRule type="expression" dxfId="1373" priority="1367" stopIfTrue="1">
      <formula>(MOD(COLUMN(),3)=1)</formula>
    </cfRule>
    <cfRule type="expression" dxfId="1372" priority="1368" stopIfTrue="1">
      <formula>(MOD(COLUMN(),3)=2)</formula>
    </cfRule>
  </conditionalFormatting>
  <conditionalFormatting sqref="P41:Q41">
    <cfRule type="expression" dxfId="1371" priority="1365" stopIfTrue="1">
      <formula>(MOD(COLUMN(),3)=1)</formula>
    </cfRule>
    <cfRule type="expression" dxfId="1370" priority="1366" stopIfTrue="1">
      <formula>(MOD(COLUMN(),3)=2)</formula>
    </cfRule>
  </conditionalFormatting>
  <conditionalFormatting sqref="T30:U30 T32:U33">
    <cfRule type="expression" dxfId="1369" priority="1363" stopIfTrue="1">
      <formula>(MOD(COLUMN(),3)=1)</formula>
    </cfRule>
    <cfRule type="expression" dxfId="1368" priority="1364" stopIfTrue="1">
      <formula>(MOD(COLUMN(),3)=2)</formula>
    </cfRule>
  </conditionalFormatting>
  <conditionalFormatting sqref="T38:U38">
    <cfRule type="expression" dxfId="1367" priority="1361" stopIfTrue="1">
      <formula>(MOD(COLUMN(),3)=1)</formula>
    </cfRule>
    <cfRule type="expression" dxfId="1366" priority="1362" stopIfTrue="1">
      <formula>(MOD(COLUMN(),3)=2)</formula>
    </cfRule>
  </conditionalFormatting>
  <conditionalFormatting sqref="T37:U37">
    <cfRule type="expression" dxfId="1365" priority="1359" stopIfTrue="1">
      <formula>(MOD(COLUMN(),3)=1)</formula>
    </cfRule>
    <cfRule type="expression" dxfId="1364" priority="1360" stopIfTrue="1">
      <formula>(MOD(COLUMN(),3)=2)</formula>
    </cfRule>
  </conditionalFormatting>
  <conditionalFormatting sqref="T31:U31">
    <cfRule type="expression" dxfId="1363" priority="1357" stopIfTrue="1">
      <formula>(MOD(COLUMN(),3)=1)</formula>
    </cfRule>
    <cfRule type="expression" dxfId="1362" priority="1358" stopIfTrue="1">
      <formula>(MOD(COLUMN(),3)=2)</formula>
    </cfRule>
  </conditionalFormatting>
  <conditionalFormatting sqref="T27:U28">
    <cfRule type="expression" dxfId="1361" priority="1355" stopIfTrue="1">
      <formula>(MOD(COLUMN(),3)=1)</formula>
    </cfRule>
    <cfRule type="expression" dxfId="1360" priority="1356" stopIfTrue="1">
      <formula>(MOD(COLUMN(),3)=2)</formula>
    </cfRule>
  </conditionalFormatting>
  <conditionalFormatting sqref="T26:U26">
    <cfRule type="expression" dxfId="1359" priority="1353" stopIfTrue="1">
      <formula>(MOD(COLUMN(),3)=1)</formula>
    </cfRule>
    <cfRule type="expression" dxfId="1358" priority="1354" stopIfTrue="1">
      <formula>(MOD(COLUMN(),3)=2)</formula>
    </cfRule>
  </conditionalFormatting>
  <conditionalFormatting sqref="T36:U36">
    <cfRule type="expression" dxfId="1357" priority="1351" stopIfTrue="1">
      <formula>(MOD(COLUMN(),3)=1)</formula>
    </cfRule>
    <cfRule type="expression" dxfId="1356" priority="1352" stopIfTrue="1">
      <formula>(MOD(COLUMN(),3)=2)</formula>
    </cfRule>
  </conditionalFormatting>
  <conditionalFormatting sqref="T34:U34">
    <cfRule type="expression" dxfId="1355" priority="1349" stopIfTrue="1">
      <formula>(MOD(COLUMN(),3)=1)</formula>
    </cfRule>
    <cfRule type="expression" dxfId="1354" priority="1350" stopIfTrue="1">
      <formula>(MOD(COLUMN(),3)=2)</formula>
    </cfRule>
  </conditionalFormatting>
  <conditionalFormatting sqref="T35:U35">
    <cfRule type="expression" dxfId="1353" priority="1347" stopIfTrue="1">
      <formula>(MOD(COLUMN(),3)=1)</formula>
    </cfRule>
    <cfRule type="expression" dxfId="1352" priority="1348" stopIfTrue="1">
      <formula>(MOD(COLUMN(),3)=2)</formula>
    </cfRule>
  </conditionalFormatting>
  <conditionalFormatting sqref="T29:U29">
    <cfRule type="expression" dxfId="1351" priority="1345" stopIfTrue="1">
      <formula>(MOD(COLUMN(),3)=1)</formula>
    </cfRule>
    <cfRule type="expression" dxfId="1350" priority="1346" stopIfTrue="1">
      <formula>(MOD(COLUMN(),3)=2)</formula>
    </cfRule>
  </conditionalFormatting>
  <conditionalFormatting sqref="T42:U42">
    <cfRule type="expression" dxfId="1349" priority="1343" stopIfTrue="1">
      <formula>(MOD(COLUMN(),3)=1)</formula>
    </cfRule>
    <cfRule type="expression" dxfId="1348" priority="1344" stopIfTrue="1">
      <formula>(MOD(COLUMN(),3)=2)</formula>
    </cfRule>
  </conditionalFormatting>
  <conditionalFormatting sqref="T39:U39">
    <cfRule type="expression" dxfId="1347" priority="1341" stopIfTrue="1">
      <formula>(MOD(COLUMN(),3)=1)</formula>
    </cfRule>
    <cfRule type="expression" dxfId="1346" priority="1342" stopIfTrue="1">
      <formula>(MOD(COLUMN(),3)=2)</formula>
    </cfRule>
  </conditionalFormatting>
  <conditionalFormatting sqref="T40:U40">
    <cfRule type="expression" dxfId="1345" priority="1339" stopIfTrue="1">
      <formula>(MOD(COLUMN(),3)=1)</formula>
    </cfRule>
    <cfRule type="expression" dxfId="1344" priority="1340" stopIfTrue="1">
      <formula>(MOD(COLUMN(),3)=2)</formula>
    </cfRule>
  </conditionalFormatting>
  <conditionalFormatting sqref="T41:U41">
    <cfRule type="expression" dxfId="1343" priority="1337" stopIfTrue="1">
      <formula>(MOD(COLUMN(),3)=1)</formula>
    </cfRule>
    <cfRule type="expression" dxfId="1342" priority="1338" stopIfTrue="1">
      <formula>(MOD(COLUMN(),3)=2)</formula>
    </cfRule>
  </conditionalFormatting>
  <conditionalFormatting sqref="X30:Y30 X32:Y33">
    <cfRule type="expression" dxfId="1341" priority="1335" stopIfTrue="1">
      <formula>(MOD(COLUMN(),3)=1)</formula>
    </cfRule>
    <cfRule type="expression" dxfId="1340" priority="1336" stopIfTrue="1">
      <formula>(MOD(COLUMN(),3)=2)</formula>
    </cfRule>
  </conditionalFormatting>
  <conditionalFormatting sqref="X38:Y38">
    <cfRule type="expression" dxfId="1339" priority="1333" stopIfTrue="1">
      <formula>(MOD(COLUMN(),3)=1)</formula>
    </cfRule>
    <cfRule type="expression" dxfId="1338" priority="1334" stopIfTrue="1">
      <formula>(MOD(COLUMN(),3)=2)</formula>
    </cfRule>
  </conditionalFormatting>
  <conditionalFormatting sqref="X37:Y37">
    <cfRule type="expression" dxfId="1337" priority="1331" stopIfTrue="1">
      <formula>(MOD(COLUMN(),3)=1)</formula>
    </cfRule>
    <cfRule type="expression" dxfId="1336" priority="1332" stopIfTrue="1">
      <formula>(MOD(COLUMN(),3)=2)</formula>
    </cfRule>
  </conditionalFormatting>
  <conditionalFormatting sqref="X31:Y31">
    <cfRule type="expression" dxfId="1335" priority="1329" stopIfTrue="1">
      <formula>(MOD(COLUMN(),3)=1)</formula>
    </cfRule>
    <cfRule type="expression" dxfId="1334" priority="1330" stopIfTrue="1">
      <formula>(MOD(COLUMN(),3)=2)</formula>
    </cfRule>
  </conditionalFormatting>
  <conditionalFormatting sqref="X27:Y28">
    <cfRule type="expression" dxfId="1333" priority="1327" stopIfTrue="1">
      <formula>(MOD(COLUMN(),3)=1)</formula>
    </cfRule>
    <cfRule type="expression" dxfId="1332" priority="1328" stopIfTrue="1">
      <formula>(MOD(COLUMN(),3)=2)</formula>
    </cfRule>
  </conditionalFormatting>
  <conditionalFormatting sqref="X26:Y26">
    <cfRule type="expression" dxfId="1331" priority="1325" stopIfTrue="1">
      <formula>(MOD(COLUMN(),3)=1)</formula>
    </cfRule>
    <cfRule type="expression" dxfId="1330" priority="1326" stopIfTrue="1">
      <formula>(MOD(COLUMN(),3)=2)</formula>
    </cfRule>
  </conditionalFormatting>
  <conditionalFormatting sqref="X36:Y36">
    <cfRule type="expression" dxfId="1329" priority="1323" stopIfTrue="1">
      <formula>(MOD(COLUMN(),3)=1)</formula>
    </cfRule>
    <cfRule type="expression" dxfId="1328" priority="1324" stopIfTrue="1">
      <formula>(MOD(COLUMN(),3)=2)</formula>
    </cfRule>
  </conditionalFormatting>
  <conditionalFormatting sqref="X34:Y34">
    <cfRule type="expression" dxfId="1327" priority="1321" stopIfTrue="1">
      <formula>(MOD(COLUMN(),3)=1)</formula>
    </cfRule>
    <cfRule type="expression" dxfId="1326" priority="1322" stopIfTrue="1">
      <formula>(MOD(COLUMN(),3)=2)</formula>
    </cfRule>
  </conditionalFormatting>
  <conditionalFormatting sqref="X35:Y35">
    <cfRule type="expression" dxfId="1325" priority="1319" stopIfTrue="1">
      <formula>(MOD(COLUMN(),3)=1)</formula>
    </cfRule>
    <cfRule type="expression" dxfId="1324" priority="1320" stopIfTrue="1">
      <formula>(MOD(COLUMN(),3)=2)</formula>
    </cfRule>
  </conditionalFormatting>
  <conditionalFormatting sqref="X29:Y29">
    <cfRule type="expression" dxfId="1323" priority="1317" stopIfTrue="1">
      <formula>(MOD(COLUMN(),3)=1)</formula>
    </cfRule>
    <cfRule type="expression" dxfId="1322" priority="1318" stopIfTrue="1">
      <formula>(MOD(COLUMN(),3)=2)</formula>
    </cfRule>
  </conditionalFormatting>
  <conditionalFormatting sqref="X42:Y42">
    <cfRule type="expression" dxfId="1321" priority="1315" stopIfTrue="1">
      <formula>(MOD(COLUMN(),3)=1)</formula>
    </cfRule>
    <cfRule type="expression" dxfId="1320" priority="1316" stopIfTrue="1">
      <formula>(MOD(COLUMN(),3)=2)</formula>
    </cfRule>
  </conditionalFormatting>
  <conditionalFormatting sqref="X39:Y39">
    <cfRule type="expression" dxfId="1319" priority="1313" stopIfTrue="1">
      <formula>(MOD(COLUMN(),3)=1)</formula>
    </cfRule>
    <cfRule type="expression" dxfId="1318" priority="1314" stopIfTrue="1">
      <formula>(MOD(COLUMN(),3)=2)</formula>
    </cfRule>
  </conditionalFormatting>
  <conditionalFormatting sqref="X40:Y40">
    <cfRule type="expression" dxfId="1317" priority="1311" stopIfTrue="1">
      <formula>(MOD(COLUMN(),3)=1)</formula>
    </cfRule>
    <cfRule type="expression" dxfId="1316" priority="1312" stopIfTrue="1">
      <formula>(MOD(COLUMN(),3)=2)</formula>
    </cfRule>
  </conditionalFormatting>
  <conditionalFormatting sqref="X41:Y41">
    <cfRule type="expression" dxfId="1315" priority="1309" stopIfTrue="1">
      <formula>(MOD(COLUMN(),3)=1)</formula>
    </cfRule>
    <cfRule type="expression" dxfId="1314" priority="1310" stopIfTrue="1">
      <formula>(MOD(COLUMN(),3)=2)</formula>
    </cfRule>
  </conditionalFormatting>
  <conditionalFormatting sqref="AB30:AC30 AB32:AC33">
    <cfRule type="expression" dxfId="1313" priority="1307" stopIfTrue="1">
      <formula>(MOD(COLUMN(),3)=1)</formula>
    </cfRule>
    <cfRule type="expression" dxfId="1312" priority="1308" stopIfTrue="1">
      <formula>(MOD(COLUMN(),3)=2)</formula>
    </cfRule>
  </conditionalFormatting>
  <conditionalFormatting sqref="AB38:AC38">
    <cfRule type="expression" dxfId="1311" priority="1305" stopIfTrue="1">
      <formula>(MOD(COLUMN(),3)=1)</formula>
    </cfRule>
    <cfRule type="expression" dxfId="1310" priority="1306" stopIfTrue="1">
      <formula>(MOD(COLUMN(),3)=2)</formula>
    </cfRule>
  </conditionalFormatting>
  <conditionalFormatting sqref="AB37:AC37">
    <cfRule type="expression" dxfId="1309" priority="1303" stopIfTrue="1">
      <formula>(MOD(COLUMN(),3)=1)</formula>
    </cfRule>
    <cfRule type="expression" dxfId="1308" priority="1304" stopIfTrue="1">
      <formula>(MOD(COLUMN(),3)=2)</formula>
    </cfRule>
  </conditionalFormatting>
  <conditionalFormatting sqref="AB31:AC31">
    <cfRule type="expression" dxfId="1307" priority="1301" stopIfTrue="1">
      <formula>(MOD(COLUMN(),3)=1)</formula>
    </cfRule>
    <cfRule type="expression" dxfId="1306" priority="1302" stopIfTrue="1">
      <formula>(MOD(COLUMN(),3)=2)</formula>
    </cfRule>
  </conditionalFormatting>
  <conditionalFormatting sqref="AB27:AC28">
    <cfRule type="expression" dxfId="1305" priority="1299" stopIfTrue="1">
      <formula>(MOD(COLUMN(),3)=1)</formula>
    </cfRule>
    <cfRule type="expression" dxfId="1304" priority="1300" stopIfTrue="1">
      <formula>(MOD(COLUMN(),3)=2)</formula>
    </cfRule>
  </conditionalFormatting>
  <conditionalFormatting sqref="AB26:AC26">
    <cfRule type="expression" dxfId="1303" priority="1297" stopIfTrue="1">
      <formula>(MOD(COLUMN(),3)=1)</formula>
    </cfRule>
    <cfRule type="expression" dxfId="1302" priority="1298" stopIfTrue="1">
      <formula>(MOD(COLUMN(),3)=2)</formula>
    </cfRule>
  </conditionalFormatting>
  <conditionalFormatting sqref="AB36:AC36">
    <cfRule type="expression" dxfId="1301" priority="1295" stopIfTrue="1">
      <formula>(MOD(COLUMN(),3)=1)</formula>
    </cfRule>
    <cfRule type="expression" dxfId="1300" priority="1296" stopIfTrue="1">
      <formula>(MOD(COLUMN(),3)=2)</formula>
    </cfRule>
  </conditionalFormatting>
  <conditionalFormatting sqref="AB34:AC34">
    <cfRule type="expression" dxfId="1299" priority="1293" stopIfTrue="1">
      <formula>(MOD(COLUMN(),3)=1)</formula>
    </cfRule>
    <cfRule type="expression" dxfId="1298" priority="1294" stopIfTrue="1">
      <formula>(MOD(COLUMN(),3)=2)</formula>
    </cfRule>
  </conditionalFormatting>
  <conditionalFormatting sqref="AB35:AC35">
    <cfRule type="expression" dxfId="1297" priority="1291" stopIfTrue="1">
      <formula>(MOD(COLUMN(),3)=1)</formula>
    </cfRule>
    <cfRule type="expression" dxfId="1296" priority="1292" stopIfTrue="1">
      <formula>(MOD(COLUMN(),3)=2)</formula>
    </cfRule>
  </conditionalFormatting>
  <conditionalFormatting sqref="AB29:AC29">
    <cfRule type="expression" dxfId="1295" priority="1289" stopIfTrue="1">
      <formula>(MOD(COLUMN(),3)=1)</formula>
    </cfRule>
    <cfRule type="expression" dxfId="1294" priority="1290" stopIfTrue="1">
      <formula>(MOD(COLUMN(),3)=2)</formula>
    </cfRule>
  </conditionalFormatting>
  <conditionalFormatting sqref="AB42:AC42">
    <cfRule type="expression" dxfId="1293" priority="1287" stopIfTrue="1">
      <formula>(MOD(COLUMN(),3)=1)</formula>
    </cfRule>
    <cfRule type="expression" dxfId="1292" priority="1288" stopIfTrue="1">
      <formula>(MOD(COLUMN(),3)=2)</formula>
    </cfRule>
  </conditionalFormatting>
  <conditionalFormatting sqref="AB39:AC39">
    <cfRule type="expression" dxfId="1291" priority="1285" stopIfTrue="1">
      <formula>(MOD(COLUMN(),3)=1)</formula>
    </cfRule>
    <cfRule type="expression" dxfId="1290" priority="1286" stopIfTrue="1">
      <formula>(MOD(COLUMN(),3)=2)</formula>
    </cfRule>
  </conditionalFormatting>
  <conditionalFormatting sqref="AB40:AC40">
    <cfRule type="expression" dxfId="1289" priority="1283" stopIfTrue="1">
      <formula>(MOD(COLUMN(),3)=1)</formula>
    </cfRule>
    <cfRule type="expression" dxfId="1288" priority="1284" stopIfTrue="1">
      <formula>(MOD(COLUMN(),3)=2)</formula>
    </cfRule>
  </conditionalFormatting>
  <conditionalFormatting sqref="AB41:AC41">
    <cfRule type="expression" dxfId="1287" priority="1281" stopIfTrue="1">
      <formula>(MOD(COLUMN(),3)=1)</formula>
    </cfRule>
    <cfRule type="expression" dxfId="1286" priority="1282" stopIfTrue="1">
      <formula>(MOD(COLUMN(),3)=2)</formula>
    </cfRule>
  </conditionalFormatting>
  <conditionalFormatting sqref="AF30:AG30 AF32:AG33">
    <cfRule type="expression" dxfId="1285" priority="1279" stopIfTrue="1">
      <formula>(MOD(COLUMN(),3)=1)</formula>
    </cfRule>
    <cfRule type="expression" dxfId="1284" priority="1280" stopIfTrue="1">
      <formula>(MOD(COLUMN(),3)=2)</formula>
    </cfRule>
  </conditionalFormatting>
  <conditionalFormatting sqref="AF38:AG38">
    <cfRule type="expression" dxfId="1283" priority="1277" stopIfTrue="1">
      <formula>(MOD(COLUMN(),3)=1)</formula>
    </cfRule>
    <cfRule type="expression" dxfId="1282" priority="1278" stopIfTrue="1">
      <formula>(MOD(COLUMN(),3)=2)</formula>
    </cfRule>
  </conditionalFormatting>
  <conditionalFormatting sqref="AF37:AG37">
    <cfRule type="expression" dxfId="1281" priority="1275" stopIfTrue="1">
      <formula>(MOD(COLUMN(),3)=1)</formula>
    </cfRule>
    <cfRule type="expression" dxfId="1280" priority="1276" stopIfTrue="1">
      <formula>(MOD(COLUMN(),3)=2)</formula>
    </cfRule>
  </conditionalFormatting>
  <conditionalFormatting sqref="AF31:AG31">
    <cfRule type="expression" dxfId="1279" priority="1273" stopIfTrue="1">
      <formula>(MOD(COLUMN(),3)=1)</formula>
    </cfRule>
    <cfRule type="expression" dxfId="1278" priority="1274" stopIfTrue="1">
      <formula>(MOD(COLUMN(),3)=2)</formula>
    </cfRule>
  </conditionalFormatting>
  <conditionalFormatting sqref="AF27:AG28">
    <cfRule type="expression" dxfId="1277" priority="1271" stopIfTrue="1">
      <formula>(MOD(COLUMN(),3)=1)</formula>
    </cfRule>
    <cfRule type="expression" dxfId="1276" priority="1272" stopIfTrue="1">
      <formula>(MOD(COLUMN(),3)=2)</formula>
    </cfRule>
  </conditionalFormatting>
  <conditionalFormatting sqref="AF26:AG26">
    <cfRule type="expression" dxfId="1275" priority="1269" stopIfTrue="1">
      <formula>(MOD(COLUMN(),3)=1)</formula>
    </cfRule>
    <cfRule type="expression" dxfId="1274" priority="1270" stopIfTrue="1">
      <formula>(MOD(COLUMN(),3)=2)</formula>
    </cfRule>
  </conditionalFormatting>
  <conditionalFormatting sqref="AF36:AG36">
    <cfRule type="expression" dxfId="1273" priority="1267" stopIfTrue="1">
      <formula>(MOD(COLUMN(),3)=1)</formula>
    </cfRule>
    <cfRule type="expression" dxfId="1272" priority="1268" stopIfTrue="1">
      <formula>(MOD(COLUMN(),3)=2)</formula>
    </cfRule>
  </conditionalFormatting>
  <conditionalFormatting sqref="AF34:AG34">
    <cfRule type="expression" dxfId="1271" priority="1265" stopIfTrue="1">
      <formula>(MOD(COLUMN(),3)=1)</formula>
    </cfRule>
    <cfRule type="expression" dxfId="1270" priority="1266" stopIfTrue="1">
      <formula>(MOD(COLUMN(),3)=2)</formula>
    </cfRule>
  </conditionalFormatting>
  <conditionalFormatting sqref="AF35:AG35">
    <cfRule type="expression" dxfId="1269" priority="1263" stopIfTrue="1">
      <formula>(MOD(COLUMN(),3)=1)</formula>
    </cfRule>
    <cfRule type="expression" dxfId="1268" priority="1264" stopIfTrue="1">
      <formula>(MOD(COLUMN(),3)=2)</formula>
    </cfRule>
  </conditionalFormatting>
  <conditionalFormatting sqref="AF29:AG29">
    <cfRule type="expression" dxfId="1267" priority="1261" stopIfTrue="1">
      <formula>(MOD(COLUMN(),3)=1)</formula>
    </cfRule>
    <cfRule type="expression" dxfId="1266" priority="1262" stopIfTrue="1">
      <formula>(MOD(COLUMN(),3)=2)</formula>
    </cfRule>
  </conditionalFormatting>
  <conditionalFormatting sqref="AF42:AG42">
    <cfRule type="expression" dxfId="1265" priority="1259" stopIfTrue="1">
      <formula>(MOD(COLUMN(),3)=1)</formula>
    </cfRule>
    <cfRule type="expression" dxfId="1264" priority="1260" stopIfTrue="1">
      <formula>(MOD(COLUMN(),3)=2)</formula>
    </cfRule>
  </conditionalFormatting>
  <conditionalFormatting sqref="AF39:AG39">
    <cfRule type="expression" dxfId="1263" priority="1257" stopIfTrue="1">
      <formula>(MOD(COLUMN(),3)=1)</formula>
    </cfRule>
    <cfRule type="expression" dxfId="1262" priority="1258" stopIfTrue="1">
      <formula>(MOD(COLUMN(),3)=2)</formula>
    </cfRule>
  </conditionalFormatting>
  <conditionalFormatting sqref="AF40:AG40">
    <cfRule type="expression" dxfId="1261" priority="1255" stopIfTrue="1">
      <formula>(MOD(COLUMN(),3)=1)</formula>
    </cfRule>
    <cfRule type="expression" dxfId="1260" priority="1256" stopIfTrue="1">
      <formula>(MOD(COLUMN(),3)=2)</formula>
    </cfRule>
  </conditionalFormatting>
  <conditionalFormatting sqref="AF41:AG41">
    <cfRule type="expression" dxfId="1259" priority="1253" stopIfTrue="1">
      <formula>(MOD(COLUMN(),3)=1)</formula>
    </cfRule>
    <cfRule type="expression" dxfId="1258" priority="1254" stopIfTrue="1">
      <formula>(MOD(COLUMN(),3)=2)</formula>
    </cfRule>
  </conditionalFormatting>
  <conditionalFormatting sqref="AJ30:AK30 AJ32:AK33">
    <cfRule type="expression" dxfId="1257" priority="1251" stopIfTrue="1">
      <formula>(MOD(COLUMN(),3)=1)</formula>
    </cfRule>
    <cfRule type="expression" dxfId="1256" priority="1252" stopIfTrue="1">
      <formula>(MOD(COLUMN(),3)=2)</formula>
    </cfRule>
  </conditionalFormatting>
  <conditionalFormatting sqref="AJ38:AK38">
    <cfRule type="expression" dxfId="1255" priority="1249" stopIfTrue="1">
      <formula>(MOD(COLUMN(),3)=1)</formula>
    </cfRule>
    <cfRule type="expression" dxfId="1254" priority="1250" stopIfTrue="1">
      <formula>(MOD(COLUMN(),3)=2)</formula>
    </cfRule>
  </conditionalFormatting>
  <conditionalFormatting sqref="AJ37:AK37">
    <cfRule type="expression" dxfId="1253" priority="1247" stopIfTrue="1">
      <formula>(MOD(COLUMN(),3)=1)</formula>
    </cfRule>
    <cfRule type="expression" dxfId="1252" priority="1248" stopIfTrue="1">
      <formula>(MOD(COLUMN(),3)=2)</formula>
    </cfRule>
  </conditionalFormatting>
  <conditionalFormatting sqref="AJ31:AK31">
    <cfRule type="expression" dxfId="1251" priority="1245" stopIfTrue="1">
      <formula>(MOD(COLUMN(),3)=1)</formula>
    </cfRule>
    <cfRule type="expression" dxfId="1250" priority="1246" stopIfTrue="1">
      <formula>(MOD(COLUMN(),3)=2)</formula>
    </cfRule>
  </conditionalFormatting>
  <conditionalFormatting sqref="AJ27:AK28">
    <cfRule type="expression" dxfId="1249" priority="1243" stopIfTrue="1">
      <formula>(MOD(COLUMN(),3)=1)</formula>
    </cfRule>
    <cfRule type="expression" dxfId="1248" priority="1244" stopIfTrue="1">
      <formula>(MOD(COLUMN(),3)=2)</formula>
    </cfRule>
  </conditionalFormatting>
  <conditionalFormatting sqref="AJ26:AK26">
    <cfRule type="expression" dxfId="1247" priority="1241" stopIfTrue="1">
      <formula>(MOD(COLUMN(),3)=1)</formula>
    </cfRule>
    <cfRule type="expression" dxfId="1246" priority="1242" stopIfTrue="1">
      <formula>(MOD(COLUMN(),3)=2)</formula>
    </cfRule>
  </conditionalFormatting>
  <conditionalFormatting sqref="AJ36:AK36">
    <cfRule type="expression" dxfId="1245" priority="1239" stopIfTrue="1">
      <formula>(MOD(COLUMN(),3)=1)</formula>
    </cfRule>
    <cfRule type="expression" dxfId="1244" priority="1240" stopIfTrue="1">
      <formula>(MOD(COLUMN(),3)=2)</formula>
    </cfRule>
  </conditionalFormatting>
  <conditionalFormatting sqref="AJ34:AK34">
    <cfRule type="expression" dxfId="1243" priority="1237" stopIfTrue="1">
      <formula>(MOD(COLUMN(),3)=1)</formula>
    </cfRule>
    <cfRule type="expression" dxfId="1242" priority="1238" stopIfTrue="1">
      <formula>(MOD(COLUMN(),3)=2)</formula>
    </cfRule>
  </conditionalFormatting>
  <conditionalFormatting sqref="AJ35:AK35">
    <cfRule type="expression" dxfId="1241" priority="1235" stopIfTrue="1">
      <formula>(MOD(COLUMN(),3)=1)</formula>
    </cfRule>
    <cfRule type="expression" dxfId="1240" priority="1236" stopIfTrue="1">
      <formula>(MOD(COLUMN(),3)=2)</formula>
    </cfRule>
  </conditionalFormatting>
  <conditionalFormatting sqref="AJ29:AK29">
    <cfRule type="expression" dxfId="1239" priority="1233" stopIfTrue="1">
      <formula>(MOD(COLUMN(),3)=1)</formula>
    </cfRule>
    <cfRule type="expression" dxfId="1238" priority="1234" stopIfTrue="1">
      <formula>(MOD(COLUMN(),3)=2)</formula>
    </cfRule>
  </conditionalFormatting>
  <conditionalFormatting sqref="AJ42:AK42">
    <cfRule type="expression" dxfId="1237" priority="1231" stopIfTrue="1">
      <formula>(MOD(COLUMN(),3)=1)</formula>
    </cfRule>
    <cfRule type="expression" dxfId="1236" priority="1232" stopIfTrue="1">
      <formula>(MOD(COLUMN(),3)=2)</formula>
    </cfRule>
  </conditionalFormatting>
  <conditionalFormatting sqref="AJ39:AK39">
    <cfRule type="expression" dxfId="1235" priority="1229" stopIfTrue="1">
      <formula>(MOD(COLUMN(),3)=1)</formula>
    </cfRule>
    <cfRule type="expression" dxfId="1234" priority="1230" stopIfTrue="1">
      <formula>(MOD(COLUMN(),3)=2)</formula>
    </cfRule>
  </conditionalFormatting>
  <conditionalFormatting sqref="AJ40:AK40">
    <cfRule type="expression" dxfId="1233" priority="1227" stopIfTrue="1">
      <formula>(MOD(COLUMN(),3)=1)</formula>
    </cfRule>
    <cfRule type="expression" dxfId="1232" priority="1228" stopIfTrue="1">
      <formula>(MOD(COLUMN(),3)=2)</formula>
    </cfRule>
  </conditionalFormatting>
  <conditionalFormatting sqref="AJ41:AK41">
    <cfRule type="expression" dxfId="1231" priority="1225" stopIfTrue="1">
      <formula>(MOD(COLUMN(),3)=1)</formula>
    </cfRule>
    <cfRule type="expression" dxfId="1230" priority="1226" stopIfTrue="1">
      <formula>(MOD(COLUMN(),3)=2)</formula>
    </cfRule>
  </conditionalFormatting>
  <conditionalFormatting sqref="AN30:AO30 AN32:AO33">
    <cfRule type="expression" dxfId="1229" priority="1223" stopIfTrue="1">
      <formula>(MOD(COLUMN(),3)=1)</formula>
    </cfRule>
    <cfRule type="expression" dxfId="1228" priority="1224" stopIfTrue="1">
      <formula>(MOD(COLUMN(),3)=2)</formula>
    </cfRule>
  </conditionalFormatting>
  <conditionalFormatting sqref="AN38:AO38">
    <cfRule type="expression" dxfId="1227" priority="1221" stopIfTrue="1">
      <formula>(MOD(COLUMN(),3)=1)</formula>
    </cfRule>
    <cfRule type="expression" dxfId="1226" priority="1222" stopIfTrue="1">
      <formula>(MOD(COLUMN(),3)=2)</formula>
    </cfRule>
  </conditionalFormatting>
  <conditionalFormatting sqref="AN37:AO37">
    <cfRule type="expression" dxfId="1225" priority="1219" stopIfTrue="1">
      <formula>(MOD(COLUMN(),3)=1)</formula>
    </cfRule>
    <cfRule type="expression" dxfId="1224" priority="1220" stopIfTrue="1">
      <formula>(MOD(COLUMN(),3)=2)</formula>
    </cfRule>
  </conditionalFormatting>
  <conditionalFormatting sqref="AN31:AO31">
    <cfRule type="expression" dxfId="1223" priority="1217" stopIfTrue="1">
      <formula>(MOD(COLUMN(),3)=1)</formula>
    </cfRule>
    <cfRule type="expression" dxfId="1222" priority="1218" stopIfTrue="1">
      <formula>(MOD(COLUMN(),3)=2)</formula>
    </cfRule>
  </conditionalFormatting>
  <conditionalFormatting sqref="AN27:AO28">
    <cfRule type="expression" dxfId="1221" priority="1215" stopIfTrue="1">
      <formula>(MOD(COLUMN(),3)=1)</formula>
    </cfRule>
    <cfRule type="expression" dxfId="1220" priority="1216" stopIfTrue="1">
      <formula>(MOD(COLUMN(),3)=2)</formula>
    </cfRule>
  </conditionalFormatting>
  <conditionalFormatting sqref="AN26:AO26">
    <cfRule type="expression" dxfId="1219" priority="1213" stopIfTrue="1">
      <formula>(MOD(COLUMN(),3)=1)</formula>
    </cfRule>
    <cfRule type="expression" dxfId="1218" priority="1214" stopIfTrue="1">
      <formula>(MOD(COLUMN(),3)=2)</formula>
    </cfRule>
  </conditionalFormatting>
  <conditionalFormatting sqref="AN36:AO36">
    <cfRule type="expression" dxfId="1217" priority="1211" stopIfTrue="1">
      <formula>(MOD(COLUMN(),3)=1)</formula>
    </cfRule>
    <cfRule type="expression" dxfId="1216" priority="1212" stopIfTrue="1">
      <formula>(MOD(COLUMN(),3)=2)</formula>
    </cfRule>
  </conditionalFormatting>
  <conditionalFormatting sqref="AN34:AO34">
    <cfRule type="expression" dxfId="1215" priority="1209" stopIfTrue="1">
      <formula>(MOD(COLUMN(),3)=1)</formula>
    </cfRule>
    <cfRule type="expression" dxfId="1214" priority="1210" stopIfTrue="1">
      <formula>(MOD(COLUMN(),3)=2)</formula>
    </cfRule>
  </conditionalFormatting>
  <conditionalFormatting sqref="AN35:AO35">
    <cfRule type="expression" dxfId="1213" priority="1207" stopIfTrue="1">
      <formula>(MOD(COLUMN(),3)=1)</formula>
    </cfRule>
    <cfRule type="expression" dxfId="1212" priority="1208" stopIfTrue="1">
      <formula>(MOD(COLUMN(),3)=2)</formula>
    </cfRule>
  </conditionalFormatting>
  <conditionalFormatting sqref="AN29:AO29">
    <cfRule type="expression" dxfId="1211" priority="1205" stopIfTrue="1">
      <formula>(MOD(COLUMN(),3)=1)</formula>
    </cfRule>
    <cfRule type="expression" dxfId="1210" priority="1206" stopIfTrue="1">
      <formula>(MOD(COLUMN(),3)=2)</formula>
    </cfRule>
  </conditionalFormatting>
  <conditionalFormatting sqref="AN42:AO42">
    <cfRule type="expression" dxfId="1209" priority="1203" stopIfTrue="1">
      <formula>(MOD(COLUMN(),3)=1)</formula>
    </cfRule>
    <cfRule type="expression" dxfId="1208" priority="1204" stopIfTrue="1">
      <formula>(MOD(COLUMN(),3)=2)</formula>
    </cfRule>
  </conditionalFormatting>
  <conditionalFormatting sqref="AN39:AO39">
    <cfRule type="expression" dxfId="1207" priority="1201" stopIfTrue="1">
      <formula>(MOD(COLUMN(),3)=1)</formula>
    </cfRule>
    <cfRule type="expression" dxfId="1206" priority="1202" stopIfTrue="1">
      <formula>(MOD(COLUMN(),3)=2)</formula>
    </cfRule>
  </conditionalFormatting>
  <conditionalFormatting sqref="AN40:AO40">
    <cfRule type="expression" dxfId="1205" priority="1199" stopIfTrue="1">
      <formula>(MOD(COLUMN(),3)=1)</formula>
    </cfRule>
    <cfRule type="expression" dxfId="1204" priority="1200" stopIfTrue="1">
      <formula>(MOD(COLUMN(),3)=2)</formula>
    </cfRule>
  </conditionalFormatting>
  <conditionalFormatting sqref="AN41:AO41">
    <cfRule type="expression" dxfId="1203" priority="1197" stopIfTrue="1">
      <formula>(MOD(COLUMN(),3)=1)</formula>
    </cfRule>
    <cfRule type="expression" dxfId="1202" priority="1198" stopIfTrue="1">
      <formula>(MOD(COLUMN(),3)=2)</formula>
    </cfRule>
  </conditionalFormatting>
  <conditionalFormatting sqref="AR30:AS30 AR32:AS33">
    <cfRule type="expression" dxfId="1201" priority="1195" stopIfTrue="1">
      <formula>(MOD(COLUMN(),3)=1)</formula>
    </cfRule>
    <cfRule type="expression" dxfId="1200" priority="1196" stopIfTrue="1">
      <formula>(MOD(COLUMN(),3)=2)</formula>
    </cfRule>
  </conditionalFormatting>
  <conditionalFormatting sqref="AR38:AS38">
    <cfRule type="expression" dxfId="1199" priority="1193" stopIfTrue="1">
      <formula>(MOD(COLUMN(),3)=1)</formula>
    </cfRule>
    <cfRule type="expression" dxfId="1198" priority="1194" stopIfTrue="1">
      <formula>(MOD(COLUMN(),3)=2)</formula>
    </cfRule>
  </conditionalFormatting>
  <conditionalFormatting sqref="AR37:AS37">
    <cfRule type="expression" dxfId="1197" priority="1191" stopIfTrue="1">
      <formula>(MOD(COLUMN(),3)=1)</formula>
    </cfRule>
    <cfRule type="expression" dxfId="1196" priority="1192" stopIfTrue="1">
      <formula>(MOD(COLUMN(),3)=2)</formula>
    </cfRule>
  </conditionalFormatting>
  <conditionalFormatting sqref="AR31:AS31">
    <cfRule type="expression" dxfId="1195" priority="1189" stopIfTrue="1">
      <formula>(MOD(COLUMN(),3)=1)</formula>
    </cfRule>
    <cfRule type="expression" dxfId="1194" priority="1190" stopIfTrue="1">
      <formula>(MOD(COLUMN(),3)=2)</formula>
    </cfRule>
  </conditionalFormatting>
  <conditionalFormatting sqref="AR27:AS28">
    <cfRule type="expression" dxfId="1193" priority="1187" stopIfTrue="1">
      <formula>(MOD(COLUMN(),3)=1)</formula>
    </cfRule>
    <cfRule type="expression" dxfId="1192" priority="1188" stopIfTrue="1">
      <formula>(MOD(COLUMN(),3)=2)</formula>
    </cfRule>
  </conditionalFormatting>
  <conditionalFormatting sqref="AR26:AS26">
    <cfRule type="expression" dxfId="1191" priority="1185" stopIfTrue="1">
      <formula>(MOD(COLUMN(),3)=1)</formula>
    </cfRule>
    <cfRule type="expression" dxfId="1190" priority="1186" stopIfTrue="1">
      <formula>(MOD(COLUMN(),3)=2)</formula>
    </cfRule>
  </conditionalFormatting>
  <conditionalFormatting sqref="AR36:AS36">
    <cfRule type="expression" dxfId="1189" priority="1183" stopIfTrue="1">
      <formula>(MOD(COLUMN(),3)=1)</formula>
    </cfRule>
    <cfRule type="expression" dxfId="1188" priority="1184" stopIfTrue="1">
      <formula>(MOD(COLUMN(),3)=2)</formula>
    </cfRule>
  </conditionalFormatting>
  <conditionalFormatting sqref="AR34:AS34">
    <cfRule type="expression" dxfId="1187" priority="1181" stopIfTrue="1">
      <formula>(MOD(COLUMN(),3)=1)</formula>
    </cfRule>
    <cfRule type="expression" dxfId="1186" priority="1182" stopIfTrue="1">
      <formula>(MOD(COLUMN(),3)=2)</formula>
    </cfRule>
  </conditionalFormatting>
  <conditionalFormatting sqref="AR35:AS35">
    <cfRule type="expression" dxfId="1185" priority="1179" stopIfTrue="1">
      <formula>(MOD(COLUMN(),3)=1)</formula>
    </cfRule>
    <cfRule type="expression" dxfId="1184" priority="1180" stopIfTrue="1">
      <formula>(MOD(COLUMN(),3)=2)</formula>
    </cfRule>
  </conditionalFormatting>
  <conditionalFormatting sqref="AR29:AS29">
    <cfRule type="expression" dxfId="1183" priority="1177" stopIfTrue="1">
      <formula>(MOD(COLUMN(),3)=1)</formula>
    </cfRule>
    <cfRule type="expression" dxfId="1182" priority="1178" stopIfTrue="1">
      <formula>(MOD(COLUMN(),3)=2)</formula>
    </cfRule>
  </conditionalFormatting>
  <conditionalFormatting sqref="AR42:AS42">
    <cfRule type="expression" dxfId="1181" priority="1175" stopIfTrue="1">
      <formula>(MOD(COLUMN(),3)=1)</formula>
    </cfRule>
    <cfRule type="expression" dxfId="1180" priority="1176" stopIfTrue="1">
      <formula>(MOD(COLUMN(),3)=2)</formula>
    </cfRule>
  </conditionalFormatting>
  <conditionalFormatting sqref="AR39:AS39">
    <cfRule type="expression" dxfId="1179" priority="1173" stopIfTrue="1">
      <formula>(MOD(COLUMN(),3)=1)</formula>
    </cfRule>
    <cfRule type="expression" dxfId="1178" priority="1174" stopIfTrue="1">
      <formula>(MOD(COLUMN(),3)=2)</formula>
    </cfRule>
  </conditionalFormatting>
  <conditionalFormatting sqref="AR40:AS40">
    <cfRule type="expression" dxfId="1177" priority="1171" stopIfTrue="1">
      <formula>(MOD(COLUMN(),3)=1)</formula>
    </cfRule>
    <cfRule type="expression" dxfId="1176" priority="1172" stopIfTrue="1">
      <formula>(MOD(COLUMN(),3)=2)</formula>
    </cfRule>
  </conditionalFormatting>
  <conditionalFormatting sqref="AR41:AS41">
    <cfRule type="expression" dxfId="1175" priority="1169" stopIfTrue="1">
      <formula>(MOD(COLUMN(),3)=1)</formula>
    </cfRule>
    <cfRule type="expression" dxfId="1174" priority="1170" stopIfTrue="1">
      <formula>(MOD(COLUMN(),3)=2)</formula>
    </cfRule>
  </conditionalFormatting>
  <conditionalFormatting sqref="AV30:AW30 AV32:AW33">
    <cfRule type="expression" dxfId="1173" priority="1167" stopIfTrue="1">
      <formula>(MOD(COLUMN(),3)=1)</formula>
    </cfRule>
    <cfRule type="expression" dxfId="1172" priority="1168" stopIfTrue="1">
      <formula>(MOD(COLUMN(),3)=2)</formula>
    </cfRule>
  </conditionalFormatting>
  <conditionalFormatting sqref="AV38:AW38">
    <cfRule type="expression" dxfId="1171" priority="1165" stopIfTrue="1">
      <formula>(MOD(COLUMN(),3)=1)</formula>
    </cfRule>
    <cfRule type="expression" dxfId="1170" priority="1166" stopIfTrue="1">
      <formula>(MOD(COLUMN(),3)=2)</formula>
    </cfRule>
  </conditionalFormatting>
  <conditionalFormatting sqref="AV37:AW37">
    <cfRule type="expression" dxfId="1169" priority="1163" stopIfTrue="1">
      <formula>(MOD(COLUMN(),3)=1)</formula>
    </cfRule>
    <cfRule type="expression" dxfId="1168" priority="1164" stopIfTrue="1">
      <formula>(MOD(COLUMN(),3)=2)</formula>
    </cfRule>
  </conditionalFormatting>
  <conditionalFormatting sqref="AV31:AW31">
    <cfRule type="expression" dxfId="1167" priority="1161" stopIfTrue="1">
      <formula>(MOD(COLUMN(),3)=1)</formula>
    </cfRule>
    <cfRule type="expression" dxfId="1166" priority="1162" stopIfTrue="1">
      <formula>(MOD(COLUMN(),3)=2)</formula>
    </cfRule>
  </conditionalFormatting>
  <conditionalFormatting sqref="AV27:AW28">
    <cfRule type="expression" dxfId="1165" priority="1159" stopIfTrue="1">
      <formula>(MOD(COLUMN(),3)=1)</formula>
    </cfRule>
    <cfRule type="expression" dxfId="1164" priority="1160" stopIfTrue="1">
      <formula>(MOD(COLUMN(),3)=2)</formula>
    </cfRule>
  </conditionalFormatting>
  <conditionalFormatting sqref="AV26:AW26">
    <cfRule type="expression" dxfId="1163" priority="1157" stopIfTrue="1">
      <formula>(MOD(COLUMN(),3)=1)</formula>
    </cfRule>
    <cfRule type="expression" dxfId="1162" priority="1158" stopIfTrue="1">
      <formula>(MOD(COLUMN(),3)=2)</formula>
    </cfRule>
  </conditionalFormatting>
  <conditionalFormatting sqref="AV36:AW36">
    <cfRule type="expression" dxfId="1161" priority="1155" stopIfTrue="1">
      <formula>(MOD(COLUMN(),3)=1)</formula>
    </cfRule>
    <cfRule type="expression" dxfId="1160" priority="1156" stopIfTrue="1">
      <formula>(MOD(COLUMN(),3)=2)</formula>
    </cfRule>
  </conditionalFormatting>
  <conditionalFormatting sqref="AV34:AW34">
    <cfRule type="expression" dxfId="1159" priority="1153" stopIfTrue="1">
      <formula>(MOD(COLUMN(),3)=1)</formula>
    </cfRule>
    <cfRule type="expression" dxfId="1158" priority="1154" stopIfTrue="1">
      <formula>(MOD(COLUMN(),3)=2)</formula>
    </cfRule>
  </conditionalFormatting>
  <conditionalFormatting sqref="AV35:AW35">
    <cfRule type="expression" dxfId="1157" priority="1151" stopIfTrue="1">
      <formula>(MOD(COLUMN(),3)=1)</formula>
    </cfRule>
    <cfRule type="expression" dxfId="1156" priority="1152" stopIfTrue="1">
      <formula>(MOD(COLUMN(),3)=2)</formula>
    </cfRule>
  </conditionalFormatting>
  <conditionalFormatting sqref="AV29:AW29">
    <cfRule type="expression" dxfId="1155" priority="1149" stopIfTrue="1">
      <formula>(MOD(COLUMN(),3)=1)</formula>
    </cfRule>
    <cfRule type="expression" dxfId="1154" priority="1150" stopIfTrue="1">
      <formula>(MOD(COLUMN(),3)=2)</formula>
    </cfRule>
  </conditionalFormatting>
  <conditionalFormatting sqref="AV42:AW42">
    <cfRule type="expression" dxfId="1153" priority="1147" stopIfTrue="1">
      <formula>(MOD(COLUMN(),3)=1)</formula>
    </cfRule>
    <cfRule type="expression" dxfId="1152" priority="1148" stopIfTrue="1">
      <formula>(MOD(COLUMN(),3)=2)</formula>
    </cfRule>
  </conditionalFormatting>
  <conditionalFormatting sqref="AV39:AW39">
    <cfRule type="expression" dxfId="1151" priority="1145" stopIfTrue="1">
      <formula>(MOD(COLUMN(),3)=1)</formula>
    </cfRule>
    <cfRule type="expression" dxfId="1150" priority="1146" stopIfTrue="1">
      <formula>(MOD(COLUMN(),3)=2)</formula>
    </cfRule>
  </conditionalFormatting>
  <conditionalFormatting sqref="AV40:AW40">
    <cfRule type="expression" dxfId="1149" priority="1143" stopIfTrue="1">
      <formula>(MOD(COLUMN(),3)=1)</formula>
    </cfRule>
    <cfRule type="expression" dxfId="1148" priority="1144" stopIfTrue="1">
      <formula>(MOD(COLUMN(),3)=2)</formula>
    </cfRule>
  </conditionalFormatting>
  <conditionalFormatting sqref="AV41:AW41">
    <cfRule type="expression" dxfId="1147" priority="1141" stopIfTrue="1">
      <formula>(MOD(COLUMN(),3)=1)</formula>
    </cfRule>
    <cfRule type="expression" dxfId="1146" priority="1142" stopIfTrue="1">
      <formula>(MOD(COLUMN(),3)=2)</formula>
    </cfRule>
  </conditionalFormatting>
  <conditionalFormatting sqref="AZ30:BA30 AZ32:BA33">
    <cfRule type="expression" dxfId="1145" priority="1139" stopIfTrue="1">
      <formula>(MOD(COLUMN(),3)=1)</formula>
    </cfRule>
    <cfRule type="expression" dxfId="1144" priority="1140" stopIfTrue="1">
      <formula>(MOD(COLUMN(),3)=2)</formula>
    </cfRule>
  </conditionalFormatting>
  <conditionalFormatting sqref="AZ38:BA38">
    <cfRule type="expression" dxfId="1143" priority="1137" stopIfTrue="1">
      <formula>(MOD(COLUMN(),3)=1)</formula>
    </cfRule>
    <cfRule type="expression" dxfId="1142" priority="1138" stopIfTrue="1">
      <formula>(MOD(COLUMN(),3)=2)</formula>
    </cfRule>
  </conditionalFormatting>
  <conditionalFormatting sqref="AZ37:BA37">
    <cfRule type="expression" dxfId="1141" priority="1135" stopIfTrue="1">
      <formula>(MOD(COLUMN(),3)=1)</formula>
    </cfRule>
    <cfRule type="expression" dxfId="1140" priority="1136" stopIfTrue="1">
      <formula>(MOD(COLUMN(),3)=2)</formula>
    </cfRule>
  </conditionalFormatting>
  <conditionalFormatting sqref="AZ31:BA31">
    <cfRule type="expression" dxfId="1139" priority="1133" stopIfTrue="1">
      <formula>(MOD(COLUMN(),3)=1)</formula>
    </cfRule>
    <cfRule type="expression" dxfId="1138" priority="1134" stopIfTrue="1">
      <formula>(MOD(COLUMN(),3)=2)</formula>
    </cfRule>
  </conditionalFormatting>
  <conditionalFormatting sqref="AZ27:BA28">
    <cfRule type="expression" dxfId="1137" priority="1131" stopIfTrue="1">
      <formula>(MOD(COLUMN(),3)=1)</formula>
    </cfRule>
    <cfRule type="expression" dxfId="1136" priority="1132" stopIfTrue="1">
      <formula>(MOD(COLUMN(),3)=2)</formula>
    </cfRule>
  </conditionalFormatting>
  <conditionalFormatting sqref="AZ26:BA26">
    <cfRule type="expression" dxfId="1135" priority="1129" stopIfTrue="1">
      <formula>(MOD(COLUMN(),3)=1)</formula>
    </cfRule>
    <cfRule type="expression" dxfId="1134" priority="1130" stopIfTrue="1">
      <formula>(MOD(COLUMN(),3)=2)</formula>
    </cfRule>
  </conditionalFormatting>
  <conditionalFormatting sqref="AZ36:BA36">
    <cfRule type="expression" dxfId="1133" priority="1127" stopIfTrue="1">
      <formula>(MOD(COLUMN(),3)=1)</formula>
    </cfRule>
    <cfRule type="expression" dxfId="1132" priority="1128" stopIfTrue="1">
      <formula>(MOD(COLUMN(),3)=2)</formula>
    </cfRule>
  </conditionalFormatting>
  <conditionalFormatting sqref="AZ34:BA34">
    <cfRule type="expression" dxfId="1131" priority="1125" stopIfTrue="1">
      <formula>(MOD(COLUMN(),3)=1)</formula>
    </cfRule>
    <cfRule type="expression" dxfId="1130" priority="1126" stopIfTrue="1">
      <formula>(MOD(COLUMN(),3)=2)</formula>
    </cfRule>
  </conditionalFormatting>
  <conditionalFormatting sqref="AZ35:BA35">
    <cfRule type="expression" dxfId="1129" priority="1123" stopIfTrue="1">
      <formula>(MOD(COLUMN(),3)=1)</formula>
    </cfRule>
    <cfRule type="expression" dxfId="1128" priority="1124" stopIfTrue="1">
      <formula>(MOD(COLUMN(),3)=2)</formula>
    </cfRule>
  </conditionalFormatting>
  <conditionalFormatting sqref="AZ29:BA29">
    <cfRule type="expression" dxfId="1127" priority="1121" stopIfTrue="1">
      <formula>(MOD(COLUMN(),3)=1)</formula>
    </cfRule>
    <cfRule type="expression" dxfId="1126" priority="1122" stopIfTrue="1">
      <formula>(MOD(COLUMN(),3)=2)</formula>
    </cfRule>
  </conditionalFormatting>
  <conditionalFormatting sqref="AZ42:BA42">
    <cfRule type="expression" dxfId="1125" priority="1119" stopIfTrue="1">
      <formula>(MOD(COLUMN(),3)=1)</formula>
    </cfRule>
    <cfRule type="expression" dxfId="1124" priority="1120" stopIfTrue="1">
      <formula>(MOD(COLUMN(),3)=2)</formula>
    </cfRule>
  </conditionalFormatting>
  <conditionalFormatting sqref="AZ39:BA39">
    <cfRule type="expression" dxfId="1123" priority="1117" stopIfTrue="1">
      <formula>(MOD(COLUMN(),3)=1)</formula>
    </cfRule>
    <cfRule type="expression" dxfId="1122" priority="1118" stopIfTrue="1">
      <formula>(MOD(COLUMN(),3)=2)</formula>
    </cfRule>
  </conditionalFormatting>
  <conditionalFormatting sqref="AZ40:BA40">
    <cfRule type="expression" dxfId="1121" priority="1115" stopIfTrue="1">
      <formula>(MOD(COLUMN(),3)=1)</formula>
    </cfRule>
    <cfRule type="expression" dxfId="1120" priority="1116" stopIfTrue="1">
      <formula>(MOD(COLUMN(),3)=2)</formula>
    </cfRule>
  </conditionalFormatting>
  <conditionalFormatting sqref="AZ41:BA41">
    <cfRule type="expression" dxfId="1119" priority="1113" stopIfTrue="1">
      <formula>(MOD(COLUMN(),3)=1)</formula>
    </cfRule>
    <cfRule type="expression" dxfId="1118" priority="1114" stopIfTrue="1">
      <formula>(MOD(COLUMN(),3)=2)</formula>
    </cfRule>
  </conditionalFormatting>
  <conditionalFormatting sqref="D45:E49 D52:E52">
    <cfRule type="expression" dxfId="1117" priority="1111" stopIfTrue="1">
      <formula>(MOD(COLUMN(),3)=1)</formula>
    </cfRule>
    <cfRule type="expression" dxfId="1116" priority="1112" stopIfTrue="1">
      <formula>(MOD(COLUMN(),3)=2)</formula>
    </cfRule>
  </conditionalFormatting>
  <conditionalFormatting sqref="H53:I53">
    <cfRule type="expression" dxfId="1115" priority="1109" stopIfTrue="1">
      <formula>(MOD(COLUMN(),3)=1)</formula>
    </cfRule>
    <cfRule type="expression" dxfId="1114" priority="1110" stopIfTrue="1">
      <formula>(MOD(COLUMN(),3)=2)</formula>
    </cfRule>
  </conditionalFormatting>
  <conditionalFormatting sqref="H45:I49 H52:I52">
    <cfRule type="expression" dxfId="1113" priority="1107" stopIfTrue="1">
      <formula>(MOD(COLUMN(),3)=1)</formula>
    </cfRule>
    <cfRule type="expression" dxfId="1112" priority="1108" stopIfTrue="1">
      <formula>(MOD(COLUMN(),3)=2)</formula>
    </cfRule>
  </conditionalFormatting>
  <conditionalFormatting sqref="L53:M53">
    <cfRule type="expression" dxfId="1111" priority="1105" stopIfTrue="1">
      <formula>(MOD(COLUMN(),3)=1)</formula>
    </cfRule>
    <cfRule type="expression" dxfId="1110" priority="1106" stopIfTrue="1">
      <formula>(MOD(COLUMN(),3)=2)</formula>
    </cfRule>
  </conditionalFormatting>
  <conditionalFormatting sqref="L45:M49 L52:M52">
    <cfRule type="expression" dxfId="1109" priority="1103" stopIfTrue="1">
      <formula>(MOD(COLUMN(),3)=1)</formula>
    </cfRule>
    <cfRule type="expression" dxfId="1108" priority="1104" stopIfTrue="1">
      <formula>(MOD(COLUMN(),3)=2)</formula>
    </cfRule>
  </conditionalFormatting>
  <conditionalFormatting sqref="P53:Q53">
    <cfRule type="expression" dxfId="1107" priority="1101" stopIfTrue="1">
      <formula>(MOD(COLUMN(),3)=1)</formula>
    </cfRule>
    <cfRule type="expression" dxfId="1106" priority="1102" stopIfTrue="1">
      <formula>(MOD(COLUMN(),3)=2)</formula>
    </cfRule>
  </conditionalFormatting>
  <conditionalFormatting sqref="P45:Q49 P52:Q52">
    <cfRule type="expression" dxfId="1105" priority="1099" stopIfTrue="1">
      <formula>(MOD(COLUMN(),3)=1)</formula>
    </cfRule>
    <cfRule type="expression" dxfId="1104" priority="1100" stopIfTrue="1">
      <formula>(MOD(COLUMN(),3)=2)</formula>
    </cfRule>
  </conditionalFormatting>
  <conditionalFormatting sqref="T53:U53">
    <cfRule type="expression" dxfId="1103" priority="1097" stopIfTrue="1">
      <formula>(MOD(COLUMN(),3)=1)</formula>
    </cfRule>
    <cfRule type="expression" dxfId="1102" priority="1098" stopIfTrue="1">
      <formula>(MOD(COLUMN(),3)=2)</formula>
    </cfRule>
  </conditionalFormatting>
  <conditionalFormatting sqref="T45:U49 T52:U52">
    <cfRule type="expression" dxfId="1101" priority="1095" stopIfTrue="1">
      <formula>(MOD(COLUMN(),3)=1)</formula>
    </cfRule>
    <cfRule type="expression" dxfId="1100" priority="1096" stopIfTrue="1">
      <formula>(MOD(COLUMN(),3)=2)</formula>
    </cfRule>
  </conditionalFormatting>
  <conditionalFormatting sqref="X53:Y53">
    <cfRule type="expression" dxfId="1099" priority="1093" stopIfTrue="1">
      <formula>(MOD(COLUMN(),3)=1)</formula>
    </cfRule>
    <cfRule type="expression" dxfId="1098" priority="1094" stopIfTrue="1">
      <formula>(MOD(COLUMN(),3)=2)</formula>
    </cfRule>
  </conditionalFormatting>
  <conditionalFormatting sqref="X45:Y49 X52:Y52">
    <cfRule type="expression" dxfId="1097" priority="1091" stopIfTrue="1">
      <formula>(MOD(COLUMN(),3)=1)</formula>
    </cfRule>
    <cfRule type="expression" dxfId="1096" priority="1092" stopIfTrue="1">
      <formula>(MOD(COLUMN(),3)=2)</formula>
    </cfRule>
  </conditionalFormatting>
  <conditionalFormatting sqref="AB53:AC53">
    <cfRule type="expression" dxfId="1095" priority="1089" stopIfTrue="1">
      <formula>(MOD(COLUMN(),3)=1)</formula>
    </cfRule>
    <cfRule type="expression" dxfId="1094" priority="1090" stopIfTrue="1">
      <formula>(MOD(COLUMN(),3)=2)</formula>
    </cfRule>
  </conditionalFormatting>
  <conditionalFormatting sqref="AB45:AC49 AB52:AC52">
    <cfRule type="expression" dxfId="1093" priority="1087" stopIfTrue="1">
      <formula>(MOD(COLUMN(),3)=1)</formula>
    </cfRule>
    <cfRule type="expression" dxfId="1092" priority="1088" stopIfTrue="1">
      <formula>(MOD(COLUMN(),3)=2)</formula>
    </cfRule>
  </conditionalFormatting>
  <conditionalFormatting sqref="AF53:AG53">
    <cfRule type="expression" dxfId="1091" priority="1085" stopIfTrue="1">
      <formula>(MOD(COLUMN(),3)=1)</formula>
    </cfRule>
    <cfRule type="expression" dxfId="1090" priority="1086" stopIfTrue="1">
      <formula>(MOD(COLUMN(),3)=2)</formula>
    </cfRule>
  </conditionalFormatting>
  <conditionalFormatting sqref="AF45:AG49 AF52:AG52">
    <cfRule type="expression" dxfId="1089" priority="1083" stopIfTrue="1">
      <formula>(MOD(COLUMN(),3)=1)</formula>
    </cfRule>
    <cfRule type="expression" dxfId="1088" priority="1084" stopIfTrue="1">
      <formula>(MOD(COLUMN(),3)=2)</formula>
    </cfRule>
  </conditionalFormatting>
  <conditionalFormatting sqref="AJ53:AK53">
    <cfRule type="expression" dxfId="1087" priority="1081" stopIfTrue="1">
      <formula>(MOD(COLUMN(),3)=1)</formula>
    </cfRule>
    <cfRule type="expression" dxfId="1086" priority="1082" stopIfTrue="1">
      <formula>(MOD(COLUMN(),3)=2)</formula>
    </cfRule>
  </conditionalFormatting>
  <conditionalFormatting sqref="AJ45:AK49 AJ52:AK52">
    <cfRule type="expression" dxfId="1085" priority="1079" stopIfTrue="1">
      <formula>(MOD(COLUMN(),3)=1)</formula>
    </cfRule>
    <cfRule type="expression" dxfId="1084" priority="1080" stopIfTrue="1">
      <formula>(MOD(COLUMN(),3)=2)</formula>
    </cfRule>
  </conditionalFormatting>
  <conditionalFormatting sqref="AN53:AO53">
    <cfRule type="expression" dxfId="1083" priority="1077" stopIfTrue="1">
      <formula>(MOD(COLUMN(),3)=1)</formula>
    </cfRule>
    <cfRule type="expression" dxfId="1082" priority="1078" stopIfTrue="1">
      <formula>(MOD(COLUMN(),3)=2)</formula>
    </cfRule>
  </conditionalFormatting>
  <conditionalFormatting sqref="AN45:AO49 AN52:AO52">
    <cfRule type="expression" dxfId="1081" priority="1075" stopIfTrue="1">
      <formula>(MOD(COLUMN(),3)=1)</formula>
    </cfRule>
    <cfRule type="expression" dxfId="1080" priority="1076" stopIfTrue="1">
      <formula>(MOD(COLUMN(),3)=2)</formula>
    </cfRule>
  </conditionalFormatting>
  <conditionalFormatting sqref="AR53:AS53">
    <cfRule type="expression" dxfId="1079" priority="1073" stopIfTrue="1">
      <formula>(MOD(COLUMN(),3)=1)</formula>
    </cfRule>
    <cfRule type="expression" dxfId="1078" priority="1074" stopIfTrue="1">
      <formula>(MOD(COLUMN(),3)=2)</formula>
    </cfRule>
  </conditionalFormatting>
  <conditionalFormatting sqref="AR45:AS49 AR52:AS52">
    <cfRule type="expression" dxfId="1077" priority="1071" stopIfTrue="1">
      <formula>(MOD(COLUMN(),3)=1)</formula>
    </cfRule>
    <cfRule type="expression" dxfId="1076" priority="1072" stopIfTrue="1">
      <formula>(MOD(COLUMN(),3)=2)</formula>
    </cfRule>
  </conditionalFormatting>
  <conditionalFormatting sqref="AV53:AW53">
    <cfRule type="expression" dxfId="1075" priority="1069" stopIfTrue="1">
      <formula>(MOD(COLUMN(),3)=1)</formula>
    </cfRule>
    <cfRule type="expression" dxfId="1074" priority="1070" stopIfTrue="1">
      <formula>(MOD(COLUMN(),3)=2)</formula>
    </cfRule>
  </conditionalFormatting>
  <conditionalFormatting sqref="AV45:AW49 AV52:AW52">
    <cfRule type="expression" dxfId="1073" priority="1067" stopIfTrue="1">
      <formula>(MOD(COLUMN(),3)=1)</formula>
    </cfRule>
    <cfRule type="expression" dxfId="1072" priority="1068" stopIfTrue="1">
      <formula>(MOD(COLUMN(),3)=2)</formula>
    </cfRule>
  </conditionalFormatting>
  <conditionalFormatting sqref="AZ53:BA53">
    <cfRule type="expression" dxfId="1071" priority="1065" stopIfTrue="1">
      <formula>(MOD(COLUMN(),3)=1)</formula>
    </cfRule>
    <cfRule type="expression" dxfId="1070" priority="1066" stopIfTrue="1">
      <formula>(MOD(COLUMN(),3)=2)</formula>
    </cfRule>
  </conditionalFormatting>
  <conditionalFormatting sqref="AZ52:BA52">
    <cfRule type="expression" dxfId="1069" priority="1063" stopIfTrue="1">
      <formula>(MOD(COLUMN(),3)=1)</formula>
    </cfRule>
    <cfRule type="expression" dxfId="1068" priority="1064" stopIfTrue="1">
      <formula>(MOD(COLUMN(),3)=2)</formula>
    </cfRule>
  </conditionalFormatting>
  <conditionalFormatting sqref="AZ45:BA49">
    <cfRule type="expression" dxfId="1067" priority="1061" stopIfTrue="1">
      <formula>(MOD(COLUMN(),3)=1)</formula>
    </cfRule>
    <cfRule type="expression" dxfId="1066" priority="1062" stopIfTrue="1">
      <formula>(MOD(COLUMN(),3)=2)</formula>
    </cfRule>
  </conditionalFormatting>
  <conditionalFormatting sqref="D56:E66">
    <cfRule type="expression" dxfId="1065" priority="1059" stopIfTrue="1">
      <formula>(MOD(COLUMN(),3)=1)</formula>
    </cfRule>
    <cfRule type="expression" dxfId="1064" priority="1060" stopIfTrue="1">
      <formula>(MOD(COLUMN(),3)=2)</formula>
    </cfRule>
  </conditionalFormatting>
  <conditionalFormatting sqref="H67:I67">
    <cfRule type="expression" dxfId="1063" priority="1057" stopIfTrue="1">
      <formula>(MOD(COLUMN(),3)=1)</formula>
    </cfRule>
    <cfRule type="expression" dxfId="1062" priority="1058" stopIfTrue="1">
      <formula>(MOD(COLUMN(),3)=2)</formula>
    </cfRule>
  </conditionalFormatting>
  <conditionalFormatting sqref="H56:I66">
    <cfRule type="expression" dxfId="1061" priority="1055" stopIfTrue="1">
      <formula>(MOD(COLUMN(),3)=1)</formula>
    </cfRule>
    <cfRule type="expression" dxfId="1060" priority="1056" stopIfTrue="1">
      <formula>(MOD(COLUMN(),3)=2)</formula>
    </cfRule>
  </conditionalFormatting>
  <conditionalFormatting sqref="L67:M67">
    <cfRule type="expression" dxfId="1059" priority="1053" stopIfTrue="1">
      <formula>(MOD(COLUMN(),3)=1)</formula>
    </cfRule>
    <cfRule type="expression" dxfId="1058" priority="1054" stopIfTrue="1">
      <formula>(MOD(COLUMN(),3)=2)</formula>
    </cfRule>
  </conditionalFormatting>
  <conditionalFormatting sqref="L56:M66">
    <cfRule type="expression" dxfId="1057" priority="1051" stopIfTrue="1">
      <formula>(MOD(COLUMN(),3)=1)</formula>
    </cfRule>
    <cfRule type="expression" dxfId="1056" priority="1052" stopIfTrue="1">
      <formula>(MOD(COLUMN(),3)=2)</formula>
    </cfRule>
  </conditionalFormatting>
  <conditionalFormatting sqref="P67:Q67">
    <cfRule type="expression" dxfId="1055" priority="1049" stopIfTrue="1">
      <formula>(MOD(COLUMN(),3)=1)</formula>
    </cfRule>
    <cfRule type="expression" dxfId="1054" priority="1050" stopIfTrue="1">
      <formula>(MOD(COLUMN(),3)=2)</formula>
    </cfRule>
  </conditionalFormatting>
  <conditionalFormatting sqref="P56:Q66">
    <cfRule type="expression" dxfId="1053" priority="1047" stopIfTrue="1">
      <formula>(MOD(COLUMN(),3)=1)</formula>
    </cfRule>
    <cfRule type="expression" dxfId="1052" priority="1048" stopIfTrue="1">
      <formula>(MOD(COLUMN(),3)=2)</formula>
    </cfRule>
  </conditionalFormatting>
  <conditionalFormatting sqref="T67:U67">
    <cfRule type="expression" dxfId="1051" priority="1045" stopIfTrue="1">
      <formula>(MOD(COLUMN(),3)=1)</formula>
    </cfRule>
    <cfRule type="expression" dxfId="1050" priority="1046" stopIfTrue="1">
      <formula>(MOD(COLUMN(),3)=2)</formula>
    </cfRule>
  </conditionalFormatting>
  <conditionalFormatting sqref="T56:U66">
    <cfRule type="expression" dxfId="1049" priority="1043" stopIfTrue="1">
      <formula>(MOD(COLUMN(),3)=1)</formula>
    </cfRule>
    <cfRule type="expression" dxfId="1048" priority="1044" stopIfTrue="1">
      <formula>(MOD(COLUMN(),3)=2)</formula>
    </cfRule>
  </conditionalFormatting>
  <conditionalFormatting sqref="X67:Y67">
    <cfRule type="expression" dxfId="1047" priority="1041" stopIfTrue="1">
      <formula>(MOD(COLUMN(),3)=1)</formula>
    </cfRule>
    <cfRule type="expression" dxfId="1046" priority="1042" stopIfTrue="1">
      <formula>(MOD(COLUMN(),3)=2)</formula>
    </cfRule>
  </conditionalFormatting>
  <conditionalFormatting sqref="X56:Y66">
    <cfRule type="expression" dxfId="1045" priority="1039" stopIfTrue="1">
      <formula>(MOD(COLUMN(),3)=1)</formula>
    </cfRule>
    <cfRule type="expression" dxfId="1044" priority="1040" stopIfTrue="1">
      <formula>(MOD(COLUMN(),3)=2)</formula>
    </cfRule>
  </conditionalFormatting>
  <conditionalFormatting sqref="AB67:AC67">
    <cfRule type="expression" dxfId="1043" priority="1037" stopIfTrue="1">
      <formula>(MOD(COLUMN(),3)=1)</formula>
    </cfRule>
    <cfRule type="expression" dxfId="1042" priority="1038" stopIfTrue="1">
      <formula>(MOD(COLUMN(),3)=2)</formula>
    </cfRule>
  </conditionalFormatting>
  <conditionalFormatting sqref="AB56:AC66">
    <cfRule type="expression" dxfId="1041" priority="1035" stopIfTrue="1">
      <formula>(MOD(COLUMN(),3)=1)</formula>
    </cfRule>
    <cfRule type="expression" dxfId="1040" priority="1036" stopIfTrue="1">
      <formula>(MOD(COLUMN(),3)=2)</formula>
    </cfRule>
  </conditionalFormatting>
  <conditionalFormatting sqref="AF67:AG67">
    <cfRule type="expression" dxfId="1039" priority="1033" stopIfTrue="1">
      <formula>(MOD(COLUMN(),3)=1)</formula>
    </cfRule>
    <cfRule type="expression" dxfId="1038" priority="1034" stopIfTrue="1">
      <formula>(MOD(COLUMN(),3)=2)</formula>
    </cfRule>
  </conditionalFormatting>
  <conditionalFormatting sqref="AF56:AG66">
    <cfRule type="expression" dxfId="1037" priority="1031" stopIfTrue="1">
      <formula>(MOD(COLUMN(),3)=1)</formula>
    </cfRule>
    <cfRule type="expression" dxfId="1036" priority="1032" stopIfTrue="1">
      <formula>(MOD(COLUMN(),3)=2)</formula>
    </cfRule>
  </conditionalFormatting>
  <conditionalFormatting sqref="AJ67:AK67">
    <cfRule type="expression" dxfId="1035" priority="1029" stopIfTrue="1">
      <formula>(MOD(COLUMN(),3)=1)</formula>
    </cfRule>
    <cfRule type="expression" dxfId="1034" priority="1030" stopIfTrue="1">
      <formula>(MOD(COLUMN(),3)=2)</formula>
    </cfRule>
  </conditionalFormatting>
  <conditionalFormatting sqref="AJ56:AK66">
    <cfRule type="expression" dxfId="1033" priority="1027" stopIfTrue="1">
      <formula>(MOD(COLUMN(),3)=1)</formula>
    </cfRule>
    <cfRule type="expression" dxfId="1032" priority="1028" stopIfTrue="1">
      <formula>(MOD(COLUMN(),3)=2)</formula>
    </cfRule>
  </conditionalFormatting>
  <conditionalFormatting sqref="AN67:AO67">
    <cfRule type="expression" dxfId="1031" priority="1025" stopIfTrue="1">
      <formula>(MOD(COLUMN(),3)=1)</formula>
    </cfRule>
    <cfRule type="expression" dxfId="1030" priority="1026" stopIfTrue="1">
      <formula>(MOD(COLUMN(),3)=2)</formula>
    </cfRule>
  </conditionalFormatting>
  <conditionalFormatting sqref="AN56:AO66">
    <cfRule type="expression" dxfId="1029" priority="1023" stopIfTrue="1">
      <formula>(MOD(COLUMN(),3)=1)</formula>
    </cfRule>
    <cfRule type="expression" dxfId="1028" priority="1024" stopIfTrue="1">
      <formula>(MOD(COLUMN(),3)=2)</formula>
    </cfRule>
  </conditionalFormatting>
  <conditionalFormatting sqref="AR67:AS67">
    <cfRule type="expression" dxfId="1027" priority="1021" stopIfTrue="1">
      <formula>(MOD(COLUMN(),3)=1)</formula>
    </cfRule>
    <cfRule type="expression" dxfId="1026" priority="1022" stopIfTrue="1">
      <formula>(MOD(COLUMN(),3)=2)</formula>
    </cfRule>
  </conditionalFormatting>
  <conditionalFormatting sqref="AR56:AS66">
    <cfRule type="expression" dxfId="1025" priority="1019" stopIfTrue="1">
      <formula>(MOD(COLUMN(),3)=1)</formula>
    </cfRule>
    <cfRule type="expression" dxfId="1024" priority="1020" stopIfTrue="1">
      <formula>(MOD(COLUMN(),3)=2)</formula>
    </cfRule>
  </conditionalFormatting>
  <conditionalFormatting sqref="AV67:AW67">
    <cfRule type="expression" dxfId="1023" priority="1017" stopIfTrue="1">
      <formula>(MOD(COLUMN(),3)=1)</formula>
    </cfRule>
    <cfRule type="expression" dxfId="1022" priority="1018" stopIfTrue="1">
      <formula>(MOD(COLUMN(),3)=2)</formula>
    </cfRule>
  </conditionalFormatting>
  <conditionalFormatting sqref="AV56:AW66">
    <cfRule type="expression" dxfId="1021" priority="1015" stopIfTrue="1">
      <formula>(MOD(COLUMN(),3)=1)</formula>
    </cfRule>
    <cfRule type="expression" dxfId="1020" priority="1016" stopIfTrue="1">
      <formula>(MOD(COLUMN(),3)=2)</formula>
    </cfRule>
  </conditionalFormatting>
  <conditionalFormatting sqref="AZ67:BA67">
    <cfRule type="expression" dxfId="1019" priority="1013" stopIfTrue="1">
      <formula>(MOD(COLUMN(),3)=1)</formula>
    </cfRule>
    <cfRule type="expression" dxfId="1018" priority="1014" stopIfTrue="1">
      <formula>(MOD(COLUMN(),3)=2)</formula>
    </cfRule>
  </conditionalFormatting>
  <conditionalFormatting sqref="AZ66:BA66">
    <cfRule type="expression" dxfId="1017" priority="1011" stopIfTrue="1">
      <formula>(MOD(COLUMN(),3)=1)</formula>
    </cfRule>
    <cfRule type="expression" dxfId="1016" priority="1012" stopIfTrue="1">
      <formula>(MOD(COLUMN(),3)=2)</formula>
    </cfRule>
  </conditionalFormatting>
  <conditionalFormatting sqref="AZ56:BA65">
    <cfRule type="expression" dxfId="1015" priority="1009" stopIfTrue="1">
      <formula>(MOD(COLUMN(),3)=1)</formula>
    </cfRule>
    <cfRule type="expression" dxfId="1014" priority="1010" stopIfTrue="1">
      <formula>(MOD(COLUMN(),3)=2)</formula>
    </cfRule>
  </conditionalFormatting>
  <conditionalFormatting sqref="D70:E81">
    <cfRule type="expression" dxfId="1013" priority="1007" stopIfTrue="1">
      <formula>(MOD(COLUMN(),3)=1)</formula>
    </cfRule>
    <cfRule type="expression" dxfId="1012" priority="1008" stopIfTrue="1">
      <formula>(MOD(COLUMN(),3)=2)</formula>
    </cfRule>
  </conditionalFormatting>
  <conditionalFormatting sqref="H82:I82">
    <cfRule type="expression" dxfId="1011" priority="1005" stopIfTrue="1">
      <formula>(MOD(COLUMN(),3)=1)</formula>
    </cfRule>
    <cfRule type="expression" dxfId="1010" priority="1006" stopIfTrue="1">
      <formula>(MOD(COLUMN(),3)=2)</formula>
    </cfRule>
  </conditionalFormatting>
  <conditionalFormatting sqref="H70:I81">
    <cfRule type="expression" dxfId="1009" priority="1003" stopIfTrue="1">
      <formula>(MOD(COLUMN(),3)=1)</formula>
    </cfRule>
    <cfRule type="expression" dxfId="1008" priority="1004" stopIfTrue="1">
      <formula>(MOD(COLUMN(),3)=2)</formula>
    </cfRule>
  </conditionalFormatting>
  <conditionalFormatting sqref="L82:M82">
    <cfRule type="expression" dxfId="1007" priority="1001" stopIfTrue="1">
      <formula>(MOD(COLUMN(),3)=1)</formula>
    </cfRule>
    <cfRule type="expression" dxfId="1006" priority="1002" stopIfTrue="1">
      <formula>(MOD(COLUMN(),3)=2)</formula>
    </cfRule>
  </conditionalFormatting>
  <conditionalFormatting sqref="L70:M81">
    <cfRule type="expression" dxfId="1005" priority="999" stopIfTrue="1">
      <formula>(MOD(COLUMN(),3)=1)</formula>
    </cfRule>
    <cfRule type="expression" dxfId="1004" priority="1000" stopIfTrue="1">
      <formula>(MOD(COLUMN(),3)=2)</formula>
    </cfRule>
  </conditionalFormatting>
  <conditionalFormatting sqref="P82:Q82">
    <cfRule type="expression" dxfId="1003" priority="997" stopIfTrue="1">
      <formula>(MOD(COLUMN(),3)=1)</formula>
    </cfRule>
    <cfRule type="expression" dxfId="1002" priority="998" stopIfTrue="1">
      <formula>(MOD(COLUMN(),3)=2)</formula>
    </cfRule>
  </conditionalFormatting>
  <conditionalFormatting sqref="P70:Q81">
    <cfRule type="expression" dxfId="1001" priority="995" stopIfTrue="1">
      <formula>(MOD(COLUMN(),3)=1)</formula>
    </cfRule>
    <cfRule type="expression" dxfId="1000" priority="996" stopIfTrue="1">
      <formula>(MOD(COLUMN(),3)=2)</formula>
    </cfRule>
  </conditionalFormatting>
  <conditionalFormatting sqref="T82:U82">
    <cfRule type="expression" dxfId="999" priority="993" stopIfTrue="1">
      <formula>(MOD(COLUMN(),3)=1)</formula>
    </cfRule>
    <cfRule type="expression" dxfId="998" priority="994" stopIfTrue="1">
      <formula>(MOD(COLUMN(),3)=2)</formula>
    </cfRule>
  </conditionalFormatting>
  <conditionalFormatting sqref="T70:U81">
    <cfRule type="expression" dxfId="997" priority="991" stopIfTrue="1">
      <formula>(MOD(COLUMN(),3)=1)</formula>
    </cfRule>
    <cfRule type="expression" dxfId="996" priority="992" stopIfTrue="1">
      <formula>(MOD(COLUMN(),3)=2)</formula>
    </cfRule>
  </conditionalFormatting>
  <conditionalFormatting sqref="X82:Y82">
    <cfRule type="expression" dxfId="995" priority="989" stopIfTrue="1">
      <formula>(MOD(COLUMN(),3)=1)</formula>
    </cfRule>
    <cfRule type="expression" dxfId="994" priority="990" stopIfTrue="1">
      <formula>(MOD(COLUMN(),3)=2)</formula>
    </cfRule>
  </conditionalFormatting>
  <conditionalFormatting sqref="X70:Y81">
    <cfRule type="expression" dxfId="993" priority="987" stopIfTrue="1">
      <formula>(MOD(COLUMN(),3)=1)</formula>
    </cfRule>
    <cfRule type="expression" dxfId="992" priority="988" stopIfTrue="1">
      <formula>(MOD(COLUMN(),3)=2)</formula>
    </cfRule>
  </conditionalFormatting>
  <conditionalFormatting sqref="AB82:AC82">
    <cfRule type="expression" dxfId="991" priority="985" stopIfTrue="1">
      <formula>(MOD(COLUMN(),3)=1)</formula>
    </cfRule>
    <cfRule type="expression" dxfId="990" priority="986" stopIfTrue="1">
      <formula>(MOD(COLUMN(),3)=2)</formula>
    </cfRule>
  </conditionalFormatting>
  <conditionalFormatting sqref="AB70:AC81">
    <cfRule type="expression" dxfId="989" priority="983" stopIfTrue="1">
      <formula>(MOD(COLUMN(),3)=1)</formula>
    </cfRule>
    <cfRule type="expression" dxfId="988" priority="984" stopIfTrue="1">
      <formula>(MOD(COLUMN(),3)=2)</formula>
    </cfRule>
  </conditionalFormatting>
  <conditionalFormatting sqref="AF82:AG82">
    <cfRule type="expression" dxfId="987" priority="981" stopIfTrue="1">
      <formula>(MOD(COLUMN(),3)=1)</formula>
    </cfRule>
    <cfRule type="expression" dxfId="986" priority="982" stopIfTrue="1">
      <formula>(MOD(COLUMN(),3)=2)</formula>
    </cfRule>
  </conditionalFormatting>
  <conditionalFormatting sqref="AF70:AG81">
    <cfRule type="expression" dxfId="985" priority="979" stopIfTrue="1">
      <formula>(MOD(COLUMN(),3)=1)</formula>
    </cfRule>
    <cfRule type="expression" dxfId="984" priority="980" stopIfTrue="1">
      <formula>(MOD(COLUMN(),3)=2)</formula>
    </cfRule>
  </conditionalFormatting>
  <conditionalFormatting sqref="AJ82:AK82">
    <cfRule type="expression" dxfId="983" priority="977" stopIfTrue="1">
      <formula>(MOD(COLUMN(),3)=1)</formula>
    </cfRule>
    <cfRule type="expression" dxfId="982" priority="978" stopIfTrue="1">
      <formula>(MOD(COLUMN(),3)=2)</formula>
    </cfRule>
  </conditionalFormatting>
  <conditionalFormatting sqref="AJ70:AK81">
    <cfRule type="expression" dxfId="981" priority="975" stopIfTrue="1">
      <formula>(MOD(COLUMN(),3)=1)</formula>
    </cfRule>
    <cfRule type="expression" dxfId="980" priority="976" stopIfTrue="1">
      <formula>(MOD(COLUMN(),3)=2)</formula>
    </cfRule>
  </conditionalFormatting>
  <conditionalFormatting sqref="AN82:AO82">
    <cfRule type="expression" dxfId="979" priority="973" stopIfTrue="1">
      <formula>(MOD(COLUMN(),3)=1)</formula>
    </cfRule>
    <cfRule type="expression" dxfId="978" priority="974" stopIfTrue="1">
      <formula>(MOD(COLUMN(),3)=2)</formula>
    </cfRule>
  </conditionalFormatting>
  <conditionalFormatting sqref="AN70:AO81">
    <cfRule type="expression" dxfId="977" priority="971" stopIfTrue="1">
      <formula>(MOD(COLUMN(),3)=1)</formula>
    </cfRule>
    <cfRule type="expression" dxfId="976" priority="972" stopIfTrue="1">
      <formula>(MOD(COLUMN(),3)=2)</formula>
    </cfRule>
  </conditionalFormatting>
  <conditionalFormatting sqref="AR82:AS82">
    <cfRule type="expression" dxfId="975" priority="969" stopIfTrue="1">
      <formula>(MOD(COLUMN(),3)=1)</formula>
    </cfRule>
    <cfRule type="expression" dxfId="974" priority="970" stopIfTrue="1">
      <formula>(MOD(COLUMN(),3)=2)</formula>
    </cfRule>
  </conditionalFormatting>
  <conditionalFormatting sqref="AR70:AS81">
    <cfRule type="expression" dxfId="973" priority="967" stopIfTrue="1">
      <formula>(MOD(COLUMN(),3)=1)</formula>
    </cfRule>
    <cfRule type="expression" dxfId="972" priority="968" stopIfTrue="1">
      <formula>(MOD(COLUMN(),3)=2)</formula>
    </cfRule>
  </conditionalFormatting>
  <conditionalFormatting sqref="AV82:AW82">
    <cfRule type="expression" dxfId="971" priority="965" stopIfTrue="1">
      <formula>(MOD(COLUMN(),3)=1)</formula>
    </cfRule>
    <cfRule type="expression" dxfId="970" priority="966" stopIfTrue="1">
      <formula>(MOD(COLUMN(),3)=2)</formula>
    </cfRule>
  </conditionalFormatting>
  <conditionalFormatting sqref="AV70:AW81">
    <cfRule type="expression" dxfId="969" priority="963" stopIfTrue="1">
      <formula>(MOD(COLUMN(),3)=1)</formula>
    </cfRule>
    <cfRule type="expression" dxfId="968" priority="964" stopIfTrue="1">
      <formula>(MOD(COLUMN(),3)=2)</formula>
    </cfRule>
  </conditionalFormatting>
  <conditionalFormatting sqref="AZ70:BA81">
    <cfRule type="expression" dxfId="967" priority="957" stopIfTrue="1">
      <formula>(MOD(COLUMN(),3)=1)</formula>
    </cfRule>
    <cfRule type="expression" dxfId="966" priority="958" stopIfTrue="1">
      <formula>(MOD(COLUMN(),3)=2)</formula>
    </cfRule>
  </conditionalFormatting>
  <conditionalFormatting sqref="AZ82:BA82">
    <cfRule type="expression" dxfId="965" priority="955" stopIfTrue="1">
      <formula>(MOD(COLUMN(),3)=1)</formula>
    </cfRule>
    <cfRule type="expression" dxfId="964" priority="956" stopIfTrue="1">
      <formula>(MOD(COLUMN(),3)=2)</formula>
    </cfRule>
  </conditionalFormatting>
  <conditionalFormatting sqref="D85:E92">
    <cfRule type="expression" dxfId="963" priority="953" stopIfTrue="1">
      <formula>(MOD(COLUMN(),3)=1)</formula>
    </cfRule>
    <cfRule type="expression" dxfId="962" priority="954" stopIfTrue="1">
      <formula>(MOD(COLUMN(),3)=2)</formula>
    </cfRule>
  </conditionalFormatting>
  <conditionalFormatting sqref="H93:I93">
    <cfRule type="expression" dxfId="961" priority="951" stopIfTrue="1">
      <formula>(MOD(COLUMN(),3)=1)</formula>
    </cfRule>
    <cfRule type="expression" dxfId="960" priority="952" stopIfTrue="1">
      <formula>(MOD(COLUMN(),3)=2)</formula>
    </cfRule>
  </conditionalFormatting>
  <conditionalFormatting sqref="H85:I92">
    <cfRule type="expression" dxfId="959" priority="949" stopIfTrue="1">
      <formula>(MOD(COLUMN(),3)=1)</formula>
    </cfRule>
    <cfRule type="expression" dxfId="958" priority="950" stopIfTrue="1">
      <formula>(MOD(COLUMN(),3)=2)</formula>
    </cfRule>
  </conditionalFormatting>
  <conditionalFormatting sqref="L93:M93">
    <cfRule type="expression" dxfId="957" priority="947" stopIfTrue="1">
      <formula>(MOD(COLUMN(),3)=1)</formula>
    </cfRule>
    <cfRule type="expression" dxfId="956" priority="948" stopIfTrue="1">
      <formula>(MOD(COLUMN(),3)=2)</formula>
    </cfRule>
  </conditionalFormatting>
  <conditionalFormatting sqref="L85:M92">
    <cfRule type="expression" dxfId="955" priority="945" stopIfTrue="1">
      <formula>(MOD(COLUMN(),3)=1)</formula>
    </cfRule>
    <cfRule type="expression" dxfId="954" priority="946" stopIfTrue="1">
      <formula>(MOD(COLUMN(),3)=2)</formula>
    </cfRule>
  </conditionalFormatting>
  <conditionalFormatting sqref="P93:Q93">
    <cfRule type="expression" dxfId="953" priority="943" stopIfTrue="1">
      <formula>(MOD(COLUMN(),3)=1)</formula>
    </cfRule>
    <cfRule type="expression" dxfId="952" priority="944" stopIfTrue="1">
      <formula>(MOD(COLUMN(),3)=2)</formula>
    </cfRule>
  </conditionalFormatting>
  <conditionalFormatting sqref="P85:Q92">
    <cfRule type="expression" dxfId="951" priority="941" stopIfTrue="1">
      <formula>(MOD(COLUMN(),3)=1)</formula>
    </cfRule>
    <cfRule type="expression" dxfId="950" priority="942" stopIfTrue="1">
      <formula>(MOD(COLUMN(),3)=2)</formula>
    </cfRule>
  </conditionalFormatting>
  <conditionalFormatting sqref="T93:U93">
    <cfRule type="expression" dxfId="949" priority="939" stopIfTrue="1">
      <formula>(MOD(COLUMN(),3)=1)</formula>
    </cfRule>
    <cfRule type="expression" dxfId="948" priority="940" stopIfTrue="1">
      <formula>(MOD(COLUMN(),3)=2)</formula>
    </cfRule>
  </conditionalFormatting>
  <conditionalFormatting sqref="T85:U92">
    <cfRule type="expression" dxfId="947" priority="937" stopIfTrue="1">
      <formula>(MOD(COLUMN(),3)=1)</formula>
    </cfRule>
    <cfRule type="expression" dxfId="946" priority="938" stopIfTrue="1">
      <formula>(MOD(COLUMN(),3)=2)</formula>
    </cfRule>
  </conditionalFormatting>
  <conditionalFormatting sqref="X93:Y93">
    <cfRule type="expression" dxfId="945" priority="935" stopIfTrue="1">
      <formula>(MOD(COLUMN(),3)=1)</formula>
    </cfRule>
    <cfRule type="expression" dxfId="944" priority="936" stopIfTrue="1">
      <formula>(MOD(COLUMN(),3)=2)</formula>
    </cfRule>
  </conditionalFormatting>
  <conditionalFormatting sqref="X85:Y92">
    <cfRule type="expression" dxfId="943" priority="933" stopIfTrue="1">
      <formula>(MOD(COLUMN(),3)=1)</formula>
    </cfRule>
    <cfRule type="expression" dxfId="942" priority="934" stopIfTrue="1">
      <formula>(MOD(COLUMN(),3)=2)</formula>
    </cfRule>
  </conditionalFormatting>
  <conditionalFormatting sqref="AB93:AC93">
    <cfRule type="expression" dxfId="941" priority="931" stopIfTrue="1">
      <formula>(MOD(COLUMN(),3)=1)</formula>
    </cfRule>
    <cfRule type="expression" dxfId="940" priority="932" stopIfTrue="1">
      <formula>(MOD(COLUMN(),3)=2)</formula>
    </cfRule>
  </conditionalFormatting>
  <conditionalFormatting sqref="AB85:AC92">
    <cfRule type="expression" dxfId="939" priority="929" stopIfTrue="1">
      <formula>(MOD(COLUMN(),3)=1)</formula>
    </cfRule>
    <cfRule type="expression" dxfId="938" priority="930" stopIfTrue="1">
      <formula>(MOD(COLUMN(),3)=2)</formula>
    </cfRule>
  </conditionalFormatting>
  <conditionalFormatting sqref="AF93:AG93">
    <cfRule type="expression" dxfId="937" priority="927" stopIfTrue="1">
      <formula>(MOD(COLUMN(),3)=1)</formula>
    </cfRule>
    <cfRule type="expression" dxfId="936" priority="928" stopIfTrue="1">
      <formula>(MOD(COLUMN(),3)=2)</formula>
    </cfRule>
  </conditionalFormatting>
  <conditionalFormatting sqref="AF85:AG92">
    <cfRule type="expression" dxfId="935" priority="925" stopIfTrue="1">
      <formula>(MOD(COLUMN(),3)=1)</formula>
    </cfRule>
    <cfRule type="expression" dxfId="934" priority="926" stopIfTrue="1">
      <formula>(MOD(COLUMN(),3)=2)</formula>
    </cfRule>
  </conditionalFormatting>
  <conditionalFormatting sqref="AJ93:AK93">
    <cfRule type="expression" dxfId="933" priority="923" stopIfTrue="1">
      <formula>(MOD(COLUMN(),3)=1)</formula>
    </cfRule>
    <cfRule type="expression" dxfId="932" priority="924" stopIfTrue="1">
      <formula>(MOD(COLUMN(),3)=2)</formula>
    </cfRule>
  </conditionalFormatting>
  <conditionalFormatting sqref="AJ85:AK92">
    <cfRule type="expression" dxfId="931" priority="921" stopIfTrue="1">
      <formula>(MOD(COLUMN(),3)=1)</formula>
    </cfRule>
    <cfRule type="expression" dxfId="930" priority="922" stopIfTrue="1">
      <formula>(MOD(COLUMN(),3)=2)</formula>
    </cfRule>
  </conditionalFormatting>
  <conditionalFormatting sqref="AN93:AO93">
    <cfRule type="expression" dxfId="929" priority="919" stopIfTrue="1">
      <formula>(MOD(COLUMN(),3)=1)</formula>
    </cfRule>
    <cfRule type="expression" dxfId="928" priority="920" stopIfTrue="1">
      <formula>(MOD(COLUMN(),3)=2)</formula>
    </cfRule>
  </conditionalFormatting>
  <conditionalFormatting sqref="AN85:AO92">
    <cfRule type="expression" dxfId="927" priority="917" stopIfTrue="1">
      <formula>(MOD(COLUMN(),3)=1)</formula>
    </cfRule>
    <cfRule type="expression" dxfId="926" priority="918" stopIfTrue="1">
      <formula>(MOD(COLUMN(),3)=2)</formula>
    </cfRule>
  </conditionalFormatting>
  <conditionalFormatting sqref="AR93:AS93">
    <cfRule type="expression" dxfId="925" priority="915" stopIfTrue="1">
      <formula>(MOD(COLUMN(),3)=1)</formula>
    </cfRule>
    <cfRule type="expression" dxfId="924" priority="916" stopIfTrue="1">
      <formula>(MOD(COLUMN(),3)=2)</formula>
    </cfRule>
  </conditionalFormatting>
  <conditionalFormatting sqref="AR85:AS92">
    <cfRule type="expression" dxfId="923" priority="913" stopIfTrue="1">
      <formula>(MOD(COLUMN(),3)=1)</formula>
    </cfRule>
    <cfRule type="expression" dxfId="922" priority="914" stopIfTrue="1">
      <formula>(MOD(COLUMN(),3)=2)</formula>
    </cfRule>
  </conditionalFormatting>
  <conditionalFormatting sqref="AV93:AW93">
    <cfRule type="expression" dxfId="921" priority="911" stopIfTrue="1">
      <formula>(MOD(COLUMN(),3)=1)</formula>
    </cfRule>
    <cfRule type="expression" dxfId="920" priority="912" stopIfTrue="1">
      <formula>(MOD(COLUMN(),3)=2)</formula>
    </cfRule>
  </conditionalFormatting>
  <conditionalFormatting sqref="AV85:AW92">
    <cfRule type="expression" dxfId="919" priority="909" stopIfTrue="1">
      <formula>(MOD(COLUMN(),3)=1)</formula>
    </cfRule>
    <cfRule type="expression" dxfId="918" priority="910" stopIfTrue="1">
      <formula>(MOD(COLUMN(),3)=2)</formula>
    </cfRule>
  </conditionalFormatting>
  <conditionalFormatting sqref="AZ92:BA92">
    <cfRule type="expression" dxfId="917" priority="907" stopIfTrue="1">
      <formula>(MOD(COLUMN(),3)=1)</formula>
    </cfRule>
    <cfRule type="expression" dxfId="916" priority="908" stopIfTrue="1">
      <formula>(MOD(COLUMN(),3)=2)</formula>
    </cfRule>
  </conditionalFormatting>
  <conditionalFormatting sqref="AZ93:BA93">
    <cfRule type="expression" dxfId="915" priority="905" stopIfTrue="1">
      <formula>(MOD(COLUMN(),3)=1)</formula>
    </cfRule>
    <cfRule type="expression" dxfId="914" priority="906" stopIfTrue="1">
      <formula>(MOD(COLUMN(),3)=2)</formula>
    </cfRule>
  </conditionalFormatting>
  <conditionalFormatting sqref="AZ85:BA91">
    <cfRule type="expression" dxfId="913" priority="903" stopIfTrue="1">
      <formula>(MOD(COLUMN(),3)=1)</formula>
    </cfRule>
    <cfRule type="expression" dxfId="912" priority="904" stopIfTrue="1">
      <formula>(MOD(COLUMN(),3)=2)</formula>
    </cfRule>
  </conditionalFormatting>
  <conditionalFormatting sqref="D111:E111">
    <cfRule type="expression" dxfId="911" priority="901" stopIfTrue="1">
      <formula>(MOD(COLUMN(),3)=1)</formula>
    </cfRule>
    <cfRule type="expression" dxfId="910" priority="902" stopIfTrue="1">
      <formula>(MOD(COLUMN(),3)=2)</formula>
    </cfRule>
  </conditionalFormatting>
  <conditionalFormatting sqref="D110:E110">
    <cfRule type="expression" dxfId="909" priority="899" stopIfTrue="1">
      <formula>(MOD(COLUMN(),3)=1)</formula>
    </cfRule>
    <cfRule type="expression" dxfId="908" priority="900" stopIfTrue="1">
      <formula>(MOD(COLUMN(),3)=2)</formula>
    </cfRule>
  </conditionalFormatting>
  <conditionalFormatting sqref="D96:E109">
    <cfRule type="expression" dxfId="907" priority="897" stopIfTrue="1">
      <formula>(MOD(COLUMN(),3)=1)</formula>
    </cfRule>
    <cfRule type="expression" dxfId="906" priority="898" stopIfTrue="1">
      <formula>(MOD(COLUMN(),3)=2)</formula>
    </cfRule>
  </conditionalFormatting>
  <conditionalFormatting sqref="H111:I111">
    <cfRule type="expression" dxfId="905" priority="895" stopIfTrue="1">
      <formula>(MOD(COLUMN(),3)=1)</formula>
    </cfRule>
    <cfRule type="expression" dxfId="904" priority="896" stopIfTrue="1">
      <formula>(MOD(COLUMN(),3)=2)</formula>
    </cfRule>
  </conditionalFormatting>
  <conditionalFormatting sqref="H110:I110">
    <cfRule type="expression" dxfId="903" priority="893" stopIfTrue="1">
      <formula>(MOD(COLUMN(),3)=1)</formula>
    </cfRule>
    <cfRule type="expression" dxfId="902" priority="894" stopIfTrue="1">
      <formula>(MOD(COLUMN(),3)=2)</formula>
    </cfRule>
  </conditionalFormatting>
  <conditionalFormatting sqref="H96:I109">
    <cfRule type="expression" dxfId="901" priority="891" stopIfTrue="1">
      <formula>(MOD(COLUMN(),3)=1)</formula>
    </cfRule>
    <cfRule type="expression" dxfId="900" priority="892" stopIfTrue="1">
      <formula>(MOD(COLUMN(),3)=2)</formula>
    </cfRule>
  </conditionalFormatting>
  <conditionalFormatting sqref="L111:M111">
    <cfRule type="expression" dxfId="899" priority="889" stopIfTrue="1">
      <formula>(MOD(COLUMN(),3)=1)</formula>
    </cfRule>
    <cfRule type="expression" dxfId="898" priority="890" stopIfTrue="1">
      <formula>(MOD(COLUMN(),3)=2)</formula>
    </cfRule>
  </conditionalFormatting>
  <conditionalFormatting sqref="L110:M110">
    <cfRule type="expression" dxfId="897" priority="887" stopIfTrue="1">
      <formula>(MOD(COLUMN(),3)=1)</formula>
    </cfRule>
    <cfRule type="expression" dxfId="896" priority="888" stopIfTrue="1">
      <formula>(MOD(COLUMN(),3)=2)</formula>
    </cfRule>
  </conditionalFormatting>
  <conditionalFormatting sqref="L96:M109">
    <cfRule type="expression" dxfId="895" priority="885" stopIfTrue="1">
      <formula>(MOD(COLUMN(),3)=1)</formula>
    </cfRule>
    <cfRule type="expression" dxfId="894" priority="886" stopIfTrue="1">
      <formula>(MOD(COLUMN(),3)=2)</formula>
    </cfRule>
  </conditionalFormatting>
  <conditionalFormatting sqref="P111:Q111">
    <cfRule type="expression" dxfId="893" priority="883" stopIfTrue="1">
      <formula>(MOD(COLUMN(),3)=1)</formula>
    </cfRule>
    <cfRule type="expression" dxfId="892" priority="884" stopIfTrue="1">
      <formula>(MOD(COLUMN(),3)=2)</formula>
    </cfRule>
  </conditionalFormatting>
  <conditionalFormatting sqref="P110:Q110">
    <cfRule type="expression" dxfId="891" priority="881" stopIfTrue="1">
      <formula>(MOD(COLUMN(),3)=1)</formula>
    </cfRule>
    <cfRule type="expression" dxfId="890" priority="882" stopIfTrue="1">
      <formula>(MOD(COLUMN(),3)=2)</formula>
    </cfRule>
  </conditionalFormatting>
  <conditionalFormatting sqref="P96:Q109">
    <cfRule type="expression" dxfId="889" priority="879" stopIfTrue="1">
      <formula>(MOD(COLUMN(),3)=1)</formula>
    </cfRule>
    <cfRule type="expression" dxfId="888" priority="880" stopIfTrue="1">
      <formula>(MOD(COLUMN(),3)=2)</formula>
    </cfRule>
  </conditionalFormatting>
  <conditionalFormatting sqref="T111:U111">
    <cfRule type="expression" dxfId="887" priority="877" stopIfTrue="1">
      <formula>(MOD(COLUMN(),3)=1)</formula>
    </cfRule>
    <cfRule type="expression" dxfId="886" priority="878" stopIfTrue="1">
      <formula>(MOD(COLUMN(),3)=2)</formula>
    </cfRule>
  </conditionalFormatting>
  <conditionalFormatting sqref="T110:U110">
    <cfRule type="expression" dxfId="885" priority="875" stopIfTrue="1">
      <formula>(MOD(COLUMN(),3)=1)</formula>
    </cfRule>
    <cfRule type="expression" dxfId="884" priority="876" stopIfTrue="1">
      <formula>(MOD(COLUMN(),3)=2)</formula>
    </cfRule>
  </conditionalFormatting>
  <conditionalFormatting sqref="T96:U109">
    <cfRule type="expression" dxfId="883" priority="873" stopIfTrue="1">
      <formula>(MOD(COLUMN(),3)=1)</formula>
    </cfRule>
    <cfRule type="expression" dxfId="882" priority="874" stopIfTrue="1">
      <formula>(MOD(COLUMN(),3)=2)</formula>
    </cfRule>
  </conditionalFormatting>
  <conditionalFormatting sqref="X111:Y111">
    <cfRule type="expression" dxfId="881" priority="871" stopIfTrue="1">
      <formula>(MOD(COLUMN(),3)=1)</formula>
    </cfRule>
    <cfRule type="expression" dxfId="880" priority="872" stopIfTrue="1">
      <formula>(MOD(COLUMN(),3)=2)</formula>
    </cfRule>
  </conditionalFormatting>
  <conditionalFormatting sqref="X110:Y110">
    <cfRule type="expression" dxfId="879" priority="869" stopIfTrue="1">
      <formula>(MOD(COLUMN(),3)=1)</formula>
    </cfRule>
    <cfRule type="expression" dxfId="878" priority="870" stopIfTrue="1">
      <formula>(MOD(COLUMN(),3)=2)</formula>
    </cfRule>
  </conditionalFormatting>
  <conditionalFormatting sqref="X96:Y109">
    <cfRule type="expression" dxfId="877" priority="867" stopIfTrue="1">
      <formula>(MOD(COLUMN(),3)=1)</formula>
    </cfRule>
    <cfRule type="expression" dxfId="876" priority="868" stopIfTrue="1">
      <formula>(MOD(COLUMN(),3)=2)</formula>
    </cfRule>
  </conditionalFormatting>
  <conditionalFormatting sqref="AB111:AC111">
    <cfRule type="expression" dxfId="875" priority="865" stopIfTrue="1">
      <formula>(MOD(COLUMN(),3)=1)</formula>
    </cfRule>
    <cfRule type="expression" dxfId="874" priority="866" stopIfTrue="1">
      <formula>(MOD(COLUMN(),3)=2)</formula>
    </cfRule>
  </conditionalFormatting>
  <conditionalFormatting sqref="AB110:AC110">
    <cfRule type="expression" dxfId="873" priority="863" stopIfTrue="1">
      <formula>(MOD(COLUMN(),3)=1)</formula>
    </cfRule>
    <cfRule type="expression" dxfId="872" priority="864" stopIfTrue="1">
      <formula>(MOD(COLUMN(),3)=2)</formula>
    </cfRule>
  </conditionalFormatting>
  <conditionalFormatting sqref="AB96:AC109">
    <cfRule type="expression" dxfId="871" priority="861" stopIfTrue="1">
      <formula>(MOD(COLUMN(),3)=1)</formula>
    </cfRule>
    <cfRule type="expression" dxfId="870" priority="862" stopIfTrue="1">
      <formula>(MOD(COLUMN(),3)=2)</formula>
    </cfRule>
  </conditionalFormatting>
  <conditionalFormatting sqref="AF111:AG111">
    <cfRule type="expression" dxfId="869" priority="859" stopIfTrue="1">
      <formula>(MOD(COLUMN(),3)=1)</formula>
    </cfRule>
    <cfRule type="expression" dxfId="868" priority="860" stopIfTrue="1">
      <formula>(MOD(COLUMN(),3)=2)</formula>
    </cfRule>
  </conditionalFormatting>
  <conditionalFormatting sqref="AF110:AG110">
    <cfRule type="expression" dxfId="867" priority="857" stopIfTrue="1">
      <formula>(MOD(COLUMN(),3)=1)</formula>
    </cfRule>
    <cfRule type="expression" dxfId="866" priority="858" stopIfTrue="1">
      <formula>(MOD(COLUMN(),3)=2)</formula>
    </cfRule>
  </conditionalFormatting>
  <conditionalFormatting sqref="AF96:AG109">
    <cfRule type="expression" dxfId="865" priority="855" stopIfTrue="1">
      <formula>(MOD(COLUMN(),3)=1)</formula>
    </cfRule>
    <cfRule type="expression" dxfId="864" priority="856" stopIfTrue="1">
      <formula>(MOD(COLUMN(),3)=2)</formula>
    </cfRule>
  </conditionalFormatting>
  <conditionalFormatting sqref="AJ111:AK111">
    <cfRule type="expression" dxfId="863" priority="853" stopIfTrue="1">
      <formula>(MOD(COLUMN(),3)=1)</formula>
    </cfRule>
    <cfRule type="expression" dxfId="862" priority="854" stopIfTrue="1">
      <formula>(MOD(COLUMN(),3)=2)</formula>
    </cfRule>
  </conditionalFormatting>
  <conditionalFormatting sqref="AJ110:AK110">
    <cfRule type="expression" dxfId="861" priority="851" stopIfTrue="1">
      <formula>(MOD(COLUMN(),3)=1)</formula>
    </cfRule>
    <cfRule type="expression" dxfId="860" priority="852" stopIfTrue="1">
      <formula>(MOD(COLUMN(),3)=2)</formula>
    </cfRule>
  </conditionalFormatting>
  <conditionalFormatting sqref="AJ96:AK109">
    <cfRule type="expression" dxfId="859" priority="849" stopIfTrue="1">
      <formula>(MOD(COLUMN(),3)=1)</formula>
    </cfRule>
    <cfRule type="expression" dxfId="858" priority="850" stopIfTrue="1">
      <formula>(MOD(COLUMN(),3)=2)</formula>
    </cfRule>
  </conditionalFormatting>
  <conditionalFormatting sqref="AN111:AO111">
    <cfRule type="expression" dxfId="857" priority="847" stopIfTrue="1">
      <formula>(MOD(COLUMN(),3)=1)</formula>
    </cfRule>
    <cfRule type="expression" dxfId="856" priority="848" stopIfTrue="1">
      <formula>(MOD(COLUMN(),3)=2)</formula>
    </cfRule>
  </conditionalFormatting>
  <conditionalFormatting sqref="AN110:AO110">
    <cfRule type="expression" dxfId="855" priority="845" stopIfTrue="1">
      <formula>(MOD(COLUMN(),3)=1)</formula>
    </cfRule>
    <cfRule type="expression" dxfId="854" priority="846" stopIfTrue="1">
      <formula>(MOD(COLUMN(),3)=2)</formula>
    </cfRule>
  </conditionalFormatting>
  <conditionalFormatting sqref="AN96:AO109">
    <cfRule type="expression" dxfId="853" priority="843" stopIfTrue="1">
      <formula>(MOD(COLUMN(),3)=1)</formula>
    </cfRule>
    <cfRule type="expression" dxfId="852" priority="844" stopIfTrue="1">
      <formula>(MOD(COLUMN(),3)=2)</formula>
    </cfRule>
  </conditionalFormatting>
  <conditionalFormatting sqref="AR111:AS111">
    <cfRule type="expression" dxfId="851" priority="841" stopIfTrue="1">
      <formula>(MOD(COLUMN(),3)=1)</formula>
    </cfRule>
    <cfRule type="expression" dxfId="850" priority="842" stopIfTrue="1">
      <formula>(MOD(COLUMN(),3)=2)</formula>
    </cfRule>
  </conditionalFormatting>
  <conditionalFormatting sqref="AR110:AS110">
    <cfRule type="expression" dxfId="849" priority="839" stopIfTrue="1">
      <formula>(MOD(COLUMN(),3)=1)</formula>
    </cfRule>
    <cfRule type="expression" dxfId="848" priority="840" stopIfTrue="1">
      <formula>(MOD(COLUMN(),3)=2)</formula>
    </cfRule>
  </conditionalFormatting>
  <conditionalFormatting sqref="AR96:AS109">
    <cfRule type="expression" dxfId="847" priority="837" stopIfTrue="1">
      <formula>(MOD(COLUMN(),3)=1)</formula>
    </cfRule>
    <cfRule type="expression" dxfId="846" priority="838" stopIfTrue="1">
      <formula>(MOD(COLUMN(),3)=2)</formula>
    </cfRule>
  </conditionalFormatting>
  <conditionalFormatting sqref="AV111:AW111">
    <cfRule type="expression" dxfId="845" priority="835" stopIfTrue="1">
      <formula>(MOD(COLUMN(),3)=1)</formula>
    </cfRule>
    <cfRule type="expression" dxfId="844" priority="836" stopIfTrue="1">
      <formula>(MOD(COLUMN(),3)=2)</formula>
    </cfRule>
  </conditionalFormatting>
  <conditionalFormatting sqref="AV110:AW110">
    <cfRule type="expression" dxfId="843" priority="833" stopIfTrue="1">
      <formula>(MOD(COLUMN(),3)=1)</formula>
    </cfRule>
    <cfRule type="expression" dxfId="842" priority="834" stopIfTrue="1">
      <formula>(MOD(COLUMN(),3)=2)</formula>
    </cfRule>
  </conditionalFormatting>
  <conditionalFormatting sqref="AV96:AW109">
    <cfRule type="expression" dxfId="841" priority="831" stopIfTrue="1">
      <formula>(MOD(COLUMN(),3)=1)</formula>
    </cfRule>
    <cfRule type="expression" dxfId="840" priority="832" stopIfTrue="1">
      <formula>(MOD(COLUMN(),3)=2)</formula>
    </cfRule>
  </conditionalFormatting>
  <conditionalFormatting sqref="AZ96:BA96">
    <cfRule type="expression" dxfId="839" priority="829" stopIfTrue="1">
      <formula>(MOD(COLUMN(),3)=1)</formula>
    </cfRule>
    <cfRule type="expression" dxfId="838" priority="830" stopIfTrue="1">
      <formula>(MOD(COLUMN(),3)=2)</formula>
    </cfRule>
  </conditionalFormatting>
  <conditionalFormatting sqref="AZ97:BA110">
    <cfRule type="expression" dxfId="837" priority="827" stopIfTrue="1">
      <formula>(MOD(COLUMN(),3)=1)</formula>
    </cfRule>
    <cfRule type="expression" dxfId="836" priority="828" stopIfTrue="1">
      <formula>(MOD(COLUMN(),3)=2)</formula>
    </cfRule>
  </conditionalFormatting>
  <conditionalFormatting sqref="AZ111:BA111">
    <cfRule type="expression" dxfId="835" priority="825" stopIfTrue="1">
      <formula>(MOD(COLUMN(),3)=1)</formula>
    </cfRule>
    <cfRule type="expression" dxfId="834" priority="826" stopIfTrue="1">
      <formula>(MOD(COLUMN(),3)=2)</formula>
    </cfRule>
  </conditionalFormatting>
  <conditionalFormatting sqref="D114:E126">
    <cfRule type="expression" dxfId="833" priority="823" stopIfTrue="1">
      <formula>(MOD(COLUMN(),3)=1)</formula>
    </cfRule>
    <cfRule type="expression" dxfId="832" priority="824" stopIfTrue="1">
      <formula>(MOD(COLUMN(),3)=2)</formula>
    </cfRule>
  </conditionalFormatting>
  <conditionalFormatting sqref="D127:E127">
    <cfRule type="expression" dxfId="831" priority="821" stopIfTrue="1">
      <formula>(MOD(COLUMN(),3)=1)</formula>
    </cfRule>
    <cfRule type="expression" dxfId="830" priority="822" stopIfTrue="1">
      <formula>(MOD(COLUMN(),3)=2)</formula>
    </cfRule>
  </conditionalFormatting>
  <conditionalFormatting sqref="H114:I126">
    <cfRule type="expression" dxfId="829" priority="819" stopIfTrue="1">
      <formula>(MOD(COLUMN(),3)=1)</formula>
    </cfRule>
    <cfRule type="expression" dxfId="828" priority="820" stopIfTrue="1">
      <formula>(MOD(COLUMN(),3)=2)</formula>
    </cfRule>
  </conditionalFormatting>
  <conditionalFormatting sqref="H127:I127">
    <cfRule type="expression" dxfId="827" priority="817" stopIfTrue="1">
      <formula>(MOD(COLUMN(),3)=1)</formula>
    </cfRule>
    <cfRule type="expression" dxfId="826" priority="818" stopIfTrue="1">
      <formula>(MOD(COLUMN(),3)=2)</formula>
    </cfRule>
  </conditionalFormatting>
  <conditionalFormatting sqref="L114:M126">
    <cfRule type="expression" dxfId="825" priority="815" stopIfTrue="1">
      <formula>(MOD(COLUMN(),3)=1)</formula>
    </cfRule>
    <cfRule type="expression" dxfId="824" priority="816" stopIfTrue="1">
      <formula>(MOD(COLUMN(),3)=2)</formula>
    </cfRule>
  </conditionalFormatting>
  <conditionalFormatting sqref="L127:M127">
    <cfRule type="expression" dxfId="823" priority="813" stopIfTrue="1">
      <formula>(MOD(COLUMN(),3)=1)</formula>
    </cfRule>
    <cfRule type="expression" dxfId="822" priority="814" stopIfTrue="1">
      <formula>(MOD(COLUMN(),3)=2)</formula>
    </cfRule>
  </conditionalFormatting>
  <conditionalFormatting sqref="P114:Q126">
    <cfRule type="expression" dxfId="821" priority="811" stopIfTrue="1">
      <formula>(MOD(COLUMN(),3)=1)</formula>
    </cfRule>
    <cfRule type="expression" dxfId="820" priority="812" stopIfTrue="1">
      <formula>(MOD(COLUMN(),3)=2)</formula>
    </cfRule>
  </conditionalFormatting>
  <conditionalFormatting sqref="P127:Q127">
    <cfRule type="expression" dxfId="819" priority="809" stopIfTrue="1">
      <formula>(MOD(COLUMN(),3)=1)</formula>
    </cfRule>
    <cfRule type="expression" dxfId="818" priority="810" stopIfTrue="1">
      <formula>(MOD(COLUMN(),3)=2)</formula>
    </cfRule>
  </conditionalFormatting>
  <conditionalFormatting sqref="T114:U126">
    <cfRule type="expression" dxfId="817" priority="807" stopIfTrue="1">
      <formula>(MOD(COLUMN(),3)=1)</formula>
    </cfRule>
    <cfRule type="expression" dxfId="816" priority="808" stopIfTrue="1">
      <formula>(MOD(COLUMN(),3)=2)</formula>
    </cfRule>
  </conditionalFormatting>
  <conditionalFormatting sqref="T127:U127">
    <cfRule type="expression" dxfId="815" priority="805" stopIfTrue="1">
      <formula>(MOD(COLUMN(),3)=1)</formula>
    </cfRule>
    <cfRule type="expression" dxfId="814" priority="806" stopIfTrue="1">
      <formula>(MOD(COLUMN(),3)=2)</formula>
    </cfRule>
  </conditionalFormatting>
  <conditionalFormatting sqref="X114:Y126">
    <cfRule type="expression" dxfId="813" priority="803" stopIfTrue="1">
      <formula>(MOD(COLUMN(),3)=1)</formula>
    </cfRule>
    <cfRule type="expression" dxfId="812" priority="804" stopIfTrue="1">
      <formula>(MOD(COLUMN(),3)=2)</formula>
    </cfRule>
  </conditionalFormatting>
  <conditionalFormatting sqref="X127:Y127">
    <cfRule type="expression" dxfId="811" priority="801" stopIfTrue="1">
      <formula>(MOD(COLUMN(),3)=1)</formula>
    </cfRule>
    <cfRule type="expression" dxfId="810" priority="802" stopIfTrue="1">
      <formula>(MOD(COLUMN(),3)=2)</formula>
    </cfRule>
  </conditionalFormatting>
  <conditionalFormatting sqref="AB114:AC126">
    <cfRule type="expression" dxfId="809" priority="799" stopIfTrue="1">
      <formula>(MOD(COLUMN(),3)=1)</formula>
    </cfRule>
    <cfRule type="expression" dxfId="808" priority="800" stopIfTrue="1">
      <formula>(MOD(COLUMN(),3)=2)</formula>
    </cfRule>
  </conditionalFormatting>
  <conditionalFormatting sqref="AB127:AC127">
    <cfRule type="expression" dxfId="807" priority="797" stopIfTrue="1">
      <formula>(MOD(COLUMN(),3)=1)</formula>
    </cfRule>
    <cfRule type="expression" dxfId="806" priority="798" stopIfTrue="1">
      <formula>(MOD(COLUMN(),3)=2)</formula>
    </cfRule>
  </conditionalFormatting>
  <conditionalFormatting sqref="AF114:AG126">
    <cfRule type="expression" dxfId="805" priority="795" stopIfTrue="1">
      <formula>(MOD(COLUMN(),3)=1)</formula>
    </cfRule>
    <cfRule type="expression" dxfId="804" priority="796" stopIfTrue="1">
      <formula>(MOD(COLUMN(),3)=2)</formula>
    </cfRule>
  </conditionalFormatting>
  <conditionalFormatting sqref="AF127:AG127">
    <cfRule type="expression" dxfId="803" priority="793" stopIfTrue="1">
      <formula>(MOD(COLUMN(),3)=1)</formula>
    </cfRule>
    <cfRule type="expression" dxfId="802" priority="794" stopIfTrue="1">
      <formula>(MOD(COLUMN(),3)=2)</formula>
    </cfRule>
  </conditionalFormatting>
  <conditionalFormatting sqref="AJ114:AK126">
    <cfRule type="expression" dxfId="801" priority="791" stopIfTrue="1">
      <formula>(MOD(COLUMN(),3)=1)</formula>
    </cfRule>
    <cfRule type="expression" dxfId="800" priority="792" stopIfTrue="1">
      <formula>(MOD(COLUMN(),3)=2)</formula>
    </cfRule>
  </conditionalFormatting>
  <conditionalFormatting sqref="AJ127:AK127">
    <cfRule type="expression" dxfId="799" priority="789" stopIfTrue="1">
      <formula>(MOD(COLUMN(),3)=1)</formula>
    </cfRule>
    <cfRule type="expression" dxfId="798" priority="790" stopIfTrue="1">
      <formula>(MOD(COLUMN(),3)=2)</formula>
    </cfRule>
  </conditionalFormatting>
  <conditionalFormatting sqref="AN114:AO126">
    <cfRule type="expression" dxfId="797" priority="787" stopIfTrue="1">
      <formula>(MOD(COLUMN(),3)=1)</formula>
    </cfRule>
    <cfRule type="expression" dxfId="796" priority="788" stopIfTrue="1">
      <formula>(MOD(COLUMN(),3)=2)</formula>
    </cfRule>
  </conditionalFormatting>
  <conditionalFormatting sqref="AN127:AO127">
    <cfRule type="expression" dxfId="795" priority="785" stopIfTrue="1">
      <formula>(MOD(COLUMN(),3)=1)</formula>
    </cfRule>
    <cfRule type="expression" dxfId="794" priority="786" stopIfTrue="1">
      <formula>(MOD(COLUMN(),3)=2)</formula>
    </cfRule>
  </conditionalFormatting>
  <conditionalFormatting sqref="AR114:AS126">
    <cfRule type="expression" dxfId="793" priority="783" stopIfTrue="1">
      <formula>(MOD(COLUMN(),3)=1)</formula>
    </cfRule>
    <cfRule type="expression" dxfId="792" priority="784" stopIfTrue="1">
      <formula>(MOD(COLUMN(),3)=2)</formula>
    </cfRule>
  </conditionalFormatting>
  <conditionalFormatting sqref="AR127:AS127">
    <cfRule type="expression" dxfId="791" priority="781" stopIfTrue="1">
      <formula>(MOD(COLUMN(),3)=1)</formula>
    </cfRule>
    <cfRule type="expression" dxfId="790" priority="782" stopIfTrue="1">
      <formula>(MOD(COLUMN(),3)=2)</formula>
    </cfRule>
  </conditionalFormatting>
  <conditionalFormatting sqref="AV114:AW126">
    <cfRule type="expression" dxfId="789" priority="779" stopIfTrue="1">
      <formula>(MOD(COLUMN(),3)=1)</formula>
    </cfRule>
    <cfRule type="expression" dxfId="788" priority="780" stopIfTrue="1">
      <formula>(MOD(COLUMN(),3)=2)</formula>
    </cfRule>
  </conditionalFormatting>
  <conditionalFormatting sqref="AV127:AW127">
    <cfRule type="expression" dxfId="787" priority="777" stopIfTrue="1">
      <formula>(MOD(COLUMN(),3)=1)</formula>
    </cfRule>
    <cfRule type="expression" dxfId="786" priority="778" stopIfTrue="1">
      <formula>(MOD(COLUMN(),3)=2)</formula>
    </cfRule>
  </conditionalFormatting>
  <conditionalFormatting sqref="AZ127:BA127">
    <cfRule type="expression" dxfId="785" priority="773" stopIfTrue="1">
      <formula>(MOD(COLUMN(),3)=1)</formula>
    </cfRule>
    <cfRule type="expression" dxfId="784" priority="774" stopIfTrue="1">
      <formula>(MOD(COLUMN(),3)=2)</formula>
    </cfRule>
  </conditionalFormatting>
  <conditionalFormatting sqref="AZ114:BA126">
    <cfRule type="expression" dxfId="783" priority="771" stopIfTrue="1">
      <formula>(MOD(COLUMN(),3)=1)</formula>
    </cfRule>
    <cfRule type="expression" dxfId="782" priority="772" stopIfTrue="1">
      <formula>(MOD(COLUMN(),3)=2)</formula>
    </cfRule>
  </conditionalFormatting>
  <conditionalFormatting sqref="D151:E151">
    <cfRule type="expression" dxfId="781" priority="767" stopIfTrue="1">
      <formula>(MOD(COLUMN(),3)=1)</formula>
    </cfRule>
    <cfRule type="expression" dxfId="780" priority="768" stopIfTrue="1">
      <formula>(MOD(COLUMN(),3)=2)</formula>
    </cfRule>
  </conditionalFormatting>
  <conditionalFormatting sqref="D130:E150">
    <cfRule type="expression" dxfId="779" priority="765" stopIfTrue="1">
      <formula>(MOD(COLUMN(),3)=1)</formula>
    </cfRule>
    <cfRule type="expression" dxfId="778" priority="766" stopIfTrue="1">
      <formula>(MOD(COLUMN(),3)=2)</formula>
    </cfRule>
  </conditionalFormatting>
  <conditionalFormatting sqref="H151:I151">
    <cfRule type="expression" dxfId="777" priority="763" stopIfTrue="1">
      <formula>(MOD(COLUMN(),3)=1)</formula>
    </cfRule>
    <cfRule type="expression" dxfId="776" priority="764" stopIfTrue="1">
      <formula>(MOD(COLUMN(),3)=2)</formula>
    </cfRule>
  </conditionalFormatting>
  <conditionalFormatting sqref="H130:I150">
    <cfRule type="expression" dxfId="775" priority="761" stopIfTrue="1">
      <formula>(MOD(COLUMN(),3)=1)</formula>
    </cfRule>
    <cfRule type="expression" dxfId="774" priority="762" stopIfTrue="1">
      <formula>(MOD(COLUMN(),3)=2)</formula>
    </cfRule>
  </conditionalFormatting>
  <conditionalFormatting sqref="L151:M151">
    <cfRule type="expression" dxfId="773" priority="759" stopIfTrue="1">
      <formula>(MOD(COLUMN(),3)=1)</formula>
    </cfRule>
    <cfRule type="expression" dxfId="772" priority="760" stopIfTrue="1">
      <formula>(MOD(COLUMN(),3)=2)</formula>
    </cfRule>
  </conditionalFormatting>
  <conditionalFormatting sqref="L130:M150">
    <cfRule type="expression" dxfId="771" priority="757" stopIfTrue="1">
      <formula>(MOD(COLUMN(),3)=1)</formula>
    </cfRule>
    <cfRule type="expression" dxfId="770" priority="758" stopIfTrue="1">
      <formula>(MOD(COLUMN(),3)=2)</formula>
    </cfRule>
  </conditionalFormatting>
  <conditionalFormatting sqref="P151:Q151">
    <cfRule type="expression" dxfId="769" priority="755" stopIfTrue="1">
      <formula>(MOD(COLUMN(),3)=1)</formula>
    </cfRule>
    <cfRule type="expression" dxfId="768" priority="756" stopIfTrue="1">
      <formula>(MOD(COLUMN(),3)=2)</formula>
    </cfRule>
  </conditionalFormatting>
  <conditionalFormatting sqref="P130:Q150">
    <cfRule type="expression" dxfId="767" priority="753" stopIfTrue="1">
      <formula>(MOD(COLUMN(),3)=1)</formula>
    </cfRule>
    <cfRule type="expression" dxfId="766" priority="754" stopIfTrue="1">
      <formula>(MOD(COLUMN(),3)=2)</formula>
    </cfRule>
  </conditionalFormatting>
  <conditionalFormatting sqref="T151:U151">
    <cfRule type="expression" dxfId="765" priority="751" stopIfTrue="1">
      <formula>(MOD(COLUMN(),3)=1)</formula>
    </cfRule>
    <cfRule type="expression" dxfId="764" priority="752" stopIfTrue="1">
      <formula>(MOD(COLUMN(),3)=2)</formula>
    </cfRule>
  </conditionalFormatting>
  <conditionalFormatting sqref="T130:U150">
    <cfRule type="expression" dxfId="763" priority="749" stopIfTrue="1">
      <formula>(MOD(COLUMN(),3)=1)</formula>
    </cfRule>
    <cfRule type="expression" dxfId="762" priority="750" stopIfTrue="1">
      <formula>(MOD(COLUMN(),3)=2)</formula>
    </cfRule>
  </conditionalFormatting>
  <conditionalFormatting sqref="X151:Y151">
    <cfRule type="expression" dxfId="761" priority="747" stopIfTrue="1">
      <formula>(MOD(COLUMN(),3)=1)</formula>
    </cfRule>
    <cfRule type="expression" dxfId="760" priority="748" stopIfTrue="1">
      <formula>(MOD(COLUMN(),3)=2)</formula>
    </cfRule>
  </conditionalFormatting>
  <conditionalFormatting sqref="X130:Y150">
    <cfRule type="expression" dxfId="759" priority="745" stopIfTrue="1">
      <formula>(MOD(COLUMN(),3)=1)</formula>
    </cfRule>
    <cfRule type="expression" dxfId="758" priority="746" stopIfTrue="1">
      <formula>(MOD(COLUMN(),3)=2)</formula>
    </cfRule>
  </conditionalFormatting>
  <conditionalFormatting sqref="AB151:AC151">
    <cfRule type="expression" dxfId="757" priority="743" stopIfTrue="1">
      <formula>(MOD(COLUMN(),3)=1)</formula>
    </cfRule>
    <cfRule type="expression" dxfId="756" priority="744" stopIfTrue="1">
      <formula>(MOD(COLUMN(),3)=2)</formula>
    </cfRule>
  </conditionalFormatting>
  <conditionalFormatting sqref="AB130:AC150">
    <cfRule type="expression" dxfId="755" priority="741" stopIfTrue="1">
      <formula>(MOD(COLUMN(),3)=1)</formula>
    </cfRule>
    <cfRule type="expression" dxfId="754" priority="742" stopIfTrue="1">
      <formula>(MOD(COLUMN(),3)=2)</formula>
    </cfRule>
  </conditionalFormatting>
  <conditionalFormatting sqref="AF151:AG151">
    <cfRule type="expression" dxfId="753" priority="739" stopIfTrue="1">
      <formula>(MOD(COLUMN(),3)=1)</formula>
    </cfRule>
    <cfRule type="expression" dxfId="752" priority="740" stopIfTrue="1">
      <formula>(MOD(COLUMN(),3)=2)</formula>
    </cfRule>
  </conditionalFormatting>
  <conditionalFormatting sqref="AF130:AG150">
    <cfRule type="expression" dxfId="751" priority="737" stopIfTrue="1">
      <formula>(MOD(COLUMN(),3)=1)</formula>
    </cfRule>
    <cfRule type="expression" dxfId="750" priority="738" stopIfTrue="1">
      <formula>(MOD(COLUMN(),3)=2)</formula>
    </cfRule>
  </conditionalFormatting>
  <conditionalFormatting sqref="AJ151:AK151">
    <cfRule type="expression" dxfId="749" priority="735" stopIfTrue="1">
      <formula>(MOD(COLUMN(),3)=1)</formula>
    </cfRule>
    <cfRule type="expression" dxfId="748" priority="736" stopIfTrue="1">
      <formula>(MOD(COLUMN(),3)=2)</formula>
    </cfRule>
  </conditionalFormatting>
  <conditionalFormatting sqref="AJ130:AK150">
    <cfRule type="expression" dxfId="747" priority="733" stopIfTrue="1">
      <formula>(MOD(COLUMN(),3)=1)</formula>
    </cfRule>
    <cfRule type="expression" dxfId="746" priority="734" stopIfTrue="1">
      <formula>(MOD(COLUMN(),3)=2)</formula>
    </cfRule>
  </conditionalFormatting>
  <conditionalFormatting sqref="AN151:AO151">
    <cfRule type="expression" dxfId="745" priority="731" stopIfTrue="1">
      <formula>(MOD(COLUMN(),3)=1)</formula>
    </cfRule>
    <cfRule type="expression" dxfId="744" priority="732" stopIfTrue="1">
      <formula>(MOD(COLUMN(),3)=2)</formula>
    </cfRule>
  </conditionalFormatting>
  <conditionalFormatting sqref="AN130:AO150">
    <cfRule type="expression" dxfId="743" priority="729" stopIfTrue="1">
      <formula>(MOD(COLUMN(),3)=1)</formula>
    </cfRule>
    <cfRule type="expression" dxfId="742" priority="730" stopIfTrue="1">
      <formula>(MOD(COLUMN(),3)=2)</formula>
    </cfRule>
  </conditionalFormatting>
  <conditionalFormatting sqref="AR151:AS151">
    <cfRule type="expression" dxfId="741" priority="727" stopIfTrue="1">
      <formula>(MOD(COLUMN(),3)=1)</formula>
    </cfRule>
    <cfRule type="expression" dxfId="740" priority="728" stopIfTrue="1">
      <formula>(MOD(COLUMN(),3)=2)</formula>
    </cfRule>
  </conditionalFormatting>
  <conditionalFormatting sqref="AR130:AS150">
    <cfRule type="expression" dxfId="739" priority="725" stopIfTrue="1">
      <formula>(MOD(COLUMN(),3)=1)</formula>
    </cfRule>
    <cfRule type="expression" dxfId="738" priority="726" stopIfTrue="1">
      <formula>(MOD(COLUMN(),3)=2)</formula>
    </cfRule>
  </conditionalFormatting>
  <conditionalFormatting sqref="AV151:AW151">
    <cfRule type="expression" dxfId="737" priority="723" stopIfTrue="1">
      <formula>(MOD(COLUMN(),3)=1)</formula>
    </cfRule>
    <cfRule type="expression" dxfId="736" priority="724" stopIfTrue="1">
      <formula>(MOD(COLUMN(),3)=2)</formula>
    </cfRule>
  </conditionalFormatting>
  <conditionalFormatting sqref="AV130:AW150">
    <cfRule type="expression" dxfId="735" priority="721" stopIfTrue="1">
      <formula>(MOD(COLUMN(),3)=1)</formula>
    </cfRule>
    <cfRule type="expression" dxfId="734" priority="722" stopIfTrue="1">
      <formula>(MOD(COLUMN(),3)=2)</formula>
    </cfRule>
  </conditionalFormatting>
  <conditionalFormatting sqref="AZ151:BA151">
    <cfRule type="expression" dxfId="733" priority="719" stopIfTrue="1">
      <formula>(MOD(COLUMN(),3)=1)</formula>
    </cfRule>
    <cfRule type="expression" dxfId="732" priority="720" stopIfTrue="1">
      <formula>(MOD(COLUMN(),3)=2)</formula>
    </cfRule>
  </conditionalFormatting>
  <conditionalFormatting sqref="AZ149:BA150">
    <cfRule type="expression" dxfId="731" priority="717" stopIfTrue="1">
      <formula>(MOD(COLUMN(),3)=1)</formula>
    </cfRule>
    <cfRule type="expression" dxfId="730" priority="718" stopIfTrue="1">
      <formula>(MOD(COLUMN(),3)=2)</formula>
    </cfRule>
  </conditionalFormatting>
  <conditionalFormatting sqref="AZ130:BA148">
    <cfRule type="expression" dxfId="729" priority="715" stopIfTrue="1">
      <formula>(MOD(COLUMN(),3)=1)</formula>
    </cfRule>
    <cfRule type="expression" dxfId="728" priority="716" stopIfTrue="1">
      <formula>(MOD(COLUMN(),3)=2)</formula>
    </cfRule>
  </conditionalFormatting>
  <conditionalFormatting sqref="D166:E166">
    <cfRule type="expression" dxfId="727" priority="713" stopIfTrue="1">
      <formula>(MOD(COLUMN(),3)=1)</formula>
    </cfRule>
    <cfRule type="expression" dxfId="726" priority="714" stopIfTrue="1">
      <formula>(MOD(COLUMN(),3)=2)</formula>
    </cfRule>
  </conditionalFormatting>
  <conditionalFormatting sqref="D164:E165">
    <cfRule type="expression" dxfId="725" priority="711" stopIfTrue="1">
      <formula>(MOD(COLUMN(),3)=1)</formula>
    </cfRule>
    <cfRule type="expression" dxfId="724" priority="712" stopIfTrue="1">
      <formula>(MOD(COLUMN(),3)=2)</formula>
    </cfRule>
  </conditionalFormatting>
  <conditionalFormatting sqref="D154:E163">
    <cfRule type="expression" dxfId="723" priority="709" stopIfTrue="1">
      <formula>(MOD(COLUMN(),3)=1)</formula>
    </cfRule>
    <cfRule type="expression" dxfId="722" priority="710" stopIfTrue="1">
      <formula>(MOD(COLUMN(),3)=2)</formula>
    </cfRule>
  </conditionalFormatting>
  <conditionalFormatting sqref="H166:I166">
    <cfRule type="expression" dxfId="721" priority="707" stopIfTrue="1">
      <formula>(MOD(COLUMN(),3)=1)</formula>
    </cfRule>
    <cfRule type="expression" dxfId="720" priority="708" stopIfTrue="1">
      <formula>(MOD(COLUMN(),3)=2)</formula>
    </cfRule>
  </conditionalFormatting>
  <conditionalFormatting sqref="H164:I165">
    <cfRule type="expression" dxfId="719" priority="705" stopIfTrue="1">
      <formula>(MOD(COLUMN(),3)=1)</formula>
    </cfRule>
    <cfRule type="expression" dxfId="718" priority="706" stopIfTrue="1">
      <formula>(MOD(COLUMN(),3)=2)</formula>
    </cfRule>
  </conditionalFormatting>
  <conditionalFormatting sqref="H154:I163">
    <cfRule type="expression" dxfId="717" priority="703" stopIfTrue="1">
      <formula>(MOD(COLUMN(),3)=1)</formula>
    </cfRule>
    <cfRule type="expression" dxfId="716" priority="704" stopIfTrue="1">
      <formula>(MOD(COLUMN(),3)=2)</formula>
    </cfRule>
  </conditionalFormatting>
  <conditionalFormatting sqref="L166:M166">
    <cfRule type="expression" dxfId="715" priority="701" stopIfTrue="1">
      <formula>(MOD(COLUMN(),3)=1)</formula>
    </cfRule>
    <cfRule type="expression" dxfId="714" priority="702" stopIfTrue="1">
      <formula>(MOD(COLUMN(),3)=2)</formula>
    </cfRule>
  </conditionalFormatting>
  <conditionalFormatting sqref="L164:M165">
    <cfRule type="expression" dxfId="713" priority="699" stopIfTrue="1">
      <formula>(MOD(COLUMN(),3)=1)</formula>
    </cfRule>
    <cfRule type="expression" dxfId="712" priority="700" stopIfTrue="1">
      <formula>(MOD(COLUMN(),3)=2)</formula>
    </cfRule>
  </conditionalFormatting>
  <conditionalFormatting sqref="L154:M163">
    <cfRule type="expression" dxfId="711" priority="697" stopIfTrue="1">
      <formula>(MOD(COLUMN(),3)=1)</formula>
    </cfRule>
    <cfRule type="expression" dxfId="710" priority="698" stopIfTrue="1">
      <formula>(MOD(COLUMN(),3)=2)</formula>
    </cfRule>
  </conditionalFormatting>
  <conditionalFormatting sqref="P166:Q166">
    <cfRule type="expression" dxfId="709" priority="695" stopIfTrue="1">
      <formula>(MOD(COLUMN(),3)=1)</formula>
    </cfRule>
    <cfRule type="expression" dxfId="708" priority="696" stopIfTrue="1">
      <formula>(MOD(COLUMN(),3)=2)</formula>
    </cfRule>
  </conditionalFormatting>
  <conditionalFormatting sqref="P164:Q165">
    <cfRule type="expression" dxfId="707" priority="693" stopIfTrue="1">
      <formula>(MOD(COLUMN(),3)=1)</formula>
    </cfRule>
    <cfRule type="expression" dxfId="706" priority="694" stopIfTrue="1">
      <formula>(MOD(COLUMN(),3)=2)</formula>
    </cfRule>
  </conditionalFormatting>
  <conditionalFormatting sqref="P154:Q163">
    <cfRule type="expression" dxfId="705" priority="691" stopIfTrue="1">
      <formula>(MOD(COLUMN(),3)=1)</formula>
    </cfRule>
    <cfRule type="expression" dxfId="704" priority="692" stopIfTrue="1">
      <formula>(MOD(COLUMN(),3)=2)</formula>
    </cfRule>
  </conditionalFormatting>
  <conditionalFormatting sqref="T166:U166">
    <cfRule type="expression" dxfId="703" priority="689" stopIfTrue="1">
      <formula>(MOD(COLUMN(),3)=1)</formula>
    </cfRule>
    <cfRule type="expression" dxfId="702" priority="690" stopIfTrue="1">
      <formula>(MOD(COLUMN(),3)=2)</formula>
    </cfRule>
  </conditionalFormatting>
  <conditionalFormatting sqref="T164:U165">
    <cfRule type="expression" dxfId="701" priority="687" stopIfTrue="1">
      <formula>(MOD(COLUMN(),3)=1)</formula>
    </cfRule>
    <cfRule type="expression" dxfId="700" priority="688" stopIfTrue="1">
      <formula>(MOD(COLUMN(),3)=2)</formula>
    </cfRule>
  </conditionalFormatting>
  <conditionalFormatting sqref="T154:U163">
    <cfRule type="expression" dxfId="699" priority="685" stopIfTrue="1">
      <formula>(MOD(COLUMN(),3)=1)</formula>
    </cfRule>
    <cfRule type="expression" dxfId="698" priority="686" stopIfTrue="1">
      <formula>(MOD(COLUMN(),3)=2)</formula>
    </cfRule>
  </conditionalFormatting>
  <conditionalFormatting sqref="X166:Y166">
    <cfRule type="expression" dxfId="697" priority="683" stopIfTrue="1">
      <formula>(MOD(COLUMN(),3)=1)</formula>
    </cfRule>
    <cfRule type="expression" dxfId="696" priority="684" stopIfTrue="1">
      <formula>(MOD(COLUMN(),3)=2)</formula>
    </cfRule>
  </conditionalFormatting>
  <conditionalFormatting sqref="X164:Y165">
    <cfRule type="expression" dxfId="695" priority="681" stopIfTrue="1">
      <formula>(MOD(COLUMN(),3)=1)</formula>
    </cfRule>
    <cfRule type="expression" dxfId="694" priority="682" stopIfTrue="1">
      <formula>(MOD(COLUMN(),3)=2)</formula>
    </cfRule>
  </conditionalFormatting>
  <conditionalFormatting sqref="X154:Y163">
    <cfRule type="expression" dxfId="693" priority="679" stopIfTrue="1">
      <formula>(MOD(COLUMN(),3)=1)</formula>
    </cfRule>
    <cfRule type="expression" dxfId="692" priority="680" stopIfTrue="1">
      <formula>(MOD(COLUMN(),3)=2)</formula>
    </cfRule>
  </conditionalFormatting>
  <conditionalFormatting sqref="AB166:AC166">
    <cfRule type="expression" dxfId="691" priority="677" stopIfTrue="1">
      <formula>(MOD(COLUMN(),3)=1)</formula>
    </cfRule>
    <cfRule type="expression" dxfId="690" priority="678" stopIfTrue="1">
      <formula>(MOD(COLUMN(),3)=2)</formula>
    </cfRule>
  </conditionalFormatting>
  <conditionalFormatting sqref="AB164:AC165">
    <cfRule type="expression" dxfId="689" priority="675" stopIfTrue="1">
      <formula>(MOD(COLUMN(),3)=1)</formula>
    </cfRule>
    <cfRule type="expression" dxfId="688" priority="676" stopIfTrue="1">
      <formula>(MOD(COLUMN(),3)=2)</formula>
    </cfRule>
  </conditionalFormatting>
  <conditionalFormatting sqref="AB154:AC163">
    <cfRule type="expression" dxfId="687" priority="673" stopIfTrue="1">
      <formula>(MOD(COLUMN(),3)=1)</formula>
    </cfRule>
    <cfRule type="expression" dxfId="686" priority="674" stopIfTrue="1">
      <formula>(MOD(COLUMN(),3)=2)</formula>
    </cfRule>
  </conditionalFormatting>
  <conditionalFormatting sqref="AF166:AG166">
    <cfRule type="expression" dxfId="685" priority="671" stopIfTrue="1">
      <formula>(MOD(COLUMN(),3)=1)</formula>
    </cfRule>
    <cfRule type="expression" dxfId="684" priority="672" stopIfTrue="1">
      <formula>(MOD(COLUMN(),3)=2)</formula>
    </cfRule>
  </conditionalFormatting>
  <conditionalFormatting sqref="AF164:AG165">
    <cfRule type="expression" dxfId="683" priority="669" stopIfTrue="1">
      <formula>(MOD(COLUMN(),3)=1)</formula>
    </cfRule>
    <cfRule type="expression" dxfId="682" priority="670" stopIfTrue="1">
      <formula>(MOD(COLUMN(),3)=2)</formula>
    </cfRule>
  </conditionalFormatting>
  <conditionalFormatting sqref="AF154:AG163">
    <cfRule type="expression" dxfId="681" priority="667" stopIfTrue="1">
      <formula>(MOD(COLUMN(),3)=1)</formula>
    </cfRule>
    <cfRule type="expression" dxfId="680" priority="668" stopIfTrue="1">
      <formula>(MOD(COLUMN(),3)=2)</formula>
    </cfRule>
  </conditionalFormatting>
  <conditionalFormatting sqref="AJ166:AK166">
    <cfRule type="expression" dxfId="679" priority="665" stopIfTrue="1">
      <formula>(MOD(COLUMN(),3)=1)</formula>
    </cfRule>
    <cfRule type="expression" dxfId="678" priority="666" stopIfTrue="1">
      <formula>(MOD(COLUMN(),3)=2)</formula>
    </cfRule>
  </conditionalFormatting>
  <conditionalFormatting sqref="AJ164:AK165">
    <cfRule type="expression" dxfId="677" priority="663" stopIfTrue="1">
      <formula>(MOD(COLUMN(),3)=1)</formula>
    </cfRule>
    <cfRule type="expression" dxfId="676" priority="664" stopIfTrue="1">
      <formula>(MOD(COLUMN(),3)=2)</formula>
    </cfRule>
  </conditionalFormatting>
  <conditionalFormatting sqref="AJ154:AK163">
    <cfRule type="expression" dxfId="675" priority="661" stopIfTrue="1">
      <formula>(MOD(COLUMN(),3)=1)</formula>
    </cfRule>
    <cfRule type="expression" dxfId="674" priority="662" stopIfTrue="1">
      <formula>(MOD(COLUMN(),3)=2)</formula>
    </cfRule>
  </conditionalFormatting>
  <conditionalFormatting sqref="AN166:AO166">
    <cfRule type="expression" dxfId="673" priority="659" stopIfTrue="1">
      <formula>(MOD(COLUMN(),3)=1)</formula>
    </cfRule>
    <cfRule type="expression" dxfId="672" priority="660" stopIfTrue="1">
      <formula>(MOD(COLUMN(),3)=2)</formula>
    </cfRule>
  </conditionalFormatting>
  <conditionalFormatting sqref="AN164:AO165">
    <cfRule type="expression" dxfId="671" priority="657" stopIfTrue="1">
      <formula>(MOD(COLUMN(),3)=1)</formula>
    </cfRule>
    <cfRule type="expression" dxfId="670" priority="658" stopIfTrue="1">
      <formula>(MOD(COLUMN(),3)=2)</formula>
    </cfRule>
  </conditionalFormatting>
  <conditionalFormatting sqref="AN154:AO163">
    <cfRule type="expression" dxfId="669" priority="655" stopIfTrue="1">
      <formula>(MOD(COLUMN(),3)=1)</formula>
    </cfRule>
    <cfRule type="expression" dxfId="668" priority="656" stopIfTrue="1">
      <formula>(MOD(COLUMN(),3)=2)</formula>
    </cfRule>
  </conditionalFormatting>
  <conditionalFormatting sqref="AR166:AS166">
    <cfRule type="expression" dxfId="667" priority="653" stopIfTrue="1">
      <formula>(MOD(COLUMN(),3)=1)</formula>
    </cfRule>
    <cfRule type="expression" dxfId="666" priority="654" stopIfTrue="1">
      <formula>(MOD(COLUMN(),3)=2)</formula>
    </cfRule>
  </conditionalFormatting>
  <conditionalFormatting sqref="AR164:AS165">
    <cfRule type="expression" dxfId="665" priority="651" stopIfTrue="1">
      <formula>(MOD(COLUMN(),3)=1)</formula>
    </cfRule>
    <cfRule type="expression" dxfId="664" priority="652" stopIfTrue="1">
      <formula>(MOD(COLUMN(),3)=2)</formula>
    </cfRule>
  </conditionalFormatting>
  <conditionalFormatting sqref="AR154:AS163">
    <cfRule type="expression" dxfId="663" priority="649" stopIfTrue="1">
      <formula>(MOD(COLUMN(),3)=1)</formula>
    </cfRule>
    <cfRule type="expression" dxfId="662" priority="650" stopIfTrue="1">
      <formula>(MOD(COLUMN(),3)=2)</formula>
    </cfRule>
  </conditionalFormatting>
  <conditionalFormatting sqref="AV166:AW166">
    <cfRule type="expression" dxfId="661" priority="647" stopIfTrue="1">
      <formula>(MOD(COLUMN(),3)=1)</formula>
    </cfRule>
    <cfRule type="expression" dxfId="660" priority="648" stopIfTrue="1">
      <formula>(MOD(COLUMN(),3)=2)</formula>
    </cfRule>
  </conditionalFormatting>
  <conditionalFormatting sqref="AV164:AW165">
    <cfRule type="expression" dxfId="659" priority="645" stopIfTrue="1">
      <formula>(MOD(COLUMN(),3)=1)</formula>
    </cfRule>
    <cfRule type="expression" dxfId="658" priority="646" stopIfTrue="1">
      <formula>(MOD(COLUMN(),3)=2)</formula>
    </cfRule>
  </conditionalFormatting>
  <conditionalFormatting sqref="AV154:AW163">
    <cfRule type="expression" dxfId="657" priority="643" stopIfTrue="1">
      <formula>(MOD(COLUMN(),3)=1)</formula>
    </cfRule>
    <cfRule type="expression" dxfId="656" priority="644" stopIfTrue="1">
      <formula>(MOD(COLUMN(),3)=2)</formula>
    </cfRule>
  </conditionalFormatting>
  <conditionalFormatting sqref="AZ166:BA166">
    <cfRule type="expression" dxfId="655" priority="641" stopIfTrue="1">
      <formula>(MOD(COLUMN(),3)=1)</formula>
    </cfRule>
    <cfRule type="expression" dxfId="654" priority="642" stopIfTrue="1">
      <formula>(MOD(COLUMN(),3)=2)</formula>
    </cfRule>
  </conditionalFormatting>
  <conditionalFormatting sqref="AZ164:BA165">
    <cfRule type="expression" dxfId="653" priority="639" stopIfTrue="1">
      <formula>(MOD(COLUMN(),3)=1)</formula>
    </cfRule>
    <cfRule type="expression" dxfId="652" priority="640" stopIfTrue="1">
      <formula>(MOD(COLUMN(),3)=2)</formula>
    </cfRule>
  </conditionalFormatting>
  <conditionalFormatting sqref="AZ154:BA163">
    <cfRule type="expression" dxfId="651" priority="637" stopIfTrue="1">
      <formula>(MOD(COLUMN(),3)=1)</formula>
    </cfRule>
    <cfRule type="expression" dxfId="650" priority="638" stopIfTrue="1">
      <formula>(MOD(COLUMN(),3)=2)</formula>
    </cfRule>
  </conditionalFormatting>
  <conditionalFormatting sqref="AZ190:BA190">
    <cfRule type="expression" dxfId="649" priority="635" stopIfTrue="1">
      <formula>(MOD(COLUMN(),3)=1)</formula>
    </cfRule>
    <cfRule type="expression" dxfId="648" priority="636" stopIfTrue="1">
      <formula>(MOD(COLUMN(),3)=2)</formula>
    </cfRule>
  </conditionalFormatting>
  <conditionalFormatting sqref="AZ188:BA189">
    <cfRule type="expression" dxfId="647" priority="633" stopIfTrue="1">
      <formula>(MOD(COLUMN(),3)=1)</formula>
    </cfRule>
    <cfRule type="expression" dxfId="646" priority="634" stopIfTrue="1">
      <formula>(MOD(COLUMN(),3)=2)</formula>
    </cfRule>
  </conditionalFormatting>
  <conditionalFormatting sqref="AZ169:BA187">
    <cfRule type="expression" dxfId="645" priority="631" stopIfTrue="1">
      <formula>(MOD(COLUMN(),3)=1)</formula>
    </cfRule>
    <cfRule type="expression" dxfId="644" priority="632" stopIfTrue="1">
      <formula>(MOD(COLUMN(),3)=2)</formula>
    </cfRule>
  </conditionalFormatting>
  <conditionalFormatting sqref="D190:E190">
    <cfRule type="expression" dxfId="643" priority="629" stopIfTrue="1">
      <formula>(MOD(COLUMN(),3)=1)</formula>
    </cfRule>
    <cfRule type="expression" dxfId="642" priority="630" stopIfTrue="1">
      <formula>(MOD(COLUMN(),3)=2)</formula>
    </cfRule>
  </conditionalFormatting>
  <conditionalFormatting sqref="D188:E189">
    <cfRule type="expression" dxfId="641" priority="627" stopIfTrue="1">
      <formula>(MOD(COLUMN(),3)=1)</formula>
    </cfRule>
    <cfRule type="expression" dxfId="640" priority="628" stopIfTrue="1">
      <formula>(MOD(COLUMN(),3)=2)</formula>
    </cfRule>
  </conditionalFormatting>
  <conditionalFormatting sqref="D169:E187">
    <cfRule type="expression" dxfId="639" priority="625" stopIfTrue="1">
      <formula>(MOD(COLUMN(),3)=1)</formula>
    </cfRule>
    <cfRule type="expression" dxfId="638" priority="626" stopIfTrue="1">
      <formula>(MOD(COLUMN(),3)=2)</formula>
    </cfRule>
  </conditionalFormatting>
  <conditionalFormatting sqref="H190:I190">
    <cfRule type="expression" dxfId="637" priority="623" stopIfTrue="1">
      <formula>(MOD(COLUMN(),3)=1)</formula>
    </cfRule>
    <cfRule type="expression" dxfId="636" priority="624" stopIfTrue="1">
      <formula>(MOD(COLUMN(),3)=2)</formula>
    </cfRule>
  </conditionalFormatting>
  <conditionalFormatting sqref="H188:I189">
    <cfRule type="expression" dxfId="635" priority="621" stopIfTrue="1">
      <formula>(MOD(COLUMN(),3)=1)</formula>
    </cfRule>
    <cfRule type="expression" dxfId="634" priority="622" stopIfTrue="1">
      <formula>(MOD(COLUMN(),3)=2)</formula>
    </cfRule>
  </conditionalFormatting>
  <conditionalFormatting sqref="H169:I187">
    <cfRule type="expression" dxfId="633" priority="619" stopIfTrue="1">
      <formula>(MOD(COLUMN(),3)=1)</formula>
    </cfRule>
    <cfRule type="expression" dxfId="632" priority="620" stopIfTrue="1">
      <formula>(MOD(COLUMN(),3)=2)</formula>
    </cfRule>
  </conditionalFormatting>
  <conditionalFormatting sqref="L190:M190">
    <cfRule type="expression" dxfId="631" priority="617" stopIfTrue="1">
      <formula>(MOD(COLUMN(),3)=1)</formula>
    </cfRule>
    <cfRule type="expression" dxfId="630" priority="618" stopIfTrue="1">
      <formula>(MOD(COLUMN(),3)=2)</formula>
    </cfRule>
  </conditionalFormatting>
  <conditionalFormatting sqref="L188:M189">
    <cfRule type="expression" dxfId="629" priority="615" stopIfTrue="1">
      <formula>(MOD(COLUMN(),3)=1)</formula>
    </cfRule>
    <cfRule type="expression" dxfId="628" priority="616" stopIfTrue="1">
      <formula>(MOD(COLUMN(),3)=2)</formula>
    </cfRule>
  </conditionalFormatting>
  <conditionalFormatting sqref="L169:M187">
    <cfRule type="expression" dxfId="627" priority="613" stopIfTrue="1">
      <formula>(MOD(COLUMN(),3)=1)</formula>
    </cfRule>
    <cfRule type="expression" dxfId="626" priority="614" stopIfTrue="1">
      <formula>(MOD(COLUMN(),3)=2)</formula>
    </cfRule>
  </conditionalFormatting>
  <conditionalFormatting sqref="P190:Q190">
    <cfRule type="expression" dxfId="625" priority="611" stopIfTrue="1">
      <formula>(MOD(COLUMN(),3)=1)</formula>
    </cfRule>
    <cfRule type="expression" dxfId="624" priority="612" stopIfTrue="1">
      <formula>(MOD(COLUMN(),3)=2)</formula>
    </cfRule>
  </conditionalFormatting>
  <conditionalFormatting sqref="P188:Q189">
    <cfRule type="expression" dxfId="623" priority="609" stopIfTrue="1">
      <formula>(MOD(COLUMN(),3)=1)</formula>
    </cfRule>
    <cfRule type="expression" dxfId="622" priority="610" stopIfTrue="1">
      <formula>(MOD(COLUMN(),3)=2)</formula>
    </cfRule>
  </conditionalFormatting>
  <conditionalFormatting sqref="P169:Q187">
    <cfRule type="expression" dxfId="621" priority="607" stopIfTrue="1">
      <formula>(MOD(COLUMN(),3)=1)</formula>
    </cfRule>
    <cfRule type="expression" dxfId="620" priority="608" stopIfTrue="1">
      <formula>(MOD(COLUMN(),3)=2)</formula>
    </cfRule>
  </conditionalFormatting>
  <conditionalFormatting sqref="T190:U190">
    <cfRule type="expression" dxfId="619" priority="605" stopIfTrue="1">
      <formula>(MOD(COLUMN(),3)=1)</formula>
    </cfRule>
    <cfRule type="expression" dxfId="618" priority="606" stopIfTrue="1">
      <formula>(MOD(COLUMN(),3)=2)</formula>
    </cfRule>
  </conditionalFormatting>
  <conditionalFormatting sqref="T188:U189">
    <cfRule type="expression" dxfId="617" priority="603" stopIfTrue="1">
      <formula>(MOD(COLUMN(),3)=1)</formula>
    </cfRule>
    <cfRule type="expression" dxfId="616" priority="604" stopIfTrue="1">
      <formula>(MOD(COLUMN(),3)=2)</formula>
    </cfRule>
  </conditionalFormatting>
  <conditionalFormatting sqref="T169:U187">
    <cfRule type="expression" dxfId="615" priority="601" stopIfTrue="1">
      <formula>(MOD(COLUMN(),3)=1)</formula>
    </cfRule>
    <cfRule type="expression" dxfId="614" priority="602" stopIfTrue="1">
      <formula>(MOD(COLUMN(),3)=2)</formula>
    </cfRule>
  </conditionalFormatting>
  <conditionalFormatting sqref="X190:Y190">
    <cfRule type="expression" dxfId="613" priority="599" stopIfTrue="1">
      <formula>(MOD(COLUMN(),3)=1)</formula>
    </cfRule>
    <cfRule type="expression" dxfId="612" priority="600" stopIfTrue="1">
      <formula>(MOD(COLUMN(),3)=2)</formula>
    </cfRule>
  </conditionalFormatting>
  <conditionalFormatting sqref="X188:Y189">
    <cfRule type="expression" dxfId="611" priority="597" stopIfTrue="1">
      <formula>(MOD(COLUMN(),3)=1)</formula>
    </cfRule>
    <cfRule type="expression" dxfId="610" priority="598" stopIfTrue="1">
      <formula>(MOD(COLUMN(),3)=2)</formula>
    </cfRule>
  </conditionalFormatting>
  <conditionalFormatting sqref="X169:Y187">
    <cfRule type="expression" dxfId="609" priority="595" stopIfTrue="1">
      <formula>(MOD(COLUMN(),3)=1)</formula>
    </cfRule>
    <cfRule type="expression" dxfId="608" priority="596" stopIfTrue="1">
      <formula>(MOD(COLUMN(),3)=2)</formula>
    </cfRule>
  </conditionalFormatting>
  <conditionalFormatting sqref="AB190:AC190">
    <cfRule type="expression" dxfId="607" priority="593" stopIfTrue="1">
      <formula>(MOD(COLUMN(),3)=1)</formula>
    </cfRule>
    <cfRule type="expression" dxfId="606" priority="594" stopIfTrue="1">
      <formula>(MOD(COLUMN(),3)=2)</formula>
    </cfRule>
  </conditionalFormatting>
  <conditionalFormatting sqref="AB188:AC189">
    <cfRule type="expression" dxfId="605" priority="591" stopIfTrue="1">
      <formula>(MOD(COLUMN(),3)=1)</formula>
    </cfRule>
    <cfRule type="expression" dxfId="604" priority="592" stopIfTrue="1">
      <formula>(MOD(COLUMN(),3)=2)</formula>
    </cfRule>
  </conditionalFormatting>
  <conditionalFormatting sqref="AB169:AC187">
    <cfRule type="expression" dxfId="603" priority="589" stopIfTrue="1">
      <formula>(MOD(COLUMN(),3)=1)</formula>
    </cfRule>
    <cfRule type="expression" dxfId="602" priority="590" stopIfTrue="1">
      <formula>(MOD(COLUMN(),3)=2)</formula>
    </cfRule>
  </conditionalFormatting>
  <conditionalFormatting sqref="AF190:AG190">
    <cfRule type="expression" dxfId="601" priority="587" stopIfTrue="1">
      <formula>(MOD(COLUMN(),3)=1)</formula>
    </cfRule>
    <cfRule type="expression" dxfId="600" priority="588" stopIfTrue="1">
      <formula>(MOD(COLUMN(),3)=2)</formula>
    </cfRule>
  </conditionalFormatting>
  <conditionalFormatting sqref="AF188:AG189">
    <cfRule type="expression" dxfId="599" priority="585" stopIfTrue="1">
      <formula>(MOD(COLUMN(),3)=1)</formula>
    </cfRule>
    <cfRule type="expression" dxfId="598" priority="586" stopIfTrue="1">
      <formula>(MOD(COLUMN(),3)=2)</formula>
    </cfRule>
  </conditionalFormatting>
  <conditionalFormatting sqref="AF169:AG187">
    <cfRule type="expression" dxfId="597" priority="583" stopIfTrue="1">
      <formula>(MOD(COLUMN(),3)=1)</formula>
    </cfRule>
    <cfRule type="expression" dxfId="596" priority="584" stopIfTrue="1">
      <formula>(MOD(COLUMN(),3)=2)</formula>
    </cfRule>
  </conditionalFormatting>
  <conditionalFormatting sqref="AJ190:AK190">
    <cfRule type="expression" dxfId="595" priority="581" stopIfTrue="1">
      <formula>(MOD(COLUMN(),3)=1)</formula>
    </cfRule>
    <cfRule type="expression" dxfId="594" priority="582" stopIfTrue="1">
      <formula>(MOD(COLUMN(),3)=2)</formula>
    </cfRule>
  </conditionalFormatting>
  <conditionalFormatting sqref="AJ188:AK189">
    <cfRule type="expression" dxfId="593" priority="579" stopIfTrue="1">
      <formula>(MOD(COLUMN(),3)=1)</formula>
    </cfRule>
    <cfRule type="expression" dxfId="592" priority="580" stopIfTrue="1">
      <formula>(MOD(COLUMN(),3)=2)</formula>
    </cfRule>
  </conditionalFormatting>
  <conditionalFormatting sqref="AJ169:AK187">
    <cfRule type="expression" dxfId="591" priority="577" stopIfTrue="1">
      <formula>(MOD(COLUMN(),3)=1)</formula>
    </cfRule>
    <cfRule type="expression" dxfId="590" priority="578" stopIfTrue="1">
      <formula>(MOD(COLUMN(),3)=2)</formula>
    </cfRule>
  </conditionalFormatting>
  <conditionalFormatting sqref="AN190:AO190">
    <cfRule type="expression" dxfId="589" priority="575" stopIfTrue="1">
      <formula>(MOD(COLUMN(),3)=1)</formula>
    </cfRule>
    <cfRule type="expression" dxfId="588" priority="576" stopIfTrue="1">
      <formula>(MOD(COLUMN(),3)=2)</formula>
    </cfRule>
  </conditionalFormatting>
  <conditionalFormatting sqref="AN188:AO189">
    <cfRule type="expression" dxfId="587" priority="573" stopIfTrue="1">
      <formula>(MOD(COLUMN(),3)=1)</formula>
    </cfRule>
    <cfRule type="expression" dxfId="586" priority="574" stopIfTrue="1">
      <formula>(MOD(COLUMN(),3)=2)</formula>
    </cfRule>
  </conditionalFormatting>
  <conditionalFormatting sqref="AN169:AO187">
    <cfRule type="expression" dxfId="585" priority="571" stopIfTrue="1">
      <formula>(MOD(COLUMN(),3)=1)</formula>
    </cfRule>
    <cfRule type="expression" dxfId="584" priority="572" stopIfTrue="1">
      <formula>(MOD(COLUMN(),3)=2)</formula>
    </cfRule>
  </conditionalFormatting>
  <conditionalFormatting sqref="AR190:AS190">
    <cfRule type="expression" dxfId="583" priority="569" stopIfTrue="1">
      <formula>(MOD(COLUMN(),3)=1)</formula>
    </cfRule>
    <cfRule type="expression" dxfId="582" priority="570" stopIfTrue="1">
      <formula>(MOD(COLUMN(),3)=2)</formula>
    </cfRule>
  </conditionalFormatting>
  <conditionalFormatting sqref="AR188:AS189">
    <cfRule type="expression" dxfId="581" priority="567" stopIfTrue="1">
      <formula>(MOD(COLUMN(),3)=1)</formula>
    </cfRule>
    <cfRule type="expression" dxfId="580" priority="568" stopIfTrue="1">
      <formula>(MOD(COLUMN(),3)=2)</formula>
    </cfRule>
  </conditionalFormatting>
  <conditionalFormatting sqref="AR169:AS187">
    <cfRule type="expression" dxfId="579" priority="565" stopIfTrue="1">
      <formula>(MOD(COLUMN(),3)=1)</formula>
    </cfRule>
    <cfRule type="expression" dxfId="578" priority="566" stopIfTrue="1">
      <formula>(MOD(COLUMN(),3)=2)</formula>
    </cfRule>
  </conditionalFormatting>
  <conditionalFormatting sqref="AV190:AW190">
    <cfRule type="expression" dxfId="577" priority="563" stopIfTrue="1">
      <formula>(MOD(COLUMN(),3)=1)</formula>
    </cfRule>
    <cfRule type="expression" dxfId="576" priority="564" stopIfTrue="1">
      <formula>(MOD(COLUMN(),3)=2)</formula>
    </cfRule>
  </conditionalFormatting>
  <conditionalFormatting sqref="AV188:AW189">
    <cfRule type="expression" dxfId="575" priority="561" stopIfTrue="1">
      <formula>(MOD(COLUMN(),3)=1)</formula>
    </cfRule>
    <cfRule type="expression" dxfId="574" priority="562" stopIfTrue="1">
      <formula>(MOD(COLUMN(),3)=2)</formula>
    </cfRule>
  </conditionalFormatting>
  <conditionalFormatting sqref="AV169:AW187">
    <cfRule type="expression" dxfId="573" priority="559" stopIfTrue="1">
      <formula>(MOD(COLUMN(),3)=1)</formula>
    </cfRule>
    <cfRule type="expression" dxfId="572" priority="560" stopIfTrue="1">
      <formula>(MOD(COLUMN(),3)=2)</formula>
    </cfRule>
  </conditionalFormatting>
  <conditionalFormatting sqref="D212:E212">
    <cfRule type="expression" dxfId="571" priority="557" stopIfTrue="1">
      <formula>(MOD(COLUMN(),3)=1)</formula>
    </cfRule>
    <cfRule type="expression" dxfId="570" priority="558" stopIfTrue="1">
      <formula>(MOD(COLUMN(),3)=2)</formula>
    </cfRule>
  </conditionalFormatting>
  <conditionalFormatting sqref="D210:E211">
    <cfRule type="expression" dxfId="569" priority="555" stopIfTrue="1">
      <formula>(MOD(COLUMN(),3)=1)</formula>
    </cfRule>
    <cfRule type="expression" dxfId="568" priority="556" stopIfTrue="1">
      <formula>(MOD(COLUMN(),3)=2)</formula>
    </cfRule>
  </conditionalFormatting>
  <conditionalFormatting sqref="D193:E209">
    <cfRule type="expression" dxfId="567" priority="553" stopIfTrue="1">
      <formula>(MOD(COLUMN(),3)=1)</formula>
    </cfRule>
    <cfRule type="expression" dxfId="566" priority="554" stopIfTrue="1">
      <formula>(MOD(COLUMN(),3)=2)</formula>
    </cfRule>
  </conditionalFormatting>
  <conditionalFormatting sqref="H212:I212">
    <cfRule type="expression" dxfId="565" priority="551" stopIfTrue="1">
      <formula>(MOD(COLUMN(),3)=1)</formula>
    </cfRule>
    <cfRule type="expression" dxfId="564" priority="552" stopIfTrue="1">
      <formula>(MOD(COLUMN(),3)=2)</formula>
    </cfRule>
  </conditionalFormatting>
  <conditionalFormatting sqref="H210:I211">
    <cfRule type="expression" dxfId="563" priority="549" stopIfTrue="1">
      <formula>(MOD(COLUMN(),3)=1)</formula>
    </cfRule>
    <cfRule type="expression" dxfId="562" priority="550" stopIfTrue="1">
      <formula>(MOD(COLUMN(),3)=2)</formula>
    </cfRule>
  </conditionalFormatting>
  <conditionalFormatting sqref="H193:I209">
    <cfRule type="expression" dxfId="561" priority="547" stopIfTrue="1">
      <formula>(MOD(COLUMN(),3)=1)</formula>
    </cfRule>
    <cfRule type="expression" dxfId="560" priority="548" stopIfTrue="1">
      <formula>(MOD(COLUMN(),3)=2)</formula>
    </cfRule>
  </conditionalFormatting>
  <conditionalFormatting sqref="L212:M212">
    <cfRule type="expression" dxfId="559" priority="545" stopIfTrue="1">
      <formula>(MOD(COLUMN(),3)=1)</formula>
    </cfRule>
    <cfRule type="expression" dxfId="558" priority="546" stopIfTrue="1">
      <formula>(MOD(COLUMN(),3)=2)</formula>
    </cfRule>
  </conditionalFormatting>
  <conditionalFormatting sqref="L210:M211">
    <cfRule type="expression" dxfId="557" priority="543" stopIfTrue="1">
      <formula>(MOD(COLUMN(),3)=1)</formula>
    </cfRule>
    <cfRule type="expression" dxfId="556" priority="544" stopIfTrue="1">
      <formula>(MOD(COLUMN(),3)=2)</formula>
    </cfRule>
  </conditionalFormatting>
  <conditionalFormatting sqref="L193:M209">
    <cfRule type="expression" dxfId="555" priority="541" stopIfTrue="1">
      <formula>(MOD(COLUMN(),3)=1)</formula>
    </cfRule>
    <cfRule type="expression" dxfId="554" priority="542" stopIfTrue="1">
      <formula>(MOD(COLUMN(),3)=2)</formula>
    </cfRule>
  </conditionalFormatting>
  <conditionalFormatting sqref="P212:Q212">
    <cfRule type="expression" dxfId="553" priority="539" stopIfTrue="1">
      <formula>(MOD(COLUMN(),3)=1)</formula>
    </cfRule>
    <cfRule type="expression" dxfId="552" priority="540" stopIfTrue="1">
      <formula>(MOD(COLUMN(),3)=2)</formula>
    </cfRule>
  </conditionalFormatting>
  <conditionalFormatting sqref="P210:Q211">
    <cfRule type="expression" dxfId="551" priority="537" stopIfTrue="1">
      <formula>(MOD(COLUMN(),3)=1)</formula>
    </cfRule>
    <cfRule type="expression" dxfId="550" priority="538" stopIfTrue="1">
      <formula>(MOD(COLUMN(),3)=2)</formula>
    </cfRule>
  </conditionalFormatting>
  <conditionalFormatting sqref="P193:Q209">
    <cfRule type="expression" dxfId="549" priority="535" stopIfTrue="1">
      <formula>(MOD(COLUMN(),3)=1)</formula>
    </cfRule>
    <cfRule type="expression" dxfId="548" priority="536" stopIfTrue="1">
      <formula>(MOD(COLUMN(),3)=2)</formula>
    </cfRule>
  </conditionalFormatting>
  <conditionalFormatting sqref="T212:U212">
    <cfRule type="expression" dxfId="547" priority="533" stopIfTrue="1">
      <formula>(MOD(COLUMN(),3)=1)</formula>
    </cfRule>
    <cfRule type="expression" dxfId="546" priority="534" stopIfTrue="1">
      <formula>(MOD(COLUMN(),3)=2)</formula>
    </cfRule>
  </conditionalFormatting>
  <conditionalFormatting sqref="T210:U211">
    <cfRule type="expression" dxfId="545" priority="531" stopIfTrue="1">
      <formula>(MOD(COLUMN(),3)=1)</formula>
    </cfRule>
    <cfRule type="expression" dxfId="544" priority="532" stopIfTrue="1">
      <formula>(MOD(COLUMN(),3)=2)</formula>
    </cfRule>
  </conditionalFormatting>
  <conditionalFormatting sqref="T193:U209">
    <cfRule type="expression" dxfId="543" priority="529" stopIfTrue="1">
      <formula>(MOD(COLUMN(),3)=1)</formula>
    </cfRule>
    <cfRule type="expression" dxfId="542" priority="530" stopIfTrue="1">
      <formula>(MOD(COLUMN(),3)=2)</formula>
    </cfRule>
  </conditionalFormatting>
  <conditionalFormatting sqref="X212:Y212">
    <cfRule type="expression" dxfId="541" priority="527" stopIfTrue="1">
      <formula>(MOD(COLUMN(),3)=1)</formula>
    </cfRule>
    <cfRule type="expression" dxfId="540" priority="528" stopIfTrue="1">
      <formula>(MOD(COLUMN(),3)=2)</formula>
    </cfRule>
  </conditionalFormatting>
  <conditionalFormatting sqref="X210:Y211">
    <cfRule type="expression" dxfId="539" priority="525" stopIfTrue="1">
      <formula>(MOD(COLUMN(),3)=1)</formula>
    </cfRule>
    <cfRule type="expression" dxfId="538" priority="526" stopIfTrue="1">
      <formula>(MOD(COLUMN(),3)=2)</formula>
    </cfRule>
  </conditionalFormatting>
  <conditionalFormatting sqref="X193:Y209">
    <cfRule type="expression" dxfId="537" priority="523" stopIfTrue="1">
      <formula>(MOD(COLUMN(),3)=1)</formula>
    </cfRule>
    <cfRule type="expression" dxfId="536" priority="524" stopIfTrue="1">
      <formula>(MOD(COLUMN(),3)=2)</formula>
    </cfRule>
  </conditionalFormatting>
  <conditionalFormatting sqref="AB212:AC212">
    <cfRule type="expression" dxfId="535" priority="521" stopIfTrue="1">
      <formula>(MOD(COLUMN(),3)=1)</formula>
    </cfRule>
    <cfRule type="expression" dxfId="534" priority="522" stopIfTrue="1">
      <formula>(MOD(COLUMN(),3)=2)</formula>
    </cfRule>
  </conditionalFormatting>
  <conditionalFormatting sqref="AB210:AC211">
    <cfRule type="expression" dxfId="533" priority="519" stopIfTrue="1">
      <formula>(MOD(COLUMN(),3)=1)</formula>
    </cfRule>
    <cfRule type="expression" dxfId="532" priority="520" stopIfTrue="1">
      <formula>(MOD(COLUMN(),3)=2)</formula>
    </cfRule>
  </conditionalFormatting>
  <conditionalFormatting sqref="AB193:AC209">
    <cfRule type="expression" dxfId="531" priority="517" stopIfTrue="1">
      <formula>(MOD(COLUMN(),3)=1)</formula>
    </cfRule>
    <cfRule type="expression" dxfId="530" priority="518" stopIfTrue="1">
      <formula>(MOD(COLUMN(),3)=2)</formula>
    </cfRule>
  </conditionalFormatting>
  <conditionalFormatting sqref="AF212:AG212">
    <cfRule type="expression" dxfId="529" priority="515" stopIfTrue="1">
      <formula>(MOD(COLUMN(),3)=1)</formula>
    </cfRule>
    <cfRule type="expression" dxfId="528" priority="516" stopIfTrue="1">
      <formula>(MOD(COLUMN(),3)=2)</formula>
    </cfRule>
  </conditionalFormatting>
  <conditionalFormatting sqref="AF210:AG211">
    <cfRule type="expression" dxfId="527" priority="513" stopIfTrue="1">
      <formula>(MOD(COLUMN(),3)=1)</formula>
    </cfRule>
    <cfRule type="expression" dxfId="526" priority="514" stopIfTrue="1">
      <formula>(MOD(COLUMN(),3)=2)</formula>
    </cfRule>
  </conditionalFormatting>
  <conditionalFormatting sqref="AF193:AG209">
    <cfRule type="expression" dxfId="525" priority="511" stopIfTrue="1">
      <formula>(MOD(COLUMN(),3)=1)</formula>
    </cfRule>
    <cfRule type="expression" dxfId="524" priority="512" stopIfTrue="1">
      <formula>(MOD(COLUMN(),3)=2)</formula>
    </cfRule>
  </conditionalFormatting>
  <conditionalFormatting sqref="AJ212:AK212">
    <cfRule type="expression" dxfId="523" priority="509" stopIfTrue="1">
      <formula>(MOD(COLUMN(),3)=1)</formula>
    </cfRule>
    <cfRule type="expression" dxfId="522" priority="510" stopIfTrue="1">
      <formula>(MOD(COLUMN(),3)=2)</formula>
    </cfRule>
  </conditionalFormatting>
  <conditionalFormatting sqref="AJ210:AK211">
    <cfRule type="expression" dxfId="521" priority="507" stopIfTrue="1">
      <formula>(MOD(COLUMN(),3)=1)</formula>
    </cfRule>
    <cfRule type="expression" dxfId="520" priority="508" stopIfTrue="1">
      <formula>(MOD(COLUMN(),3)=2)</formula>
    </cfRule>
  </conditionalFormatting>
  <conditionalFormatting sqref="AJ193:AK209">
    <cfRule type="expression" dxfId="519" priority="505" stopIfTrue="1">
      <formula>(MOD(COLUMN(),3)=1)</formula>
    </cfRule>
    <cfRule type="expression" dxfId="518" priority="506" stopIfTrue="1">
      <formula>(MOD(COLUMN(),3)=2)</formula>
    </cfRule>
  </conditionalFormatting>
  <conditionalFormatting sqref="AN212:AO212">
    <cfRule type="expression" dxfId="517" priority="503" stopIfTrue="1">
      <formula>(MOD(COLUMN(),3)=1)</formula>
    </cfRule>
    <cfRule type="expression" dxfId="516" priority="504" stopIfTrue="1">
      <formula>(MOD(COLUMN(),3)=2)</formula>
    </cfRule>
  </conditionalFormatting>
  <conditionalFormatting sqref="AN210:AO211">
    <cfRule type="expression" dxfId="515" priority="501" stopIfTrue="1">
      <formula>(MOD(COLUMN(),3)=1)</formula>
    </cfRule>
    <cfRule type="expression" dxfId="514" priority="502" stopIfTrue="1">
      <formula>(MOD(COLUMN(),3)=2)</formula>
    </cfRule>
  </conditionalFormatting>
  <conditionalFormatting sqref="AN193:AO209">
    <cfRule type="expression" dxfId="513" priority="499" stopIfTrue="1">
      <formula>(MOD(COLUMN(),3)=1)</formula>
    </cfRule>
    <cfRule type="expression" dxfId="512" priority="500" stopIfTrue="1">
      <formula>(MOD(COLUMN(),3)=2)</formula>
    </cfRule>
  </conditionalFormatting>
  <conditionalFormatting sqref="AR212:AS212">
    <cfRule type="expression" dxfId="511" priority="497" stopIfTrue="1">
      <formula>(MOD(COLUMN(),3)=1)</formula>
    </cfRule>
    <cfRule type="expression" dxfId="510" priority="498" stopIfTrue="1">
      <formula>(MOD(COLUMN(),3)=2)</formula>
    </cfRule>
  </conditionalFormatting>
  <conditionalFormatting sqref="AR210:AS211">
    <cfRule type="expression" dxfId="509" priority="495" stopIfTrue="1">
      <formula>(MOD(COLUMN(),3)=1)</formula>
    </cfRule>
    <cfRule type="expression" dxfId="508" priority="496" stopIfTrue="1">
      <formula>(MOD(COLUMN(),3)=2)</formula>
    </cfRule>
  </conditionalFormatting>
  <conditionalFormatting sqref="AR193:AS209">
    <cfRule type="expression" dxfId="507" priority="493" stopIfTrue="1">
      <formula>(MOD(COLUMN(),3)=1)</formula>
    </cfRule>
    <cfRule type="expression" dxfId="506" priority="494" stopIfTrue="1">
      <formula>(MOD(COLUMN(),3)=2)</formula>
    </cfRule>
  </conditionalFormatting>
  <conditionalFormatting sqref="AV212:AW212">
    <cfRule type="expression" dxfId="505" priority="491" stopIfTrue="1">
      <formula>(MOD(COLUMN(),3)=1)</formula>
    </cfRule>
    <cfRule type="expression" dxfId="504" priority="492" stopIfTrue="1">
      <formula>(MOD(COLUMN(),3)=2)</formula>
    </cfRule>
  </conditionalFormatting>
  <conditionalFormatting sqref="AV210:AW211">
    <cfRule type="expression" dxfId="503" priority="489" stopIfTrue="1">
      <formula>(MOD(COLUMN(),3)=1)</formula>
    </cfRule>
    <cfRule type="expression" dxfId="502" priority="490" stopIfTrue="1">
      <formula>(MOD(COLUMN(),3)=2)</formula>
    </cfRule>
  </conditionalFormatting>
  <conditionalFormatting sqref="AV193:AW209">
    <cfRule type="expression" dxfId="501" priority="487" stopIfTrue="1">
      <formula>(MOD(COLUMN(),3)=1)</formula>
    </cfRule>
    <cfRule type="expression" dxfId="500" priority="488" stopIfTrue="1">
      <formula>(MOD(COLUMN(),3)=2)</formula>
    </cfRule>
  </conditionalFormatting>
  <conditionalFormatting sqref="AZ212:BA212">
    <cfRule type="expression" dxfId="499" priority="485" stopIfTrue="1">
      <formula>(MOD(COLUMN(),3)=1)</formula>
    </cfRule>
    <cfRule type="expression" dxfId="498" priority="486" stopIfTrue="1">
      <formula>(MOD(COLUMN(),3)=2)</formula>
    </cfRule>
  </conditionalFormatting>
  <conditionalFormatting sqref="AZ210:BA211">
    <cfRule type="expression" dxfId="497" priority="483" stopIfTrue="1">
      <formula>(MOD(COLUMN(),3)=1)</formula>
    </cfRule>
    <cfRule type="expression" dxfId="496" priority="484" stopIfTrue="1">
      <formula>(MOD(COLUMN(),3)=2)</formula>
    </cfRule>
  </conditionalFormatting>
  <conditionalFormatting sqref="AZ193:BA209">
    <cfRule type="expression" dxfId="495" priority="481" stopIfTrue="1">
      <formula>(MOD(COLUMN(),3)=1)</formula>
    </cfRule>
    <cfRule type="expression" dxfId="494" priority="482" stopIfTrue="1">
      <formula>(MOD(COLUMN(),3)=2)</formula>
    </cfRule>
  </conditionalFormatting>
  <conditionalFormatting sqref="D237:E237">
    <cfRule type="expression" dxfId="493" priority="479" stopIfTrue="1">
      <formula>(MOD(COLUMN(),3)=1)</formula>
    </cfRule>
    <cfRule type="expression" dxfId="492" priority="480" stopIfTrue="1">
      <formula>(MOD(COLUMN(),3)=2)</formula>
    </cfRule>
  </conditionalFormatting>
  <conditionalFormatting sqref="D230:E230 D236:E236">
    <cfRule type="expression" dxfId="491" priority="477" stopIfTrue="1">
      <formula>(MOD(COLUMN(),3)=1)</formula>
    </cfRule>
    <cfRule type="expression" dxfId="490" priority="478" stopIfTrue="1">
      <formula>(MOD(COLUMN(),3)=2)</formula>
    </cfRule>
  </conditionalFormatting>
  <conditionalFormatting sqref="D215:E223 D229:E229">
    <cfRule type="expression" dxfId="489" priority="475" stopIfTrue="1">
      <formula>(MOD(COLUMN(),3)=1)</formula>
    </cfRule>
    <cfRule type="expression" dxfId="488" priority="476" stopIfTrue="1">
      <formula>(MOD(COLUMN(),3)=2)</formula>
    </cfRule>
  </conditionalFormatting>
  <conditionalFormatting sqref="H237:I237">
    <cfRule type="expression" dxfId="487" priority="473" stopIfTrue="1">
      <formula>(MOD(COLUMN(),3)=1)</formula>
    </cfRule>
    <cfRule type="expression" dxfId="486" priority="474" stopIfTrue="1">
      <formula>(MOD(COLUMN(),3)=2)</formula>
    </cfRule>
  </conditionalFormatting>
  <conditionalFormatting sqref="H230:I230 H236:I236">
    <cfRule type="expression" dxfId="485" priority="471" stopIfTrue="1">
      <formula>(MOD(COLUMN(),3)=1)</formula>
    </cfRule>
    <cfRule type="expression" dxfId="484" priority="472" stopIfTrue="1">
      <formula>(MOD(COLUMN(),3)=2)</formula>
    </cfRule>
  </conditionalFormatting>
  <conditionalFormatting sqref="H215:I223 H229:I229">
    <cfRule type="expression" dxfId="483" priority="469" stopIfTrue="1">
      <formula>(MOD(COLUMN(),3)=1)</formula>
    </cfRule>
    <cfRule type="expression" dxfId="482" priority="470" stopIfTrue="1">
      <formula>(MOD(COLUMN(),3)=2)</formula>
    </cfRule>
  </conditionalFormatting>
  <conditionalFormatting sqref="L237:M237">
    <cfRule type="expression" dxfId="481" priority="467" stopIfTrue="1">
      <formula>(MOD(COLUMN(),3)=1)</formula>
    </cfRule>
    <cfRule type="expression" dxfId="480" priority="468" stopIfTrue="1">
      <formula>(MOD(COLUMN(),3)=2)</formula>
    </cfRule>
  </conditionalFormatting>
  <conditionalFormatting sqref="L230:M230 L236:M236">
    <cfRule type="expression" dxfId="479" priority="465" stopIfTrue="1">
      <formula>(MOD(COLUMN(),3)=1)</formula>
    </cfRule>
    <cfRule type="expression" dxfId="478" priority="466" stopIfTrue="1">
      <formula>(MOD(COLUMN(),3)=2)</formula>
    </cfRule>
  </conditionalFormatting>
  <conditionalFormatting sqref="L215:M223 L229:M229">
    <cfRule type="expression" dxfId="477" priority="463" stopIfTrue="1">
      <formula>(MOD(COLUMN(),3)=1)</formula>
    </cfRule>
    <cfRule type="expression" dxfId="476" priority="464" stopIfTrue="1">
      <formula>(MOD(COLUMN(),3)=2)</formula>
    </cfRule>
  </conditionalFormatting>
  <conditionalFormatting sqref="P237:Q237">
    <cfRule type="expression" dxfId="475" priority="461" stopIfTrue="1">
      <formula>(MOD(COLUMN(),3)=1)</formula>
    </cfRule>
    <cfRule type="expression" dxfId="474" priority="462" stopIfTrue="1">
      <formula>(MOD(COLUMN(),3)=2)</formula>
    </cfRule>
  </conditionalFormatting>
  <conditionalFormatting sqref="P230:Q230 P236:Q236">
    <cfRule type="expression" dxfId="473" priority="459" stopIfTrue="1">
      <formula>(MOD(COLUMN(),3)=1)</formula>
    </cfRule>
    <cfRule type="expression" dxfId="472" priority="460" stopIfTrue="1">
      <formula>(MOD(COLUMN(),3)=2)</formula>
    </cfRule>
  </conditionalFormatting>
  <conditionalFormatting sqref="P215:Q223 P229:Q229">
    <cfRule type="expression" dxfId="471" priority="457" stopIfTrue="1">
      <formula>(MOD(COLUMN(),3)=1)</formula>
    </cfRule>
    <cfRule type="expression" dxfId="470" priority="458" stopIfTrue="1">
      <formula>(MOD(COLUMN(),3)=2)</formula>
    </cfRule>
  </conditionalFormatting>
  <conditionalFormatting sqref="T237:U237">
    <cfRule type="expression" dxfId="469" priority="455" stopIfTrue="1">
      <formula>(MOD(COLUMN(),3)=1)</formula>
    </cfRule>
    <cfRule type="expression" dxfId="468" priority="456" stopIfTrue="1">
      <formula>(MOD(COLUMN(),3)=2)</formula>
    </cfRule>
  </conditionalFormatting>
  <conditionalFormatting sqref="T230:U230 T236:U236">
    <cfRule type="expression" dxfId="467" priority="453" stopIfTrue="1">
      <formula>(MOD(COLUMN(),3)=1)</formula>
    </cfRule>
    <cfRule type="expression" dxfId="466" priority="454" stopIfTrue="1">
      <formula>(MOD(COLUMN(),3)=2)</formula>
    </cfRule>
  </conditionalFormatting>
  <conditionalFormatting sqref="T215:U223 T229:U229">
    <cfRule type="expression" dxfId="465" priority="451" stopIfTrue="1">
      <formula>(MOD(COLUMN(),3)=1)</formula>
    </cfRule>
    <cfRule type="expression" dxfId="464" priority="452" stopIfTrue="1">
      <formula>(MOD(COLUMN(),3)=2)</formula>
    </cfRule>
  </conditionalFormatting>
  <conditionalFormatting sqref="X237:Y237">
    <cfRule type="expression" dxfId="463" priority="449" stopIfTrue="1">
      <formula>(MOD(COLUMN(),3)=1)</formula>
    </cfRule>
    <cfRule type="expression" dxfId="462" priority="450" stopIfTrue="1">
      <formula>(MOD(COLUMN(),3)=2)</formula>
    </cfRule>
  </conditionalFormatting>
  <conditionalFormatting sqref="X230:Y230 X236:Y236">
    <cfRule type="expression" dxfId="461" priority="447" stopIfTrue="1">
      <formula>(MOD(COLUMN(),3)=1)</formula>
    </cfRule>
    <cfRule type="expression" dxfId="460" priority="448" stopIfTrue="1">
      <formula>(MOD(COLUMN(),3)=2)</formula>
    </cfRule>
  </conditionalFormatting>
  <conditionalFormatting sqref="X215:Y223 X229:Y229">
    <cfRule type="expression" dxfId="459" priority="445" stopIfTrue="1">
      <formula>(MOD(COLUMN(),3)=1)</formula>
    </cfRule>
    <cfRule type="expression" dxfId="458" priority="446" stopIfTrue="1">
      <formula>(MOD(COLUMN(),3)=2)</formula>
    </cfRule>
  </conditionalFormatting>
  <conditionalFormatting sqref="AB237:AC237">
    <cfRule type="expression" dxfId="457" priority="443" stopIfTrue="1">
      <formula>(MOD(COLUMN(),3)=1)</formula>
    </cfRule>
    <cfRule type="expression" dxfId="456" priority="444" stopIfTrue="1">
      <formula>(MOD(COLUMN(),3)=2)</formula>
    </cfRule>
  </conditionalFormatting>
  <conditionalFormatting sqref="AB230:AC230 AB236:AC236">
    <cfRule type="expression" dxfId="455" priority="441" stopIfTrue="1">
      <formula>(MOD(COLUMN(),3)=1)</formula>
    </cfRule>
    <cfRule type="expression" dxfId="454" priority="442" stopIfTrue="1">
      <formula>(MOD(COLUMN(),3)=2)</formula>
    </cfRule>
  </conditionalFormatting>
  <conditionalFormatting sqref="AB215:AC223 AB229:AC229">
    <cfRule type="expression" dxfId="453" priority="439" stopIfTrue="1">
      <formula>(MOD(COLUMN(),3)=1)</formula>
    </cfRule>
    <cfRule type="expression" dxfId="452" priority="440" stopIfTrue="1">
      <formula>(MOD(COLUMN(),3)=2)</formula>
    </cfRule>
  </conditionalFormatting>
  <conditionalFormatting sqref="AF237:AG237">
    <cfRule type="expression" dxfId="451" priority="437" stopIfTrue="1">
      <formula>(MOD(COLUMN(),3)=1)</formula>
    </cfRule>
    <cfRule type="expression" dxfId="450" priority="438" stopIfTrue="1">
      <formula>(MOD(COLUMN(),3)=2)</formula>
    </cfRule>
  </conditionalFormatting>
  <conditionalFormatting sqref="AF230:AG230 AF236:AG236">
    <cfRule type="expression" dxfId="449" priority="435" stopIfTrue="1">
      <formula>(MOD(COLUMN(),3)=1)</formula>
    </cfRule>
    <cfRule type="expression" dxfId="448" priority="436" stopIfTrue="1">
      <formula>(MOD(COLUMN(),3)=2)</formula>
    </cfRule>
  </conditionalFormatting>
  <conditionalFormatting sqref="AF215:AG223 AF229:AG229">
    <cfRule type="expression" dxfId="447" priority="433" stopIfTrue="1">
      <formula>(MOD(COLUMN(),3)=1)</formula>
    </cfRule>
    <cfRule type="expression" dxfId="446" priority="434" stopIfTrue="1">
      <formula>(MOD(COLUMN(),3)=2)</formula>
    </cfRule>
  </conditionalFormatting>
  <conditionalFormatting sqref="AJ237:AK237">
    <cfRule type="expression" dxfId="445" priority="431" stopIfTrue="1">
      <formula>(MOD(COLUMN(),3)=1)</formula>
    </cfRule>
    <cfRule type="expression" dxfId="444" priority="432" stopIfTrue="1">
      <formula>(MOD(COLUMN(),3)=2)</formula>
    </cfRule>
  </conditionalFormatting>
  <conditionalFormatting sqref="AJ230:AK230 AJ236:AK236">
    <cfRule type="expression" dxfId="443" priority="429" stopIfTrue="1">
      <formula>(MOD(COLUMN(),3)=1)</formula>
    </cfRule>
    <cfRule type="expression" dxfId="442" priority="430" stopIfTrue="1">
      <formula>(MOD(COLUMN(),3)=2)</formula>
    </cfRule>
  </conditionalFormatting>
  <conditionalFormatting sqref="AJ215:AK223 AJ229:AK229">
    <cfRule type="expression" dxfId="441" priority="427" stopIfTrue="1">
      <formula>(MOD(COLUMN(),3)=1)</formula>
    </cfRule>
    <cfRule type="expression" dxfId="440" priority="428" stopIfTrue="1">
      <formula>(MOD(COLUMN(),3)=2)</formula>
    </cfRule>
  </conditionalFormatting>
  <conditionalFormatting sqref="AN237:AO237">
    <cfRule type="expression" dxfId="439" priority="425" stopIfTrue="1">
      <formula>(MOD(COLUMN(),3)=1)</formula>
    </cfRule>
    <cfRule type="expression" dxfId="438" priority="426" stopIfTrue="1">
      <formula>(MOD(COLUMN(),3)=2)</formula>
    </cfRule>
  </conditionalFormatting>
  <conditionalFormatting sqref="AN230:AO230 AN236:AO236">
    <cfRule type="expression" dxfId="437" priority="423" stopIfTrue="1">
      <formula>(MOD(COLUMN(),3)=1)</formula>
    </cfRule>
    <cfRule type="expression" dxfId="436" priority="424" stopIfTrue="1">
      <formula>(MOD(COLUMN(),3)=2)</formula>
    </cfRule>
  </conditionalFormatting>
  <conditionalFormatting sqref="AN215:AO223 AN229:AO229">
    <cfRule type="expression" dxfId="435" priority="421" stopIfTrue="1">
      <formula>(MOD(COLUMN(),3)=1)</formula>
    </cfRule>
    <cfRule type="expression" dxfId="434" priority="422" stopIfTrue="1">
      <formula>(MOD(COLUMN(),3)=2)</formula>
    </cfRule>
  </conditionalFormatting>
  <conditionalFormatting sqref="AR237:AS237">
    <cfRule type="expression" dxfId="433" priority="419" stopIfTrue="1">
      <formula>(MOD(COLUMN(),3)=1)</formula>
    </cfRule>
    <cfRule type="expression" dxfId="432" priority="420" stopIfTrue="1">
      <formula>(MOD(COLUMN(),3)=2)</formula>
    </cfRule>
  </conditionalFormatting>
  <conditionalFormatting sqref="AR230:AS230 AR236:AS236">
    <cfRule type="expression" dxfId="431" priority="417" stopIfTrue="1">
      <formula>(MOD(COLUMN(),3)=1)</formula>
    </cfRule>
    <cfRule type="expression" dxfId="430" priority="418" stopIfTrue="1">
      <formula>(MOD(COLUMN(),3)=2)</formula>
    </cfRule>
  </conditionalFormatting>
  <conditionalFormatting sqref="AR215:AS223 AR229:AS229">
    <cfRule type="expression" dxfId="429" priority="415" stopIfTrue="1">
      <formula>(MOD(COLUMN(),3)=1)</formula>
    </cfRule>
    <cfRule type="expression" dxfId="428" priority="416" stopIfTrue="1">
      <formula>(MOD(COLUMN(),3)=2)</formula>
    </cfRule>
  </conditionalFormatting>
  <conditionalFormatting sqref="AV237:AW237">
    <cfRule type="expression" dxfId="427" priority="413" stopIfTrue="1">
      <formula>(MOD(COLUMN(),3)=1)</formula>
    </cfRule>
    <cfRule type="expression" dxfId="426" priority="414" stopIfTrue="1">
      <formula>(MOD(COLUMN(),3)=2)</formula>
    </cfRule>
  </conditionalFormatting>
  <conditionalFormatting sqref="AV230:AW230 AV236:AW236">
    <cfRule type="expression" dxfId="425" priority="411" stopIfTrue="1">
      <formula>(MOD(COLUMN(),3)=1)</formula>
    </cfRule>
    <cfRule type="expression" dxfId="424" priority="412" stopIfTrue="1">
      <formula>(MOD(COLUMN(),3)=2)</formula>
    </cfRule>
  </conditionalFormatting>
  <conditionalFormatting sqref="AV215:AW223 AV229:AW229">
    <cfRule type="expression" dxfId="423" priority="409" stopIfTrue="1">
      <formula>(MOD(COLUMN(),3)=1)</formula>
    </cfRule>
    <cfRule type="expression" dxfId="422" priority="410" stopIfTrue="1">
      <formula>(MOD(COLUMN(),3)=2)</formula>
    </cfRule>
  </conditionalFormatting>
  <conditionalFormatting sqref="AZ237:BA237">
    <cfRule type="expression" dxfId="421" priority="407" stopIfTrue="1">
      <formula>(MOD(COLUMN(),3)=1)</formula>
    </cfRule>
    <cfRule type="expression" dxfId="420" priority="408" stopIfTrue="1">
      <formula>(MOD(COLUMN(),3)=2)</formula>
    </cfRule>
  </conditionalFormatting>
  <conditionalFormatting sqref="AZ230:BA230 AZ236:BA236">
    <cfRule type="expression" dxfId="419" priority="405" stopIfTrue="1">
      <formula>(MOD(COLUMN(),3)=1)</formula>
    </cfRule>
    <cfRule type="expression" dxfId="418" priority="406" stopIfTrue="1">
      <formula>(MOD(COLUMN(),3)=2)</formula>
    </cfRule>
  </conditionalFormatting>
  <conditionalFormatting sqref="AZ215:BA223 AZ229:BA229">
    <cfRule type="expression" dxfId="417" priority="403" stopIfTrue="1">
      <formula>(MOD(COLUMN(),3)=1)</formula>
    </cfRule>
    <cfRule type="expression" dxfId="416" priority="404" stopIfTrue="1">
      <formula>(MOD(COLUMN(),3)=2)</formula>
    </cfRule>
  </conditionalFormatting>
  <conditionalFormatting sqref="G27:G28 G36 G30:G33">
    <cfRule type="expression" dxfId="415" priority="401" stopIfTrue="1">
      <formula>(MOD(COLUMN(),3)=1)</formula>
    </cfRule>
    <cfRule type="expression" dxfId="414" priority="402" stopIfTrue="1">
      <formula>(MOD(COLUMN(),3)=2)</formula>
    </cfRule>
  </conditionalFormatting>
  <conditionalFormatting sqref="G38">
    <cfRule type="expression" dxfId="413" priority="399" stopIfTrue="1">
      <formula>(MOD(COLUMN(),3)=1)</formula>
    </cfRule>
    <cfRule type="expression" dxfId="412" priority="400" stopIfTrue="1">
      <formula>(MOD(COLUMN(),3)=2)</formula>
    </cfRule>
  </conditionalFormatting>
  <conditionalFormatting sqref="G37">
    <cfRule type="expression" dxfId="411" priority="397" stopIfTrue="1">
      <formula>(MOD(COLUMN(),3)=1)</formula>
    </cfRule>
    <cfRule type="expression" dxfId="410" priority="398" stopIfTrue="1">
      <formula>(MOD(COLUMN(),3)=2)</formula>
    </cfRule>
  </conditionalFormatting>
  <conditionalFormatting sqref="G26">
    <cfRule type="expression" dxfId="409" priority="395" stopIfTrue="1">
      <formula>(MOD(COLUMN(),3)=1)</formula>
    </cfRule>
    <cfRule type="expression" dxfId="408" priority="396" stopIfTrue="1">
      <formula>(MOD(COLUMN(),3)=2)</formula>
    </cfRule>
  </conditionalFormatting>
  <conditionalFormatting sqref="G34">
    <cfRule type="expression" dxfId="407" priority="393" stopIfTrue="1">
      <formula>(MOD(COLUMN(),3)=1)</formula>
    </cfRule>
    <cfRule type="expression" dxfId="406" priority="394" stopIfTrue="1">
      <formula>(MOD(COLUMN(),3)=2)</formula>
    </cfRule>
  </conditionalFormatting>
  <conditionalFormatting sqref="G35">
    <cfRule type="expression" dxfId="405" priority="391" stopIfTrue="1">
      <formula>(MOD(COLUMN(),3)=1)</formula>
    </cfRule>
    <cfRule type="expression" dxfId="404" priority="392" stopIfTrue="1">
      <formula>(MOD(COLUMN(),3)=2)</formula>
    </cfRule>
  </conditionalFormatting>
  <conditionalFormatting sqref="G29">
    <cfRule type="expression" dxfId="403" priority="389" stopIfTrue="1">
      <formula>(MOD(COLUMN(),3)=1)</formula>
    </cfRule>
    <cfRule type="expression" dxfId="402" priority="390" stopIfTrue="1">
      <formula>(MOD(COLUMN(),3)=2)</formula>
    </cfRule>
  </conditionalFormatting>
  <conditionalFormatting sqref="G39">
    <cfRule type="expression" dxfId="401" priority="387" stopIfTrue="1">
      <formula>(MOD(COLUMN(),3)=1)</formula>
    </cfRule>
    <cfRule type="expression" dxfId="400" priority="388" stopIfTrue="1">
      <formula>(MOD(COLUMN(),3)=2)</formula>
    </cfRule>
  </conditionalFormatting>
  <conditionalFormatting sqref="G40">
    <cfRule type="expression" dxfId="399" priority="385" stopIfTrue="1">
      <formula>(MOD(COLUMN(),3)=1)</formula>
    </cfRule>
    <cfRule type="expression" dxfId="398" priority="386" stopIfTrue="1">
      <formula>(MOD(COLUMN(),3)=2)</formula>
    </cfRule>
  </conditionalFormatting>
  <conditionalFormatting sqref="G41">
    <cfRule type="expression" dxfId="397" priority="383" stopIfTrue="1">
      <formula>(MOD(COLUMN(),3)=1)</formula>
    </cfRule>
    <cfRule type="expression" dxfId="396" priority="384" stopIfTrue="1">
      <formula>(MOD(COLUMN(),3)=2)</formula>
    </cfRule>
  </conditionalFormatting>
  <conditionalFormatting sqref="G50:G51 K50:K51 O50:O51 S50:S51 W50:W51 AA50:AA51 AE50:AE51 AI50:AI51 AM50:AM51 AQ50:AQ51">
    <cfRule type="expression" dxfId="395" priority="381" stopIfTrue="1">
      <formula>(MOD(COLUMN(),3)=1)</formula>
    </cfRule>
    <cfRule type="expression" dxfId="394" priority="382" stopIfTrue="1">
      <formula>(MOD(COLUMN(),3)=2)</formula>
    </cfRule>
  </conditionalFormatting>
  <conditionalFormatting sqref="C50:C51">
    <cfRule type="expression" dxfId="393" priority="379" stopIfTrue="1">
      <formula>(MOD(COLUMN(),3)=1)</formula>
    </cfRule>
    <cfRule type="expression" dxfId="392" priority="380" stopIfTrue="1">
      <formula>(MOD(COLUMN(),3)=2)</formula>
    </cfRule>
  </conditionalFormatting>
  <conditionalFormatting sqref="AU50:AU51">
    <cfRule type="expression" dxfId="391" priority="377" stopIfTrue="1">
      <formula>(MOD(COLUMN(),3)=1)</formula>
    </cfRule>
    <cfRule type="expression" dxfId="390" priority="378" stopIfTrue="1">
      <formula>(MOD(COLUMN(),3)=2)</formula>
    </cfRule>
  </conditionalFormatting>
  <conditionalFormatting sqref="B50:B51">
    <cfRule type="expression" dxfId="389" priority="375" stopIfTrue="1">
      <formula>(MOD(COLUMN(),3)=1)</formula>
    </cfRule>
    <cfRule type="expression" dxfId="388" priority="376" stopIfTrue="1">
      <formula>(MOD(COLUMN(),3)=2)</formula>
    </cfRule>
  </conditionalFormatting>
  <conditionalFormatting sqref="F50:F51">
    <cfRule type="expression" dxfId="387" priority="373" stopIfTrue="1">
      <formula>(MOD(COLUMN(),3)=1)</formula>
    </cfRule>
    <cfRule type="expression" dxfId="386" priority="374" stopIfTrue="1">
      <formula>(MOD(COLUMN(),3)=2)</formula>
    </cfRule>
  </conditionalFormatting>
  <conditionalFormatting sqref="J50:J51">
    <cfRule type="expression" dxfId="385" priority="371" stopIfTrue="1">
      <formula>(MOD(COLUMN(),3)=1)</formula>
    </cfRule>
    <cfRule type="expression" dxfId="384" priority="372" stopIfTrue="1">
      <formula>(MOD(COLUMN(),3)=2)</formula>
    </cfRule>
  </conditionalFormatting>
  <conditionalFormatting sqref="N50:N51">
    <cfRule type="expression" dxfId="383" priority="369" stopIfTrue="1">
      <formula>(MOD(COLUMN(),3)=1)</formula>
    </cfRule>
    <cfRule type="expression" dxfId="382" priority="370" stopIfTrue="1">
      <formula>(MOD(COLUMN(),3)=2)</formula>
    </cfRule>
  </conditionalFormatting>
  <conditionalFormatting sqref="R50:R51">
    <cfRule type="expression" dxfId="381" priority="367" stopIfTrue="1">
      <formula>(MOD(COLUMN(),3)=1)</formula>
    </cfRule>
    <cfRule type="expression" dxfId="380" priority="368" stopIfTrue="1">
      <formula>(MOD(COLUMN(),3)=2)</formula>
    </cfRule>
  </conditionalFormatting>
  <conditionalFormatting sqref="V50:V51">
    <cfRule type="expression" dxfId="379" priority="365" stopIfTrue="1">
      <formula>(MOD(COLUMN(),3)=1)</formula>
    </cfRule>
    <cfRule type="expression" dxfId="378" priority="366" stopIfTrue="1">
      <formula>(MOD(COLUMN(),3)=2)</formula>
    </cfRule>
  </conditionalFormatting>
  <conditionalFormatting sqref="Z50:Z51">
    <cfRule type="expression" dxfId="377" priority="363" stopIfTrue="1">
      <formula>(MOD(COLUMN(),3)=1)</formula>
    </cfRule>
    <cfRule type="expression" dxfId="376" priority="364" stopIfTrue="1">
      <formula>(MOD(COLUMN(),3)=2)</formula>
    </cfRule>
  </conditionalFormatting>
  <conditionalFormatting sqref="AD50:AD51">
    <cfRule type="expression" dxfId="375" priority="361" stopIfTrue="1">
      <formula>(MOD(COLUMN(),3)=1)</formula>
    </cfRule>
    <cfRule type="expression" dxfId="374" priority="362" stopIfTrue="1">
      <formula>(MOD(COLUMN(),3)=2)</formula>
    </cfRule>
  </conditionalFormatting>
  <conditionalFormatting sqref="AH50:AH51">
    <cfRule type="expression" dxfId="373" priority="359" stopIfTrue="1">
      <formula>(MOD(COLUMN(),3)=1)</formula>
    </cfRule>
    <cfRule type="expression" dxfId="372" priority="360" stopIfTrue="1">
      <formula>(MOD(COLUMN(),3)=2)</formula>
    </cfRule>
  </conditionalFormatting>
  <conditionalFormatting sqref="AL50:AL51">
    <cfRule type="expression" dxfId="371" priority="357" stopIfTrue="1">
      <formula>(MOD(COLUMN(),3)=1)</formula>
    </cfRule>
    <cfRule type="expression" dxfId="370" priority="358" stopIfTrue="1">
      <formula>(MOD(COLUMN(),3)=2)</formula>
    </cfRule>
  </conditionalFormatting>
  <conditionalFormatting sqref="AP50:AP51">
    <cfRule type="expression" dxfId="369" priority="355" stopIfTrue="1">
      <formula>(MOD(COLUMN(),3)=1)</formula>
    </cfRule>
    <cfRule type="expression" dxfId="368" priority="356" stopIfTrue="1">
      <formula>(MOD(COLUMN(),3)=2)</formula>
    </cfRule>
  </conditionalFormatting>
  <conditionalFormatting sqref="AT50:AT51">
    <cfRule type="expression" dxfId="367" priority="353" stopIfTrue="1">
      <formula>(MOD(COLUMN(),3)=1)</formula>
    </cfRule>
    <cfRule type="expression" dxfId="366" priority="354" stopIfTrue="1">
      <formula>(MOD(COLUMN(),3)=2)</formula>
    </cfRule>
  </conditionalFormatting>
  <conditionalFormatting sqref="D50:E51">
    <cfRule type="expression" dxfId="365" priority="351" stopIfTrue="1">
      <formula>(MOD(COLUMN(),3)=1)</formula>
    </cfRule>
    <cfRule type="expression" dxfId="364" priority="352" stopIfTrue="1">
      <formula>(MOD(COLUMN(),3)=2)</formula>
    </cfRule>
  </conditionalFormatting>
  <conditionalFormatting sqref="H50:I51">
    <cfRule type="expression" dxfId="363" priority="349" stopIfTrue="1">
      <formula>(MOD(COLUMN(),3)=1)</formula>
    </cfRule>
    <cfRule type="expression" dxfId="362" priority="350" stopIfTrue="1">
      <formula>(MOD(COLUMN(),3)=2)</formula>
    </cfRule>
  </conditionalFormatting>
  <conditionalFormatting sqref="L50:M51">
    <cfRule type="expression" dxfId="361" priority="347" stopIfTrue="1">
      <formula>(MOD(COLUMN(),3)=1)</formula>
    </cfRule>
    <cfRule type="expression" dxfId="360" priority="348" stopIfTrue="1">
      <formula>(MOD(COLUMN(),3)=2)</formula>
    </cfRule>
  </conditionalFormatting>
  <conditionalFormatting sqref="P50:Q51">
    <cfRule type="expression" dxfId="359" priority="345" stopIfTrue="1">
      <formula>(MOD(COLUMN(),3)=1)</formula>
    </cfRule>
    <cfRule type="expression" dxfId="358" priority="346" stopIfTrue="1">
      <formula>(MOD(COLUMN(),3)=2)</formula>
    </cfRule>
  </conditionalFormatting>
  <conditionalFormatting sqref="T50:U51">
    <cfRule type="expression" dxfId="357" priority="343" stopIfTrue="1">
      <formula>(MOD(COLUMN(),3)=1)</formula>
    </cfRule>
    <cfRule type="expression" dxfId="356" priority="344" stopIfTrue="1">
      <formula>(MOD(COLUMN(),3)=2)</formula>
    </cfRule>
  </conditionalFormatting>
  <conditionalFormatting sqref="X50:Y51">
    <cfRule type="expression" dxfId="355" priority="341" stopIfTrue="1">
      <formula>(MOD(COLUMN(),3)=1)</formula>
    </cfRule>
    <cfRule type="expression" dxfId="354" priority="342" stopIfTrue="1">
      <formula>(MOD(COLUMN(),3)=2)</formula>
    </cfRule>
  </conditionalFormatting>
  <conditionalFormatting sqref="AB50:AC51">
    <cfRule type="expression" dxfId="353" priority="339" stopIfTrue="1">
      <formula>(MOD(COLUMN(),3)=1)</formula>
    </cfRule>
    <cfRule type="expression" dxfId="352" priority="340" stopIfTrue="1">
      <formula>(MOD(COLUMN(),3)=2)</formula>
    </cfRule>
  </conditionalFormatting>
  <conditionalFormatting sqref="AF50:AG51">
    <cfRule type="expression" dxfId="351" priority="337" stopIfTrue="1">
      <formula>(MOD(COLUMN(),3)=1)</formula>
    </cfRule>
    <cfRule type="expression" dxfId="350" priority="338" stopIfTrue="1">
      <formula>(MOD(COLUMN(),3)=2)</formula>
    </cfRule>
  </conditionalFormatting>
  <conditionalFormatting sqref="AJ50:AK51">
    <cfRule type="expression" dxfId="349" priority="335" stopIfTrue="1">
      <formula>(MOD(COLUMN(),3)=1)</formula>
    </cfRule>
    <cfRule type="expression" dxfId="348" priority="336" stopIfTrue="1">
      <formula>(MOD(COLUMN(),3)=2)</formula>
    </cfRule>
  </conditionalFormatting>
  <conditionalFormatting sqref="AN50:AO51">
    <cfRule type="expression" dxfId="347" priority="333" stopIfTrue="1">
      <formula>(MOD(COLUMN(),3)=1)</formula>
    </cfRule>
    <cfRule type="expression" dxfId="346" priority="334" stopIfTrue="1">
      <formula>(MOD(COLUMN(),3)=2)</formula>
    </cfRule>
  </conditionalFormatting>
  <conditionalFormatting sqref="AR50:AS51">
    <cfRule type="expression" dxfId="345" priority="331" stopIfTrue="1">
      <formula>(MOD(COLUMN(),3)=1)</formula>
    </cfRule>
    <cfRule type="expression" dxfId="344" priority="332" stopIfTrue="1">
      <formula>(MOD(COLUMN(),3)=2)</formula>
    </cfRule>
  </conditionalFormatting>
  <conditionalFormatting sqref="AV50:AW51">
    <cfRule type="expression" dxfId="343" priority="329" stopIfTrue="1">
      <formula>(MOD(COLUMN(),3)=1)</formula>
    </cfRule>
    <cfRule type="expression" dxfId="342" priority="330" stopIfTrue="1">
      <formula>(MOD(COLUMN(),3)=2)</formula>
    </cfRule>
  </conditionalFormatting>
  <conditionalFormatting sqref="AZ50:BA51">
    <cfRule type="expression" dxfId="341" priority="327" stopIfTrue="1">
      <formula>(MOD(COLUMN(),3)=1)</formula>
    </cfRule>
    <cfRule type="expression" dxfId="340" priority="328" stopIfTrue="1">
      <formula>(MOD(COLUMN(),3)=2)</formula>
    </cfRule>
  </conditionalFormatting>
  <conditionalFormatting sqref="AQ224:AQ228 AM224:AM228 AI224:AI228 AE224:AE228 AA224:AA228 W224:W228 S224:S228 O224:O228 K224:K228 G224:G228">
    <cfRule type="expression" dxfId="339" priority="325" stopIfTrue="1">
      <formula>(MOD(COLUMN(),3)=1)</formula>
    </cfRule>
    <cfRule type="expression" dxfId="338" priority="326" stopIfTrue="1">
      <formula>(MOD(COLUMN(),3)=2)</formula>
    </cfRule>
  </conditionalFormatting>
  <conditionalFormatting sqref="C224:C228">
    <cfRule type="expression" dxfId="337" priority="323" stopIfTrue="1">
      <formula>(MOD(COLUMN(),3)=1)</formula>
    </cfRule>
    <cfRule type="expression" dxfId="336" priority="324" stopIfTrue="1">
      <formula>(MOD(COLUMN(),3)=2)</formula>
    </cfRule>
  </conditionalFormatting>
  <conditionalFormatting sqref="AU224:AU228">
    <cfRule type="expression" dxfId="335" priority="321" stopIfTrue="1">
      <formula>(MOD(COLUMN(),3)=1)</formula>
    </cfRule>
    <cfRule type="expression" dxfId="334" priority="322" stopIfTrue="1">
      <formula>(MOD(COLUMN(),3)=2)</formula>
    </cfRule>
  </conditionalFormatting>
  <conditionalFormatting sqref="B224:B228">
    <cfRule type="expression" dxfId="333" priority="319" stopIfTrue="1">
      <formula>(MOD(COLUMN(),3)=1)</formula>
    </cfRule>
    <cfRule type="expression" dxfId="332" priority="320" stopIfTrue="1">
      <formula>(MOD(COLUMN(),3)=2)</formula>
    </cfRule>
  </conditionalFormatting>
  <conditionalFormatting sqref="F224:F228">
    <cfRule type="expression" dxfId="331" priority="317" stopIfTrue="1">
      <formula>(MOD(COLUMN(),3)=1)</formula>
    </cfRule>
    <cfRule type="expression" dxfId="330" priority="318" stopIfTrue="1">
      <formula>(MOD(COLUMN(),3)=2)</formula>
    </cfRule>
  </conditionalFormatting>
  <conditionalFormatting sqref="J224:J228">
    <cfRule type="expression" dxfId="329" priority="315" stopIfTrue="1">
      <formula>(MOD(COLUMN(),3)=1)</formula>
    </cfRule>
    <cfRule type="expression" dxfId="328" priority="316" stopIfTrue="1">
      <formula>(MOD(COLUMN(),3)=2)</formula>
    </cfRule>
  </conditionalFormatting>
  <conditionalFormatting sqref="N224:N228">
    <cfRule type="expression" dxfId="327" priority="313" stopIfTrue="1">
      <formula>(MOD(COLUMN(),3)=1)</formula>
    </cfRule>
    <cfRule type="expression" dxfId="326" priority="314" stopIfTrue="1">
      <formula>(MOD(COLUMN(),3)=2)</formula>
    </cfRule>
  </conditionalFormatting>
  <conditionalFormatting sqref="R224:R228">
    <cfRule type="expression" dxfId="325" priority="311" stopIfTrue="1">
      <formula>(MOD(COLUMN(),3)=1)</formula>
    </cfRule>
    <cfRule type="expression" dxfId="324" priority="312" stopIfTrue="1">
      <formula>(MOD(COLUMN(),3)=2)</formula>
    </cfRule>
  </conditionalFormatting>
  <conditionalFormatting sqref="V224:V228">
    <cfRule type="expression" dxfId="323" priority="309" stopIfTrue="1">
      <formula>(MOD(COLUMN(),3)=1)</formula>
    </cfRule>
    <cfRule type="expression" dxfId="322" priority="310" stopIfTrue="1">
      <formula>(MOD(COLUMN(),3)=2)</formula>
    </cfRule>
  </conditionalFormatting>
  <conditionalFormatting sqref="Z224:Z228">
    <cfRule type="expression" dxfId="321" priority="307" stopIfTrue="1">
      <formula>(MOD(COLUMN(),3)=1)</formula>
    </cfRule>
    <cfRule type="expression" dxfId="320" priority="308" stopIfTrue="1">
      <formula>(MOD(COLUMN(),3)=2)</formula>
    </cfRule>
  </conditionalFormatting>
  <conditionalFormatting sqref="AD224:AD228">
    <cfRule type="expression" dxfId="319" priority="305" stopIfTrue="1">
      <formula>(MOD(COLUMN(),3)=1)</formula>
    </cfRule>
    <cfRule type="expression" dxfId="318" priority="306" stopIfTrue="1">
      <formula>(MOD(COLUMN(),3)=2)</formula>
    </cfRule>
  </conditionalFormatting>
  <conditionalFormatting sqref="AH224:AH228">
    <cfRule type="expression" dxfId="317" priority="303" stopIfTrue="1">
      <formula>(MOD(COLUMN(),3)=1)</formula>
    </cfRule>
    <cfRule type="expression" dxfId="316" priority="304" stopIfTrue="1">
      <formula>(MOD(COLUMN(),3)=2)</formula>
    </cfRule>
  </conditionalFormatting>
  <conditionalFormatting sqref="AL224:AL228">
    <cfRule type="expression" dxfId="315" priority="301" stopIfTrue="1">
      <formula>(MOD(COLUMN(),3)=1)</formula>
    </cfRule>
    <cfRule type="expression" dxfId="314" priority="302" stopIfTrue="1">
      <formula>(MOD(COLUMN(),3)=2)</formula>
    </cfRule>
  </conditionalFormatting>
  <conditionalFormatting sqref="AP224:AP228">
    <cfRule type="expression" dxfId="313" priority="299" stopIfTrue="1">
      <formula>(MOD(COLUMN(),3)=1)</formula>
    </cfRule>
    <cfRule type="expression" dxfId="312" priority="300" stopIfTrue="1">
      <formula>(MOD(COLUMN(),3)=2)</formula>
    </cfRule>
  </conditionalFormatting>
  <conditionalFormatting sqref="AT224:AT228">
    <cfRule type="expression" dxfId="311" priority="297" stopIfTrue="1">
      <formula>(MOD(COLUMN(),3)=1)</formula>
    </cfRule>
    <cfRule type="expression" dxfId="310" priority="298" stopIfTrue="1">
      <formula>(MOD(COLUMN(),3)=2)</formula>
    </cfRule>
  </conditionalFormatting>
  <conditionalFormatting sqref="D224:E228">
    <cfRule type="expression" dxfId="309" priority="295" stopIfTrue="1">
      <formula>(MOD(COLUMN(),3)=1)</formula>
    </cfRule>
    <cfRule type="expression" dxfId="308" priority="296" stopIfTrue="1">
      <formula>(MOD(COLUMN(),3)=2)</formula>
    </cfRule>
  </conditionalFormatting>
  <conditionalFormatting sqref="H224:I228">
    <cfRule type="expression" dxfId="307" priority="293" stopIfTrue="1">
      <formula>(MOD(COLUMN(),3)=1)</formula>
    </cfRule>
    <cfRule type="expression" dxfId="306" priority="294" stopIfTrue="1">
      <formula>(MOD(COLUMN(),3)=2)</formula>
    </cfRule>
  </conditionalFormatting>
  <conditionalFormatting sqref="L224:M228">
    <cfRule type="expression" dxfId="305" priority="291" stopIfTrue="1">
      <formula>(MOD(COLUMN(),3)=1)</formula>
    </cfRule>
    <cfRule type="expression" dxfId="304" priority="292" stopIfTrue="1">
      <formula>(MOD(COLUMN(),3)=2)</formula>
    </cfRule>
  </conditionalFormatting>
  <conditionalFormatting sqref="P224:Q228">
    <cfRule type="expression" dxfId="303" priority="289" stopIfTrue="1">
      <formula>(MOD(COLUMN(),3)=1)</formula>
    </cfRule>
    <cfRule type="expression" dxfId="302" priority="290" stopIfTrue="1">
      <formula>(MOD(COLUMN(),3)=2)</formula>
    </cfRule>
  </conditionalFormatting>
  <conditionalFormatting sqref="T224:U228">
    <cfRule type="expression" dxfId="301" priority="287" stopIfTrue="1">
      <formula>(MOD(COLUMN(),3)=1)</formula>
    </cfRule>
    <cfRule type="expression" dxfId="300" priority="288" stopIfTrue="1">
      <formula>(MOD(COLUMN(),3)=2)</formula>
    </cfRule>
  </conditionalFormatting>
  <conditionalFormatting sqref="X224:Y228">
    <cfRule type="expression" dxfId="299" priority="285" stopIfTrue="1">
      <formula>(MOD(COLUMN(),3)=1)</formula>
    </cfRule>
    <cfRule type="expression" dxfId="298" priority="286" stopIfTrue="1">
      <formula>(MOD(COLUMN(),3)=2)</formula>
    </cfRule>
  </conditionalFormatting>
  <conditionalFormatting sqref="AB224:AC228">
    <cfRule type="expression" dxfId="297" priority="283" stopIfTrue="1">
      <formula>(MOD(COLUMN(),3)=1)</formula>
    </cfRule>
    <cfRule type="expression" dxfId="296" priority="284" stopIfTrue="1">
      <formula>(MOD(COLUMN(),3)=2)</formula>
    </cfRule>
  </conditionalFormatting>
  <conditionalFormatting sqref="AF224:AG228">
    <cfRule type="expression" dxfId="295" priority="281" stopIfTrue="1">
      <formula>(MOD(COLUMN(),3)=1)</formula>
    </cfRule>
    <cfRule type="expression" dxfId="294" priority="282" stopIfTrue="1">
      <formula>(MOD(COLUMN(),3)=2)</formula>
    </cfRule>
  </conditionalFormatting>
  <conditionalFormatting sqref="AJ224:AK228">
    <cfRule type="expression" dxfId="293" priority="279" stopIfTrue="1">
      <formula>(MOD(COLUMN(),3)=1)</formula>
    </cfRule>
    <cfRule type="expression" dxfId="292" priority="280" stopIfTrue="1">
      <formula>(MOD(COLUMN(),3)=2)</formula>
    </cfRule>
  </conditionalFormatting>
  <conditionalFormatting sqref="AN224:AO228">
    <cfRule type="expression" dxfId="291" priority="277" stopIfTrue="1">
      <formula>(MOD(COLUMN(),3)=1)</formula>
    </cfRule>
    <cfRule type="expression" dxfId="290" priority="278" stopIfTrue="1">
      <formula>(MOD(COLUMN(),3)=2)</formula>
    </cfRule>
  </conditionalFormatting>
  <conditionalFormatting sqref="AR224:AS228">
    <cfRule type="expression" dxfId="289" priority="275" stopIfTrue="1">
      <formula>(MOD(COLUMN(),3)=1)</formula>
    </cfRule>
    <cfRule type="expression" dxfId="288" priority="276" stopIfTrue="1">
      <formula>(MOD(COLUMN(),3)=2)</formula>
    </cfRule>
  </conditionalFormatting>
  <conditionalFormatting sqref="AV224:AW228">
    <cfRule type="expression" dxfId="287" priority="273" stopIfTrue="1">
      <formula>(MOD(COLUMN(),3)=1)</formula>
    </cfRule>
    <cfRule type="expression" dxfId="286" priority="274" stopIfTrue="1">
      <formula>(MOD(COLUMN(),3)=2)</formula>
    </cfRule>
  </conditionalFormatting>
  <conditionalFormatting sqref="AZ224:BA228">
    <cfRule type="expression" dxfId="285" priority="271" stopIfTrue="1">
      <formula>(MOD(COLUMN(),3)=1)</formula>
    </cfRule>
    <cfRule type="expression" dxfId="284" priority="272" stopIfTrue="1">
      <formula>(MOD(COLUMN(),3)=2)</formula>
    </cfRule>
  </conditionalFormatting>
  <conditionalFormatting sqref="G231:G235 K231:K235 O231:O235 S231:S235 W231:W235 AA231:AA235 AE231:AE235 AI231:AI235 AM231:AM235 AQ231:AQ235">
    <cfRule type="expression" dxfId="283" priority="269" stopIfTrue="1">
      <formula>(MOD(COLUMN(),3)=1)</formula>
    </cfRule>
    <cfRule type="expression" dxfId="282" priority="270" stopIfTrue="1">
      <formula>(MOD(COLUMN(),3)=2)</formula>
    </cfRule>
  </conditionalFormatting>
  <conditionalFormatting sqref="C231:C235">
    <cfRule type="expression" dxfId="281" priority="267" stopIfTrue="1">
      <formula>(MOD(COLUMN(),3)=1)</formula>
    </cfRule>
    <cfRule type="expression" dxfId="280" priority="268" stopIfTrue="1">
      <formula>(MOD(COLUMN(),3)=2)</formula>
    </cfRule>
  </conditionalFormatting>
  <conditionalFormatting sqref="AU231:AU235">
    <cfRule type="expression" dxfId="279" priority="265" stopIfTrue="1">
      <formula>(MOD(COLUMN(),3)=1)</formula>
    </cfRule>
    <cfRule type="expression" dxfId="278" priority="266" stopIfTrue="1">
      <formula>(MOD(COLUMN(),3)=2)</formula>
    </cfRule>
  </conditionalFormatting>
  <conditionalFormatting sqref="B231:B235">
    <cfRule type="expression" dxfId="277" priority="263" stopIfTrue="1">
      <formula>(MOD(COLUMN(),3)=1)</formula>
    </cfRule>
    <cfRule type="expression" dxfId="276" priority="264" stopIfTrue="1">
      <formula>(MOD(COLUMN(),3)=2)</formula>
    </cfRule>
  </conditionalFormatting>
  <conditionalFormatting sqref="F231:F235">
    <cfRule type="expression" dxfId="275" priority="261" stopIfTrue="1">
      <formula>(MOD(COLUMN(),3)=1)</formula>
    </cfRule>
    <cfRule type="expression" dxfId="274" priority="262" stopIfTrue="1">
      <formula>(MOD(COLUMN(),3)=2)</formula>
    </cfRule>
  </conditionalFormatting>
  <conditionalFormatting sqref="J231:J235">
    <cfRule type="expression" dxfId="273" priority="259" stopIfTrue="1">
      <formula>(MOD(COLUMN(),3)=1)</formula>
    </cfRule>
    <cfRule type="expression" dxfId="272" priority="260" stopIfTrue="1">
      <formula>(MOD(COLUMN(),3)=2)</formula>
    </cfRule>
  </conditionalFormatting>
  <conditionalFormatting sqref="N231:N235">
    <cfRule type="expression" dxfId="271" priority="257" stopIfTrue="1">
      <formula>(MOD(COLUMN(),3)=1)</formula>
    </cfRule>
    <cfRule type="expression" dxfId="270" priority="258" stopIfTrue="1">
      <formula>(MOD(COLUMN(),3)=2)</formula>
    </cfRule>
  </conditionalFormatting>
  <conditionalFormatting sqref="R231:R235">
    <cfRule type="expression" dxfId="269" priority="255" stopIfTrue="1">
      <formula>(MOD(COLUMN(),3)=1)</formula>
    </cfRule>
    <cfRule type="expression" dxfId="268" priority="256" stopIfTrue="1">
      <formula>(MOD(COLUMN(),3)=2)</formula>
    </cfRule>
  </conditionalFormatting>
  <conditionalFormatting sqref="V231:V235">
    <cfRule type="expression" dxfId="267" priority="253" stopIfTrue="1">
      <formula>(MOD(COLUMN(),3)=1)</formula>
    </cfRule>
    <cfRule type="expression" dxfId="266" priority="254" stopIfTrue="1">
      <formula>(MOD(COLUMN(),3)=2)</formula>
    </cfRule>
  </conditionalFormatting>
  <conditionalFormatting sqref="Z231:Z235">
    <cfRule type="expression" dxfId="265" priority="251" stopIfTrue="1">
      <formula>(MOD(COLUMN(),3)=1)</formula>
    </cfRule>
    <cfRule type="expression" dxfId="264" priority="252" stopIfTrue="1">
      <formula>(MOD(COLUMN(),3)=2)</formula>
    </cfRule>
  </conditionalFormatting>
  <conditionalFormatting sqref="AD231:AD235">
    <cfRule type="expression" dxfId="263" priority="249" stopIfTrue="1">
      <formula>(MOD(COLUMN(),3)=1)</formula>
    </cfRule>
    <cfRule type="expression" dxfId="262" priority="250" stopIfTrue="1">
      <formula>(MOD(COLUMN(),3)=2)</formula>
    </cfRule>
  </conditionalFormatting>
  <conditionalFormatting sqref="AH231:AH235">
    <cfRule type="expression" dxfId="261" priority="247" stopIfTrue="1">
      <formula>(MOD(COLUMN(),3)=1)</formula>
    </cfRule>
    <cfRule type="expression" dxfId="260" priority="248" stopIfTrue="1">
      <formula>(MOD(COLUMN(),3)=2)</formula>
    </cfRule>
  </conditionalFormatting>
  <conditionalFormatting sqref="AL231:AL235">
    <cfRule type="expression" dxfId="259" priority="245" stopIfTrue="1">
      <formula>(MOD(COLUMN(),3)=1)</formula>
    </cfRule>
    <cfRule type="expression" dxfId="258" priority="246" stopIfTrue="1">
      <formula>(MOD(COLUMN(),3)=2)</formula>
    </cfRule>
  </conditionalFormatting>
  <conditionalFormatting sqref="AP231:AP235">
    <cfRule type="expression" dxfId="257" priority="243" stopIfTrue="1">
      <formula>(MOD(COLUMN(),3)=1)</formula>
    </cfRule>
    <cfRule type="expression" dxfId="256" priority="244" stopIfTrue="1">
      <formula>(MOD(COLUMN(),3)=2)</formula>
    </cfRule>
  </conditionalFormatting>
  <conditionalFormatting sqref="AT231:AT235">
    <cfRule type="expression" dxfId="255" priority="241" stopIfTrue="1">
      <formula>(MOD(COLUMN(),3)=1)</formula>
    </cfRule>
    <cfRule type="expression" dxfId="254" priority="242" stopIfTrue="1">
      <formula>(MOD(COLUMN(),3)=2)</formula>
    </cfRule>
  </conditionalFormatting>
  <conditionalFormatting sqref="D231:E235">
    <cfRule type="expression" dxfId="253" priority="239" stopIfTrue="1">
      <formula>(MOD(COLUMN(),3)=1)</formula>
    </cfRule>
    <cfRule type="expression" dxfId="252" priority="240" stopIfTrue="1">
      <formula>(MOD(COLUMN(),3)=2)</formula>
    </cfRule>
  </conditionalFormatting>
  <conditionalFormatting sqref="H231:I235">
    <cfRule type="expression" dxfId="251" priority="237" stopIfTrue="1">
      <formula>(MOD(COLUMN(),3)=1)</formula>
    </cfRule>
    <cfRule type="expression" dxfId="250" priority="238" stopIfTrue="1">
      <formula>(MOD(COLUMN(),3)=2)</formula>
    </cfRule>
  </conditionalFormatting>
  <conditionalFormatting sqref="L231:M235">
    <cfRule type="expression" dxfId="249" priority="235" stopIfTrue="1">
      <formula>(MOD(COLUMN(),3)=1)</formula>
    </cfRule>
    <cfRule type="expression" dxfId="248" priority="236" stopIfTrue="1">
      <formula>(MOD(COLUMN(),3)=2)</formula>
    </cfRule>
  </conditionalFormatting>
  <conditionalFormatting sqref="P231:Q235">
    <cfRule type="expression" dxfId="247" priority="233" stopIfTrue="1">
      <formula>(MOD(COLUMN(),3)=1)</formula>
    </cfRule>
    <cfRule type="expression" dxfId="246" priority="234" stopIfTrue="1">
      <formula>(MOD(COLUMN(),3)=2)</formula>
    </cfRule>
  </conditionalFormatting>
  <conditionalFormatting sqref="T231:U235">
    <cfRule type="expression" dxfId="245" priority="231" stopIfTrue="1">
      <formula>(MOD(COLUMN(),3)=1)</formula>
    </cfRule>
    <cfRule type="expression" dxfId="244" priority="232" stopIfTrue="1">
      <formula>(MOD(COLUMN(),3)=2)</formula>
    </cfRule>
  </conditionalFormatting>
  <conditionalFormatting sqref="X231:Y235">
    <cfRule type="expression" dxfId="243" priority="229" stopIfTrue="1">
      <formula>(MOD(COLUMN(),3)=1)</formula>
    </cfRule>
    <cfRule type="expression" dxfId="242" priority="230" stopIfTrue="1">
      <formula>(MOD(COLUMN(),3)=2)</formula>
    </cfRule>
  </conditionalFormatting>
  <conditionalFormatting sqref="AB231:AC235">
    <cfRule type="expression" dxfId="241" priority="227" stopIfTrue="1">
      <formula>(MOD(COLUMN(),3)=1)</formula>
    </cfRule>
    <cfRule type="expression" dxfId="240" priority="228" stopIfTrue="1">
      <formula>(MOD(COLUMN(),3)=2)</formula>
    </cfRule>
  </conditionalFormatting>
  <conditionalFormatting sqref="AF231:AG235">
    <cfRule type="expression" dxfId="239" priority="225" stopIfTrue="1">
      <formula>(MOD(COLUMN(),3)=1)</formula>
    </cfRule>
    <cfRule type="expression" dxfId="238" priority="226" stopIfTrue="1">
      <formula>(MOD(COLUMN(),3)=2)</formula>
    </cfRule>
  </conditionalFormatting>
  <conditionalFormatting sqref="AJ231:AK235">
    <cfRule type="expression" dxfId="237" priority="223" stopIfTrue="1">
      <formula>(MOD(COLUMN(),3)=1)</formula>
    </cfRule>
    <cfRule type="expression" dxfId="236" priority="224" stopIfTrue="1">
      <formula>(MOD(COLUMN(),3)=2)</formula>
    </cfRule>
  </conditionalFormatting>
  <conditionalFormatting sqref="AN231:AO235">
    <cfRule type="expression" dxfId="235" priority="221" stopIfTrue="1">
      <formula>(MOD(COLUMN(),3)=1)</formula>
    </cfRule>
    <cfRule type="expression" dxfId="234" priority="222" stopIfTrue="1">
      <formula>(MOD(COLUMN(),3)=2)</formula>
    </cfRule>
  </conditionalFormatting>
  <conditionalFormatting sqref="AR231:AS235">
    <cfRule type="expression" dxfId="233" priority="219" stopIfTrue="1">
      <formula>(MOD(COLUMN(),3)=1)</formula>
    </cfRule>
    <cfRule type="expression" dxfId="232" priority="220" stopIfTrue="1">
      <formula>(MOD(COLUMN(),3)=2)</formula>
    </cfRule>
  </conditionalFormatting>
  <conditionalFormatting sqref="AV231:AW235">
    <cfRule type="expression" dxfId="231" priority="217" stopIfTrue="1">
      <formula>(MOD(COLUMN(),3)=1)</formula>
    </cfRule>
    <cfRule type="expression" dxfId="230" priority="218" stopIfTrue="1">
      <formula>(MOD(COLUMN(),3)=2)</formula>
    </cfRule>
  </conditionalFormatting>
  <conditionalFormatting sqref="AZ231:BA235">
    <cfRule type="expression" dxfId="229" priority="215" stopIfTrue="1">
      <formula>(MOD(COLUMN(),3)=1)</formula>
    </cfRule>
    <cfRule type="expression" dxfId="228" priority="216" stopIfTrue="1">
      <formula>(MOD(COLUMN(),3)=2)</formula>
    </cfRule>
  </conditionalFormatting>
  <conditionalFormatting sqref="M5:M6">
    <cfRule type="expression" dxfId="227" priority="209" stopIfTrue="1">
      <formula>(MOD(COLUMN(),3)=1)</formula>
    </cfRule>
    <cfRule type="expression" dxfId="226" priority="210" stopIfTrue="1">
      <formula>(MOD(COLUMN(),3)=2)</formula>
    </cfRule>
  </conditionalFormatting>
  <conditionalFormatting sqref="L5:L6">
    <cfRule type="expression" dxfId="225" priority="207" stopIfTrue="1">
      <formula>(MOD(COLUMN(),3)=1)</formula>
    </cfRule>
    <cfRule type="expression" dxfId="224" priority="208" stopIfTrue="1">
      <formula>(MOD(COLUMN(),3)=2)</formula>
    </cfRule>
  </conditionalFormatting>
  <conditionalFormatting sqref="Q5:Q6">
    <cfRule type="expression" dxfId="223" priority="205" stopIfTrue="1">
      <formula>(MOD(COLUMN(),3)=1)</formula>
    </cfRule>
    <cfRule type="expression" dxfId="222" priority="206" stopIfTrue="1">
      <formula>(MOD(COLUMN(),3)=2)</formula>
    </cfRule>
  </conditionalFormatting>
  <conditionalFormatting sqref="P5:P6">
    <cfRule type="expression" dxfId="221" priority="203" stopIfTrue="1">
      <formula>(MOD(COLUMN(),3)=1)</formula>
    </cfRule>
    <cfRule type="expression" dxfId="220" priority="204" stopIfTrue="1">
      <formula>(MOD(COLUMN(),3)=2)</formula>
    </cfRule>
  </conditionalFormatting>
  <conditionalFormatting sqref="U5:U6">
    <cfRule type="expression" dxfId="219" priority="201" stopIfTrue="1">
      <formula>(MOD(COLUMN(),3)=1)</formula>
    </cfRule>
    <cfRule type="expression" dxfId="218" priority="202" stopIfTrue="1">
      <formula>(MOD(COLUMN(),3)=2)</formula>
    </cfRule>
  </conditionalFormatting>
  <conditionalFormatting sqref="T5:T6">
    <cfRule type="expression" dxfId="217" priority="199" stopIfTrue="1">
      <formula>(MOD(COLUMN(),3)=1)</formula>
    </cfRule>
    <cfRule type="expression" dxfId="216" priority="200" stopIfTrue="1">
      <formula>(MOD(COLUMN(),3)=2)</formula>
    </cfRule>
  </conditionalFormatting>
  <conditionalFormatting sqref="Y5:Y6">
    <cfRule type="expression" dxfId="215" priority="197" stopIfTrue="1">
      <formula>(MOD(COLUMN(),3)=1)</formula>
    </cfRule>
    <cfRule type="expression" dxfId="214" priority="198" stopIfTrue="1">
      <formula>(MOD(COLUMN(),3)=2)</formula>
    </cfRule>
  </conditionalFormatting>
  <conditionalFormatting sqref="X5:X6">
    <cfRule type="expression" dxfId="213" priority="195" stopIfTrue="1">
      <formula>(MOD(COLUMN(),3)=1)</formula>
    </cfRule>
    <cfRule type="expression" dxfId="212" priority="196" stopIfTrue="1">
      <formula>(MOD(COLUMN(),3)=2)</formula>
    </cfRule>
  </conditionalFormatting>
  <conditionalFormatting sqref="AC5:AC6">
    <cfRule type="expression" dxfId="211" priority="193" stopIfTrue="1">
      <formula>(MOD(COLUMN(),3)=1)</formula>
    </cfRule>
    <cfRule type="expression" dxfId="210" priority="194" stopIfTrue="1">
      <formula>(MOD(COLUMN(),3)=2)</formula>
    </cfRule>
  </conditionalFormatting>
  <conditionalFormatting sqref="AB5:AB6">
    <cfRule type="expression" dxfId="209" priority="191" stopIfTrue="1">
      <formula>(MOD(COLUMN(),3)=1)</formula>
    </cfRule>
    <cfRule type="expression" dxfId="208" priority="192" stopIfTrue="1">
      <formula>(MOD(COLUMN(),3)=2)</formula>
    </cfRule>
  </conditionalFormatting>
  <conditionalFormatting sqref="AG5:AG6">
    <cfRule type="expression" dxfId="207" priority="189" stopIfTrue="1">
      <formula>(MOD(COLUMN(),3)=1)</formula>
    </cfRule>
    <cfRule type="expression" dxfId="206" priority="190" stopIfTrue="1">
      <formula>(MOD(COLUMN(),3)=2)</formula>
    </cfRule>
  </conditionalFormatting>
  <conditionalFormatting sqref="AF5:AF6">
    <cfRule type="expression" dxfId="205" priority="187" stopIfTrue="1">
      <formula>(MOD(COLUMN(),3)=1)</formula>
    </cfRule>
    <cfRule type="expression" dxfId="204" priority="188" stopIfTrue="1">
      <formula>(MOD(COLUMN(),3)=2)</formula>
    </cfRule>
  </conditionalFormatting>
  <conditionalFormatting sqref="AK5:AK6">
    <cfRule type="expression" dxfId="203" priority="185" stopIfTrue="1">
      <formula>(MOD(COLUMN(),3)=1)</formula>
    </cfRule>
    <cfRule type="expression" dxfId="202" priority="186" stopIfTrue="1">
      <formula>(MOD(COLUMN(),3)=2)</formula>
    </cfRule>
  </conditionalFormatting>
  <conditionalFormatting sqref="AJ5:AJ6">
    <cfRule type="expression" dxfId="201" priority="183" stopIfTrue="1">
      <formula>(MOD(COLUMN(),3)=1)</formula>
    </cfRule>
    <cfRule type="expression" dxfId="200" priority="184" stopIfTrue="1">
      <formula>(MOD(COLUMN(),3)=2)</formula>
    </cfRule>
  </conditionalFormatting>
  <conditionalFormatting sqref="AO5:AO6">
    <cfRule type="expression" dxfId="199" priority="181" stopIfTrue="1">
      <formula>(MOD(COLUMN(),3)=1)</formula>
    </cfRule>
    <cfRule type="expression" dxfId="198" priority="182" stopIfTrue="1">
      <formula>(MOD(COLUMN(),3)=2)</formula>
    </cfRule>
  </conditionalFormatting>
  <conditionalFormatting sqref="AN5:AN6">
    <cfRule type="expression" dxfId="197" priority="179" stopIfTrue="1">
      <formula>(MOD(COLUMN(),3)=1)</formula>
    </cfRule>
    <cfRule type="expression" dxfId="196" priority="180" stopIfTrue="1">
      <formula>(MOD(COLUMN(),3)=2)</formula>
    </cfRule>
  </conditionalFormatting>
  <conditionalFormatting sqref="AS5:AS6">
    <cfRule type="expression" dxfId="195" priority="177" stopIfTrue="1">
      <formula>(MOD(COLUMN(),3)=1)</formula>
    </cfRule>
    <cfRule type="expression" dxfId="194" priority="178" stopIfTrue="1">
      <formula>(MOD(COLUMN(),3)=2)</formula>
    </cfRule>
  </conditionalFormatting>
  <conditionalFormatting sqref="AR5:AR6">
    <cfRule type="expression" dxfId="193" priority="175" stopIfTrue="1">
      <formula>(MOD(COLUMN(),3)=1)</formula>
    </cfRule>
    <cfRule type="expression" dxfId="192" priority="176" stopIfTrue="1">
      <formula>(MOD(COLUMN(),3)=2)</formula>
    </cfRule>
  </conditionalFormatting>
  <conditionalFormatting sqref="AW5:AW6">
    <cfRule type="expression" dxfId="191" priority="173" stopIfTrue="1">
      <formula>(MOD(COLUMN(),3)=1)</formula>
    </cfRule>
    <cfRule type="expression" dxfId="190" priority="174" stopIfTrue="1">
      <formula>(MOD(COLUMN(),3)=2)</formula>
    </cfRule>
  </conditionalFormatting>
  <conditionalFormatting sqref="AV5:AV6">
    <cfRule type="expression" dxfId="189" priority="171" stopIfTrue="1">
      <formula>(MOD(COLUMN(),3)=1)</formula>
    </cfRule>
    <cfRule type="expression" dxfId="188" priority="172" stopIfTrue="1">
      <formula>(MOD(COLUMN(),3)=2)</formula>
    </cfRule>
  </conditionalFormatting>
  <conditionalFormatting sqref="BA5:BA6">
    <cfRule type="expression" dxfId="187" priority="169" stopIfTrue="1">
      <formula>(MOD(COLUMN(),3)=1)</formula>
    </cfRule>
    <cfRule type="expression" dxfId="186" priority="170" stopIfTrue="1">
      <formula>(MOD(COLUMN(),3)=2)</formula>
    </cfRule>
  </conditionalFormatting>
  <conditionalFormatting sqref="AZ5:AZ6">
    <cfRule type="expression" dxfId="185" priority="167" stopIfTrue="1">
      <formula>(MOD(COLUMN(),3)=1)</formula>
    </cfRule>
    <cfRule type="expression" dxfId="184" priority="168" stopIfTrue="1">
      <formula>(MOD(COLUMN(),3)=2)</formula>
    </cfRule>
  </conditionalFormatting>
  <conditionalFormatting sqref="E5:E6">
    <cfRule type="expression" dxfId="183" priority="165" stopIfTrue="1">
      <formula>(MOD(COLUMN(),3)=1)</formula>
    </cfRule>
    <cfRule type="expression" dxfId="182" priority="166" stopIfTrue="1">
      <formula>(MOD(COLUMN(),3)=2)</formula>
    </cfRule>
  </conditionalFormatting>
  <conditionalFormatting sqref="D5:D6">
    <cfRule type="expression" dxfId="181" priority="163" stopIfTrue="1">
      <formula>(MOD(COLUMN(),3)=1)</formula>
    </cfRule>
    <cfRule type="expression" dxfId="180" priority="164" stopIfTrue="1">
      <formula>(MOD(COLUMN(),3)=2)</formula>
    </cfRule>
  </conditionalFormatting>
  <conditionalFormatting sqref="H17:H22">
    <cfRule type="expression" dxfId="179" priority="161" stopIfTrue="1">
      <formula>(MOD(COLUMN(),3)=1)</formula>
    </cfRule>
    <cfRule type="expression" dxfId="178" priority="162" stopIfTrue="1">
      <formula>(MOD(COLUMN(),3)=2)</formula>
    </cfRule>
  </conditionalFormatting>
  <conditionalFormatting sqref="H11:H15">
    <cfRule type="expression" dxfId="177" priority="159" stopIfTrue="1">
      <formula>(MOD(COLUMN(),3)=1)</formula>
    </cfRule>
    <cfRule type="expression" dxfId="176" priority="160" stopIfTrue="1">
      <formula>(MOD(COLUMN(),3)=2)</formula>
    </cfRule>
  </conditionalFormatting>
  <conditionalFormatting sqref="D16:E16 D23:E23 E11 E22 E13:E15">
    <cfRule type="expression" dxfId="175" priority="157" stopIfTrue="1">
      <formula>(MOD(COLUMN(),3)=1)</formula>
    </cfRule>
    <cfRule type="expression" dxfId="174" priority="158" stopIfTrue="1">
      <formula>(MOD(COLUMN(),3)=2)</formula>
    </cfRule>
  </conditionalFormatting>
  <conditionalFormatting sqref="E17:E18">
    <cfRule type="expression" dxfId="173" priority="155" stopIfTrue="1">
      <formula>(MOD(COLUMN(),3)=1)</formula>
    </cfRule>
    <cfRule type="expression" dxfId="172" priority="156" stopIfTrue="1">
      <formula>(MOD(COLUMN(),3)=2)</formula>
    </cfRule>
  </conditionalFormatting>
  <conditionalFormatting sqref="E12">
    <cfRule type="expression" dxfId="171" priority="153" stopIfTrue="1">
      <formula>(MOD(COLUMN(),3)=1)</formula>
    </cfRule>
    <cfRule type="expression" dxfId="170" priority="154" stopIfTrue="1">
      <formula>(MOD(COLUMN(),3)=2)</formula>
    </cfRule>
  </conditionalFormatting>
  <conditionalFormatting sqref="E19:E20">
    <cfRule type="expression" dxfId="169" priority="151" stopIfTrue="1">
      <formula>(MOD(COLUMN(),3)=1)</formula>
    </cfRule>
    <cfRule type="expression" dxfId="168" priority="152" stopIfTrue="1">
      <formula>(MOD(COLUMN(),3)=2)</formula>
    </cfRule>
  </conditionalFormatting>
  <conditionalFormatting sqref="E21">
    <cfRule type="expression" dxfId="167" priority="149" stopIfTrue="1">
      <formula>(MOD(COLUMN(),3)=1)</formula>
    </cfRule>
    <cfRule type="expression" dxfId="166" priority="150" stopIfTrue="1">
      <formula>(MOD(COLUMN(),3)=2)</formula>
    </cfRule>
  </conditionalFormatting>
  <conditionalFormatting sqref="D17:D22">
    <cfRule type="expression" dxfId="165" priority="147" stopIfTrue="1">
      <formula>(MOD(COLUMN(),3)=1)</formula>
    </cfRule>
    <cfRule type="expression" dxfId="164" priority="148" stopIfTrue="1">
      <formula>(MOD(COLUMN(),3)=2)</formula>
    </cfRule>
  </conditionalFormatting>
  <conditionalFormatting sqref="D11:D15">
    <cfRule type="expression" dxfId="163" priority="145" stopIfTrue="1">
      <formula>(MOD(COLUMN(),3)=1)</formula>
    </cfRule>
    <cfRule type="expression" dxfId="162" priority="146" stopIfTrue="1">
      <formula>(MOD(COLUMN(),3)=2)</formula>
    </cfRule>
  </conditionalFormatting>
  <conditionalFormatting sqref="L16:M16 L23:M23 M11 M22 M13:M15">
    <cfRule type="expression" dxfId="161" priority="143" stopIfTrue="1">
      <formula>(MOD(COLUMN(),3)=1)</formula>
    </cfRule>
    <cfRule type="expression" dxfId="160" priority="144" stopIfTrue="1">
      <formula>(MOD(COLUMN(),3)=2)</formula>
    </cfRule>
  </conditionalFormatting>
  <conditionalFormatting sqref="M17:M18">
    <cfRule type="expression" dxfId="159" priority="141" stopIfTrue="1">
      <formula>(MOD(COLUMN(),3)=1)</formula>
    </cfRule>
    <cfRule type="expression" dxfId="158" priority="142" stopIfTrue="1">
      <formula>(MOD(COLUMN(),3)=2)</formula>
    </cfRule>
  </conditionalFormatting>
  <conditionalFormatting sqref="M12">
    <cfRule type="expression" dxfId="157" priority="139" stopIfTrue="1">
      <formula>(MOD(COLUMN(),3)=1)</formula>
    </cfRule>
    <cfRule type="expression" dxfId="156" priority="140" stopIfTrue="1">
      <formula>(MOD(COLUMN(),3)=2)</formula>
    </cfRule>
  </conditionalFormatting>
  <conditionalFormatting sqref="M19:M20">
    <cfRule type="expression" dxfId="155" priority="137" stopIfTrue="1">
      <formula>(MOD(COLUMN(),3)=1)</formula>
    </cfRule>
    <cfRule type="expression" dxfId="154" priority="138" stopIfTrue="1">
      <formula>(MOD(COLUMN(),3)=2)</formula>
    </cfRule>
  </conditionalFormatting>
  <conditionalFormatting sqref="M21">
    <cfRule type="expression" dxfId="153" priority="135" stopIfTrue="1">
      <formula>(MOD(COLUMN(),3)=1)</formula>
    </cfRule>
    <cfRule type="expression" dxfId="152" priority="136" stopIfTrue="1">
      <formula>(MOD(COLUMN(),3)=2)</formula>
    </cfRule>
  </conditionalFormatting>
  <conditionalFormatting sqref="L17:L22">
    <cfRule type="expression" dxfId="151" priority="133" stopIfTrue="1">
      <formula>(MOD(COLUMN(),3)=1)</formula>
    </cfRule>
    <cfRule type="expression" dxfId="150" priority="134" stopIfTrue="1">
      <formula>(MOD(COLUMN(),3)=2)</formula>
    </cfRule>
  </conditionalFormatting>
  <conditionalFormatting sqref="L11:L15">
    <cfRule type="expression" dxfId="149" priority="131" stopIfTrue="1">
      <formula>(MOD(COLUMN(),3)=1)</formula>
    </cfRule>
    <cfRule type="expression" dxfId="148" priority="132" stopIfTrue="1">
      <formula>(MOD(COLUMN(),3)=2)</formula>
    </cfRule>
  </conditionalFormatting>
  <conditionalFormatting sqref="P16:Q16 P23:Q23 Q11 Q22 Q13:Q15">
    <cfRule type="expression" dxfId="147" priority="129" stopIfTrue="1">
      <formula>(MOD(COLUMN(),3)=1)</formula>
    </cfRule>
    <cfRule type="expression" dxfId="146" priority="130" stopIfTrue="1">
      <formula>(MOD(COLUMN(),3)=2)</formula>
    </cfRule>
  </conditionalFormatting>
  <conditionalFormatting sqref="Q17:Q18">
    <cfRule type="expression" dxfId="145" priority="127" stopIfTrue="1">
      <formula>(MOD(COLUMN(),3)=1)</formula>
    </cfRule>
    <cfRule type="expression" dxfId="144" priority="128" stopIfTrue="1">
      <formula>(MOD(COLUMN(),3)=2)</formula>
    </cfRule>
  </conditionalFormatting>
  <conditionalFormatting sqref="Q12">
    <cfRule type="expression" dxfId="143" priority="125" stopIfTrue="1">
      <formula>(MOD(COLUMN(),3)=1)</formula>
    </cfRule>
    <cfRule type="expression" dxfId="142" priority="126" stopIfTrue="1">
      <formula>(MOD(COLUMN(),3)=2)</formula>
    </cfRule>
  </conditionalFormatting>
  <conditionalFormatting sqref="Q19:Q20">
    <cfRule type="expression" dxfId="141" priority="123" stopIfTrue="1">
      <formula>(MOD(COLUMN(),3)=1)</formula>
    </cfRule>
    <cfRule type="expression" dxfId="140" priority="124" stopIfTrue="1">
      <formula>(MOD(COLUMN(),3)=2)</formula>
    </cfRule>
  </conditionalFormatting>
  <conditionalFormatting sqref="Q21">
    <cfRule type="expression" dxfId="139" priority="121" stopIfTrue="1">
      <formula>(MOD(COLUMN(),3)=1)</formula>
    </cfRule>
    <cfRule type="expression" dxfId="138" priority="122" stopIfTrue="1">
      <formula>(MOD(COLUMN(),3)=2)</formula>
    </cfRule>
  </conditionalFormatting>
  <conditionalFormatting sqref="P17:P22">
    <cfRule type="expression" dxfId="137" priority="119" stopIfTrue="1">
      <formula>(MOD(COLUMN(),3)=1)</formula>
    </cfRule>
    <cfRule type="expression" dxfId="136" priority="120" stopIfTrue="1">
      <formula>(MOD(COLUMN(),3)=2)</formula>
    </cfRule>
  </conditionalFormatting>
  <conditionalFormatting sqref="P11:P15">
    <cfRule type="expression" dxfId="135" priority="117" stopIfTrue="1">
      <formula>(MOD(COLUMN(),3)=1)</formula>
    </cfRule>
    <cfRule type="expression" dxfId="134" priority="118" stopIfTrue="1">
      <formula>(MOD(COLUMN(),3)=2)</formula>
    </cfRule>
  </conditionalFormatting>
  <conditionalFormatting sqref="T16:U16 T23:U23 U11 U22 U13:U15">
    <cfRule type="expression" dxfId="133" priority="115" stopIfTrue="1">
      <formula>(MOD(COLUMN(),3)=1)</formula>
    </cfRule>
    <cfRule type="expression" dxfId="132" priority="116" stopIfTrue="1">
      <formula>(MOD(COLUMN(),3)=2)</formula>
    </cfRule>
  </conditionalFormatting>
  <conditionalFormatting sqref="U17:U18">
    <cfRule type="expression" dxfId="131" priority="113" stopIfTrue="1">
      <formula>(MOD(COLUMN(),3)=1)</formula>
    </cfRule>
    <cfRule type="expression" dxfId="130" priority="114" stopIfTrue="1">
      <formula>(MOD(COLUMN(),3)=2)</formula>
    </cfRule>
  </conditionalFormatting>
  <conditionalFormatting sqref="U12">
    <cfRule type="expression" dxfId="129" priority="111" stopIfTrue="1">
      <formula>(MOD(COLUMN(),3)=1)</formula>
    </cfRule>
    <cfRule type="expression" dxfId="128" priority="112" stopIfTrue="1">
      <formula>(MOD(COLUMN(),3)=2)</formula>
    </cfRule>
  </conditionalFormatting>
  <conditionalFormatting sqref="U19:U20">
    <cfRule type="expression" dxfId="127" priority="109" stopIfTrue="1">
      <formula>(MOD(COLUMN(),3)=1)</formula>
    </cfRule>
    <cfRule type="expression" dxfId="126" priority="110" stopIfTrue="1">
      <formula>(MOD(COLUMN(),3)=2)</formula>
    </cfRule>
  </conditionalFormatting>
  <conditionalFormatting sqref="U21">
    <cfRule type="expression" dxfId="125" priority="107" stopIfTrue="1">
      <formula>(MOD(COLUMN(),3)=1)</formula>
    </cfRule>
    <cfRule type="expression" dxfId="124" priority="108" stopIfTrue="1">
      <formula>(MOD(COLUMN(),3)=2)</formula>
    </cfRule>
  </conditionalFormatting>
  <conditionalFormatting sqref="T17:T22">
    <cfRule type="expression" dxfId="123" priority="105" stopIfTrue="1">
      <formula>(MOD(COLUMN(),3)=1)</formula>
    </cfRule>
    <cfRule type="expression" dxfId="122" priority="106" stopIfTrue="1">
      <formula>(MOD(COLUMN(),3)=2)</formula>
    </cfRule>
  </conditionalFormatting>
  <conditionalFormatting sqref="T11:T15">
    <cfRule type="expression" dxfId="121" priority="103" stopIfTrue="1">
      <formula>(MOD(COLUMN(),3)=1)</formula>
    </cfRule>
    <cfRule type="expression" dxfId="120" priority="104" stopIfTrue="1">
      <formula>(MOD(COLUMN(),3)=2)</formula>
    </cfRule>
  </conditionalFormatting>
  <conditionalFormatting sqref="X16:Y16 X23:Y23 Y11 Y22 Y13:Y15">
    <cfRule type="expression" dxfId="119" priority="101" stopIfTrue="1">
      <formula>(MOD(COLUMN(),3)=1)</formula>
    </cfRule>
    <cfRule type="expression" dxfId="118" priority="102" stopIfTrue="1">
      <formula>(MOD(COLUMN(),3)=2)</formula>
    </cfRule>
  </conditionalFormatting>
  <conditionalFormatting sqref="Y17:Y18">
    <cfRule type="expression" dxfId="117" priority="99" stopIfTrue="1">
      <formula>(MOD(COLUMN(),3)=1)</formula>
    </cfRule>
    <cfRule type="expression" dxfId="116" priority="100" stopIfTrue="1">
      <formula>(MOD(COLUMN(),3)=2)</formula>
    </cfRule>
  </conditionalFormatting>
  <conditionalFormatting sqref="Y12">
    <cfRule type="expression" dxfId="115" priority="97" stopIfTrue="1">
      <formula>(MOD(COLUMN(),3)=1)</formula>
    </cfRule>
    <cfRule type="expression" dxfId="114" priority="98" stopIfTrue="1">
      <formula>(MOD(COLUMN(),3)=2)</formula>
    </cfRule>
  </conditionalFormatting>
  <conditionalFormatting sqref="Y19:Y20">
    <cfRule type="expression" dxfId="113" priority="95" stopIfTrue="1">
      <formula>(MOD(COLUMN(),3)=1)</formula>
    </cfRule>
    <cfRule type="expression" dxfId="112" priority="96" stopIfTrue="1">
      <formula>(MOD(COLUMN(),3)=2)</formula>
    </cfRule>
  </conditionalFormatting>
  <conditionalFormatting sqref="Y21">
    <cfRule type="expression" dxfId="111" priority="93" stopIfTrue="1">
      <formula>(MOD(COLUMN(),3)=1)</formula>
    </cfRule>
    <cfRule type="expression" dxfId="110" priority="94" stopIfTrue="1">
      <formula>(MOD(COLUMN(),3)=2)</formula>
    </cfRule>
  </conditionalFormatting>
  <conditionalFormatting sqref="X17:X22">
    <cfRule type="expression" dxfId="109" priority="91" stopIfTrue="1">
      <formula>(MOD(COLUMN(),3)=1)</formula>
    </cfRule>
    <cfRule type="expression" dxfId="108" priority="92" stopIfTrue="1">
      <formula>(MOD(COLUMN(),3)=2)</formula>
    </cfRule>
  </conditionalFormatting>
  <conditionalFormatting sqref="X11:X15">
    <cfRule type="expression" dxfId="107" priority="89" stopIfTrue="1">
      <formula>(MOD(COLUMN(),3)=1)</formula>
    </cfRule>
    <cfRule type="expression" dxfId="106" priority="90" stopIfTrue="1">
      <formula>(MOD(COLUMN(),3)=2)</formula>
    </cfRule>
  </conditionalFormatting>
  <conditionalFormatting sqref="AB16:AC16 AB23:AC23 AC11 AC22 AC13:AC15">
    <cfRule type="expression" dxfId="105" priority="87" stopIfTrue="1">
      <formula>(MOD(COLUMN(),3)=1)</formula>
    </cfRule>
    <cfRule type="expression" dxfId="104" priority="88" stopIfTrue="1">
      <formula>(MOD(COLUMN(),3)=2)</formula>
    </cfRule>
  </conditionalFormatting>
  <conditionalFormatting sqref="AC17:AC18">
    <cfRule type="expression" dxfId="103" priority="85" stopIfTrue="1">
      <formula>(MOD(COLUMN(),3)=1)</formula>
    </cfRule>
    <cfRule type="expression" dxfId="102" priority="86" stopIfTrue="1">
      <formula>(MOD(COLUMN(),3)=2)</formula>
    </cfRule>
  </conditionalFormatting>
  <conditionalFormatting sqref="AC12">
    <cfRule type="expression" dxfId="101" priority="83" stopIfTrue="1">
      <formula>(MOD(COLUMN(),3)=1)</formula>
    </cfRule>
    <cfRule type="expression" dxfId="100" priority="84" stopIfTrue="1">
      <formula>(MOD(COLUMN(),3)=2)</formula>
    </cfRule>
  </conditionalFormatting>
  <conditionalFormatting sqref="AC19:AC20">
    <cfRule type="expression" dxfId="99" priority="81" stopIfTrue="1">
      <formula>(MOD(COLUMN(),3)=1)</formula>
    </cfRule>
    <cfRule type="expression" dxfId="98" priority="82" stopIfTrue="1">
      <formula>(MOD(COLUMN(),3)=2)</formula>
    </cfRule>
  </conditionalFormatting>
  <conditionalFormatting sqref="AC21">
    <cfRule type="expression" dxfId="97" priority="79" stopIfTrue="1">
      <formula>(MOD(COLUMN(),3)=1)</formula>
    </cfRule>
    <cfRule type="expression" dxfId="96" priority="80" stopIfTrue="1">
      <formula>(MOD(COLUMN(),3)=2)</formula>
    </cfRule>
  </conditionalFormatting>
  <conditionalFormatting sqref="AB17:AB22">
    <cfRule type="expression" dxfId="95" priority="77" stopIfTrue="1">
      <formula>(MOD(COLUMN(),3)=1)</formula>
    </cfRule>
    <cfRule type="expression" dxfId="94" priority="78" stopIfTrue="1">
      <formula>(MOD(COLUMN(),3)=2)</formula>
    </cfRule>
  </conditionalFormatting>
  <conditionalFormatting sqref="AB11:AB15">
    <cfRule type="expression" dxfId="93" priority="75" stopIfTrue="1">
      <formula>(MOD(COLUMN(),3)=1)</formula>
    </cfRule>
    <cfRule type="expression" dxfId="92" priority="76" stopIfTrue="1">
      <formula>(MOD(COLUMN(),3)=2)</formula>
    </cfRule>
  </conditionalFormatting>
  <conditionalFormatting sqref="AF16:AG16 AF23:AG23 AG11 AG22 AG13:AG15">
    <cfRule type="expression" dxfId="91" priority="73" stopIfTrue="1">
      <formula>(MOD(COLUMN(),3)=1)</formula>
    </cfRule>
    <cfRule type="expression" dxfId="90" priority="74" stopIfTrue="1">
      <formula>(MOD(COLUMN(),3)=2)</formula>
    </cfRule>
  </conditionalFormatting>
  <conditionalFormatting sqref="AG17:AG18">
    <cfRule type="expression" dxfId="89" priority="71" stopIfTrue="1">
      <formula>(MOD(COLUMN(),3)=1)</formula>
    </cfRule>
    <cfRule type="expression" dxfId="88" priority="72" stopIfTrue="1">
      <formula>(MOD(COLUMN(),3)=2)</formula>
    </cfRule>
  </conditionalFormatting>
  <conditionalFormatting sqref="AG12">
    <cfRule type="expression" dxfId="87" priority="69" stopIfTrue="1">
      <formula>(MOD(COLUMN(),3)=1)</formula>
    </cfRule>
    <cfRule type="expression" dxfId="86" priority="70" stopIfTrue="1">
      <formula>(MOD(COLUMN(),3)=2)</formula>
    </cfRule>
  </conditionalFormatting>
  <conditionalFormatting sqref="AG19:AG20">
    <cfRule type="expression" dxfId="85" priority="67" stopIfTrue="1">
      <formula>(MOD(COLUMN(),3)=1)</formula>
    </cfRule>
    <cfRule type="expression" dxfId="84" priority="68" stopIfTrue="1">
      <formula>(MOD(COLUMN(),3)=2)</formula>
    </cfRule>
  </conditionalFormatting>
  <conditionalFormatting sqref="AG21">
    <cfRule type="expression" dxfId="83" priority="65" stopIfTrue="1">
      <formula>(MOD(COLUMN(),3)=1)</formula>
    </cfRule>
    <cfRule type="expression" dxfId="82" priority="66" stopIfTrue="1">
      <formula>(MOD(COLUMN(),3)=2)</formula>
    </cfRule>
  </conditionalFormatting>
  <conditionalFormatting sqref="AF17:AF22">
    <cfRule type="expression" dxfId="81" priority="63" stopIfTrue="1">
      <formula>(MOD(COLUMN(),3)=1)</formula>
    </cfRule>
    <cfRule type="expression" dxfId="80" priority="64" stopIfTrue="1">
      <formula>(MOD(COLUMN(),3)=2)</formula>
    </cfRule>
  </conditionalFormatting>
  <conditionalFormatting sqref="AF11:AF15">
    <cfRule type="expression" dxfId="79" priority="61" stopIfTrue="1">
      <formula>(MOD(COLUMN(),3)=1)</formula>
    </cfRule>
    <cfRule type="expression" dxfId="78" priority="62" stopIfTrue="1">
      <formula>(MOD(COLUMN(),3)=2)</formula>
    </cfRule>
  </conditionalFormatting>
  <conditionalFormatting sqref="AJ16:AK16 AJ23:AK23 AK11 AK22 AK13:AK15">
    <cfRule type="expression" dxfId="77" priority="59" stopIfTrue="1">
      <formula>(MOD(COLUMN(),3)=1)</formula>
    </cfRule>
    <cfRule type="expression" dxfId="76" priority="60" stopIfTrue="1">
      <formula>(MOD(COLUMN(),3)=2)</formula>
    </cfRule>
  </conditionalFormatting>
  <conditionalFormatting sqref="AK17:AK18">
    <cfRule type="expression" dxfId="75" priority="57" stopIfTrue="1">
      <formula>(MOD(COLUMN(),3)=1)</formula>
    </cfRule>
    <cfRule type="expression" dxfId="74" priority="58" stopIfTrue="1">
      <formula>(MOD(COLUMN(),3)=2)</formula>
    </cfRule>
  </conditionalFormatting>
  <conditionalFormatting sqref="AK12">
    <cfRule type="expression" dxfId="73" priority="55" stopIfTrue="1">
      <formula>(MOD(COLUMN(),3)=1)</formula>
    </cfRule>
    <cfRule type="expression" dxfId="72" priority="56" stopIfTrue="1">
      <formula>(MOD(COLUMN(),3)=2)</formula>
    </cfRule>
  </conditionalFormatting>
  <conditionalFormatting sqref="AK19:AK20">
    <cfRule type="expression" dxfId="71" priority="53" stopIfTrue="1">
      <formula>(MOD(COLUMN(),3)=1)</formula>
    </cfRule>
    <cfRule type="expression" dxfId="70" priority="54" stopIfTrue="1">
      <formula>(MOD(COLUMN(),3)=2)</formula>
    </cfRule>
  </conditionalFormatting>
  <conditionalFormatting sqref="AK21">
    <cfRule type="expression" dxfId="69" priority="51" stopIfTrue="1">
      <formula>(MOD(COLUMN(),3)=1)</formula>
    </cfRule>
    <cfRule type="expression" dxfId="68" priority="52" stopIfTrue="1">
      <formula>(MOD(COLUMN(),3)=2)</formula>
    </cfRule>
  </conditionalFormatting>
  <conditionalFormatting sqref="AJ17:AJ22">
    <cfRule type="expression" dxfId="67" priority="49" stopIfTrue="1">
      <formula>(MOD(COLUMN(),3)=1)</formula>
    </cfRule>
    <cfRule type="expression" dxfId="66" priority="50" stopIfTrue="1">
      <formula>(MOD(COLUMN(),3)=2)</formula>
    </cfRule>
  </conditionalFormatting>
  <conditionalFormatting sqref="AJ11:AJ15">
    <cfRule type="expression" dxfId="65" priority="47" stopIfTrue="1">
      <formula>(MOD(COLUMN(),3)=1)</formula>
    </cfRule>
    <cfRule type="expression" dxfId="64" priority="48" stopIfTrue="1">
      <formula>(MOD(COLUMN(),3)=2)</formula>
    </cfRule>
  </conditionalFormatting>
  <conditionalFormatting sqref="AN16:AO16 AN23:AO23 AO11 AO22 AO13:AO15">
    <cfRule type="expression" dxfId="63" priority="45" stopIfTrue="1">
      <formula>(MOD(COLUMN(),3)=1)</formula>
    </cfRule>
    <cfRule type="expression" dxfId="62" priority="46" stopIfTrue="1">
      <formula>(MOD(COLUMN(),3)=2)</formula>
    </cfRule>
  </conditionalFormatting>
  <conditionalFormatting sqref="AO17:AO18">
    <cfRule type="expression" dxfId="61" priority="43" stopIfTrue="1">
      <formula>(MOD(COLUMN(),3)=1)</formula>
    </cfRule>
    <cfRule type="expression" dxfId="60" priority="44" stopIfTrue="1">
      <formula>(MOD(COLUMN(),3)=2)</formula>
    </cfRule>
  </conditionalFormatting>
  <conditionalFormatting sqref="AO12">
    <cfRule type="expression" dxfId="59" priority="41" stopIfTrue="1">
      <formula>(MOD(COLUMN(),3)=1)</formula>
    </cfRule>
    <cfRule type="expression" dxfId="58" priority="42" stopIfTrue="1">
      <formula>(MOD(COLUMN(),3)=2)</formula>
    </cfRule>
  </conditionalFormatting>
  <conditionalFormatting sqref="AO19:AO20">
    <cfRule type="expression" dxfId="57" priority="39" stopIfTrue="1">
      <formula>(MOD(COLUMN(),3)=1)</formula>
    </cfRule>
    <cfRule type="expression" dxfId="56" priority="40" stopIfTrue="1">
      <formula>(MOD(COLUMN(),3)=2)</formula>
    </cfRule>
  </conditionalFormatting>
  <conditionalFormatting sqref="AO21">
    <cfRule type="expression" dxfId="55" priority="37" stopIfTrue="1">
      <formula>(MOD(COLUMN(),3)=1)</formula>
    </cfRule>
    <cfRule type="expression" dxfId="54" priority="38" stopIfTrue="1">
      <formula>(MOD(COLUMN(),3)=2)</formula>
    </cfRule>
  </conditionalFormatting>
  <conditionalFormatting sqref="AN17:AN22">
    <cfRule type="expression" dxfId="53" priority="35" stopIfTrue="1">
      <formula>(MOD(COLUMN(),3)=1)</formula>
    </cfRule>
    <cfRule type="expression" dxfId="52" priority="36" stopIfTrue="1">
      <formula>(MOD(COLUMN(),3)=2)</formula>
    </cfRule>
  </conditionalFormatting>
  <conditionalFormatting sqref="AN11:AN15">
    <cfRule type="expression" dxfId="51" priority="33" stopIfTrue="1">
      <formula>(MOD(COLUMN(),3)=1)</formula>
    </cfRule>
    <cfRule type="expression" dxfId="50" priority="34" stopIfTrue="1">
      <formula>(MOD(COLUMN(),3)=2)</formula>
    </cfRule>
  </conditionalFormatting>
  <conditionalFormatting sqref="AR16:AS16 AR23:AS23 AS11 AS22 AS13:AS15">
    <cfRule type="expression" dxfId="49" priority="31" stopIfTrue="1">
      <formula>(MOD(COLUMN(),3)=1)</formula>
    </cfRule>
    <cfRule type="expression" dxfId="48" priority="32" stopIfTrue="1">
      <formula>(MOD(COLUMN(),3)=2)</formula>
    </cfRule>
  </conditionalFormatting>
  <conditionalFormatting sqref="AS17:AS18">
    <cfRule type="expression" dxfId="47" priority="29" stopIfTrue="1">
      <formula>(MOD(COLUMN(),3)=1)</formula>
    </cfRule>
    <cfRule type="expression" dxfId="46" priority="30" stopIfTrue="1">
      <formula>(MOD(COLUMN(),3)=2)</formula>
    </cfRule>
  </conditionalFormatting>
  <conditionalFormatting sqref="AS12">
    <cfRule type="expression" dxfId="45" priority="27" stopIfTrue="1">
      <formula>(MOD(COLUMN(),3)=1)</formula>
    </cfRule>
    <cfRule type="expression" dxfId="44" priority="28" stopIfTrue="1">
      <formula>(MOD(COLUMN(),3)=2)</formula>
    </cfRule>
  </conditionalFormatting>
  <conditionalFormatting sqref="AS19:AS20">
    <cfRule type="expression" dxfId="43" priority="25" stopIfTrue="1">
      <formula>(MOD(COLUMN(),3)=1)</formula>
    </cfRule>
    <cfRule type="expression" dxfId="42" priority="26" stopIfTrue="1">
      <formula>(MOD(COLUMN(),3)=2)</formula>
    </cfRule>
  </conditionalFormatting>
  <conditionalFormatting sqref="AS21">
    <cfRule type="expression" dxfId="41" priority="23" stopIfTrue="1">
      <formula>(MOD(COLUMN(),3)=1)</formula>
    </cfRule>
    <cfRule type="expression" dxfId="40" priority="24" stopIfTrue="1">
      <formula>(MOD(COLUMN(),3)=2)</formula>
    </cfRule>
  </conditionalFormatting>
  <conditionalFormatting sqref="AR17:AR22">
    <cfRule type="expression" dxfId="39" priority="21" stopIfTrue="1">
      <formula>(MOD(COLUMN(),3)=1)</formula>
    </cfRule>
    <cfRule type="expression" dxfId="38" priority="22" stopIfTrue="1">
      <formula>(MOD(COLUMN(),3)=2)</formula>
    </cfRule>
  </conditionalFormatting>
  <conditionalFormatting sqref="AR11:AR15">
    <cfRule type="expression" dxfId="37" priority="19" stopIfTrue="1">
      <formula>(MOD(COLUMN(),3)=1)</formula>
    </cfRule>
    <cfRule type="expression" dxfId="36" priority="20" stopIfTrue="1">
      <formula>(MOD(COLUMN(),3)=2)</formula>
    </cfRule>
  </conditionalFormatting>
  <conditionalFormatting sqref="AV16:AW16 AV23:AW23 AW11 AW22 AW13:AW15">
    <cfRule type="expression" dxfId="35" priority="17" stopIfTrue="1">
      <formula>(MOD(COLUMN(),3)=1)</formula>
    </cfRule>
    <cfRule type="expression" dxfId="34" priority="18" stopIfTrue="1">
      <formula>(MOD(COLUMN(),3)=2)</formula>
    </cfRule>
  </conditionalFormatting>
  <conditionalFormatting sqref="AW17:AW18">
    <cfRule type="expression" dxfId="33" priority="15" stopIfTrue="1">
      <formula>(MOD(COLUMN(),3)=1)</formula>
    </cfRule>
    <cfRule type="expression" dxfId="32" priority="16" stopIfTrue="1">
      <formula>(MOD(COLUMN(),3)=2)</formula>
    </cfRule>
  </conditionalFormatting>
  <conditionalFormatting sqref="AW12">
    <cfRule type="expression" dxfId="31" priority="13" stopIfTrue="1">
      <formula>(MOD(COLUMN(),3)=1)</formula>
    </cfRule>
    <cfRule type="expression" dxfId="30" priority="14" stopIfTrue="1">
      <formula>(MOD(COLUMN(),3)=2)</formula>
    </cfRule>
  </conditionalFormatting>
  <conditionalFormatting sqref="AW19:AW20">
    <cfRule type="expression" dxfId="29" priority="11" stopIfTrue="1">
      <formula>(MOD(COLUMN(),3)=1)</formula>
    </cfRule>
    <cfRule type="expression" dxfId="28" priority="12" stopIfTrue="1">
      <formula>(MOD(COLUMN(),3)=2)</formula>
    </cfRule>
  </conditionalFormatting>
  <conditionalFormatting sqref="AW21">
    <cfRule type="expression" dxfId="27" priority="9" stopIfTrue="1">
      <formula>(MOD(COLUMN(),3)=1)</formula>
    </cfRule>
    <cfRule type="expression" dxfId="26" priority="10" stopIfTrue="1">
      <formula>(MOD(COLUMN(),3)=2)</formula>
    </cfRule>
  </conditionalFormatting>
  <conditionalFormatting sqref="AV17:AV22">
    <cfRule type="expression" dxfId="25" priority="7" stopIfTrue="1">
      <formula>(MOD(COLUMN(),3)=1)</formula>
    </cfRule>
    <cfRule type="expression" dxfId="24" priority="8" stopIfTrue="1">
      <formula>(MOD(COLUMN(),3)=2)</formula>
    </cfRule>
  </conditionalFormatting>
  <conditionalFormatting sqref="AV11:AV15">
    <cfRule type="expression" dxfId="23" priority="5" stopIfTrue="1">
      <formula>(MOD(COLUMN(),3)=1)</formula>
    </cfRule>
    <cfRule type="expression" dxfId="22" priority="6" stopIfTrue="1">
      <formula>(MOD(COLUMN(),3)=2)</formula>
    </cfRule>
  </conditionalFormatting>
  <conditionalFormatting sqref="G12">
    <cfRule type="expression" dxfId="21" priority="3" stopIfTrue="1">
      <formula>(MOD(COLUMN(),3)=1)</formula>
    </cfRule>
    <cfRule type="expression" dxfId="20" priority="4" stopIfTrue="1">
      <formula>(MOD(COLUMN(),3)=2)</formula>
    </cfRule>
  </conditionalFormatting>
  <conditionalFormatting sqref="K12">
    <cfRule type="expression" dxfId="19" priority="1" stopIfTrue="1">
      <formula>(MOD(COLUMN(),3)=1)</formula>
    </cfRule>
    <cfRule type="expression" dxfId="18" priority="2" stopIfTrue="1">
      <formula>(MOD(COLUMN(),3)=2)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D8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baseColWidth="10" defaultRowHeight="15" x14ac:dyDescent="0.25"/>
  <cols>
    <col min="2" max="2" width="56.5703125" bestFit="1" customWidth="1"/>
    <col min="3" max="4" width="15" bestFit="1" customWidth="1"/>
    <col min="5" max="6" width="12.7109375" bestFit="1" customWidth="1"/>
    <col min="7" max="7" width="15.28515625" bestFit="1" customWidth="1"/>
    <col min="8" max="8" width="17.7109375" bestFit="1" customWidth="1"/>
    <col min="9" max="14" width="12.28515625" bestFit="1" customWidth="1"/>
    <col min="15" max="15" width="13.42578125" bestFit="1" customWidth="1"/>
    <col min="17" max="17" width="8" bestFit="1" customWidth="1"/>
    <col min="18" max="18" width="3.5703125" bestFit="1" customWidth="1"/>
    <col min="19" max="19" width="4.5703125" bestFit="1" customWidth="1"/>
    <col min="20" max="20" width="4.42578125" bestFit="1" customWidth="1"/>
    <col min="21" max="21" width="4.28515625" bestFit="1" customWidth="1"/>
    <col min="22" max="22" width="4.85546875" bestFit="1" customWidth="1"/>
    <col min="23" max="23" width="4.5703125" bestFit="1" customWidth="1"/>
    <col min="24" max="24" width="4.140625" bestFit="1" customWidth="1"/>
    <col min="25" max="25" width="4.42578125" bestFit="1" customWidth="1"/>
    <col min="26" max="26" width="4.85546875" bestFit="1" customWidth="1"/>
    <col min="27" max="27" width="4.28515625" bestFit="1" customWidth="1"/>
    <col min="28" max="28" width="5.140625" bestFit="1" customWidth="1"/>
    <col min="29" max="29" width="5.7109375" bestFit="1" customWidth="1"/>
    <col min="30" max="30" width="17.7109375" bestFit="1" customWidth="1"/>
  </cols>
  <sheetData>
    <row r="1" spans="2:14" x14ac:dyDescent="0.25">
      <c r="C1" t="str">
        <f>+'Presupuesto (Captura de Datos)'!B2</f>
        <v>Mar</v>
      </c>
      <c r="D1" t="str">
        <f>+'Presupuesto (Captura de Datos)'!C2</f>
        <v>Abr</v>
      </c>
      <c r="E1" t="str">
        <f>+'Presupuesto (Captura de Datos)'!D2</f>
        <v>May</v>
      </c>
      <c r="F1" t="str">
        <f>+'Presupuesto (Captura de Datos)'!E2</f>
        <v>Jun</v>
      </c>
      <c r="G1" t="str">
        <f>+'Presupuesto (Captura de Datos)'!F2</f>
        <v>Jul</v>
      </c>
      <c r="H1" t="str">
        <f>+'Presupuesto (Captura de Datos)'!G2</f>
        <v>Agt</v>
      </c>
      <c r="I1" t="str">
        <f>+'Presupuesto (Captura de Datos)'!H2</f>
        <v>Sep</v>
      </c>
      <c r="J1" t="str">
        <f>+'Presupuesto (Captura de Datos)'!I2</f>
        <v>Oct</v>
      </c>
      <c r="K1" t="str">
        <f>+'Presupuesto (Captura de Datos)'!J2</f>
        <v>Nov</v>
      </c>
      <c r="L1" t="str">
        <f>+'Presupuesto (Captura de Datos)'!K2</f>
        <v>Dic</v>
      </c>
      <c r="M1" t="str">
        <f>+'Presupuesto (Captura de Datos)'!L2</f>
        <v>Ene</v>
      </c>
      <c r="N1" t="str">
        <f>+'Presupuesto (Captura de Datos)'!M2</f>
        <v>Feb</v>
      </c>
    </row>
    <row r="2" spans="2:14" x14ac:dyDescent="0.25">
      <c r="B2" t="s">
        <v>38</v>
      </c>
      <c r="C2" s="9">
        <f>'Presupuesto (Captura de Datos)'!B5</f>
        <v>3000000</v>
      </c>
      <c r="D2" s="9">
        <f>'Presupuesto (Captura de Datos)'!C5</f>
        <v>3000000</v>
      </c>
      <c r="E2" s="9">
        <f>'Presupuesto (Captura de Datos)'!D5</f>
        <v>3000000</v>
      </c>
      <c r="F2" s="9">
        <f>'Presupuesto (Captura de Datos)'!E5</f>
        <v>3000000</v>
      </c>
      <c r="G2" s="9">
        <f>'Presupuesto (Captura de Datos)'!F5</f>
        <v>3000000</v>
      </c>
      <c r="H2" s="9">
        <f>'Presupuesto (Captura de Datos)'!G5</f>
        <v>3000000</v>
      </c>
      <c r="I2" s="9">
        <f>'Presupuesto (Captura de Datos)'!H5</f>
        <v>23000000</v>
      </c>
      <c r="J2" s="9">
        <f>'Presupuesto (Captura de Datos)'!I5</f>
        <v>3000000</v>
      </c>
      <c r="K2" s="9">
        <f>'Presupuesto (Captura de Datos)'!J5</f>
        <v>3000000</v>
      </c>
      <c r="L2" s="9">
        <f>'Presupuesto (Captura de Datos)'!K5</f>
        <v>3000000</v>
      </c>
      <c r="M2" s="9">
        <f>'Presupuesto (Captura de Datos)'!L5</f>
        <v>3000000</v>
      </c>
      <c r="N2" s="9">
        <f>'Presupuesto (Captura de Datos)'!M5</f>
        <v>3000000</v>
      </c>
    </row>
    <row r="3" spans="2:14" x14ac:dyDescent="0.25">
      <c r="B3" t="s">
        <v>87</v>
      </c>
      <c r="C3" s="9">
        <f>'Ejecución (Actualización Mens.)'!C5</f>
        <v>1200000</v>
      </c>
      <c r="D3" s="9">
        <f>'Ejecución (Actualización Mens.)'!G5</f>
        <v>1200000</v>
      </c>
      <c r="E3" s="9">
        <f>'Ejecución (Actualización Mens.)'!K5</f>
        <v>1200000</v>
      </c>
      <c r="F3" s="9">
        <f>'Ejecución (Actualización Mens.)'!O5</f>
        <v>15000000</v>
      </c>
      <c r="G3" s="9">
        <f>'Ejecución (Actualización Mens.)'!S5</f>
        <v>15000000</v>
      </c>
      <c r="H3" s="9">
        <f>'Ejecución (Actualización Mens.)'!W5</f>
        <v>0</v>
      </c>
      <c r="I3" s="9">
        <f>'Ejecución (Actualización Mens.)'!AA5</f>
        <v>0</v>
      </c>
      <c r="J3" s="9">
        <f>'Ejecución (Actualización Mens.)'!AE5</f>
        <v>0</v>
      </c>
      <c r="K3" s="9">
        <f>'Ejecución (Actualización Mens.)'!AI5</f>
        <v>0</v>
      </c>
      <c r="L3" s="9">
        <f>'Ejecución (Actualización Mens.)'!AM5</f>
        <v>0</v>
      </c>
      <c r="M3" s="9">
        <f>'Ejecución (Actualización Mens.)'!AQ5</f>
        <v>5000000</v>
      </c>
      <c r="N3" s="9">
        <f>'Ejecución (Actualización Mens.)'!AU5</f>
        <v>5000000</v>
      </c>
    </row>
    <row r="4" spans="2:14" x14ac:dyDescent="0.25">
      <c r="C4" s="9" t="str">
        <f>+C1</f>
        <v>Mar</v>
      </c>
      <c r="D4" s="9" t="str">
        <f t="shared" ref="D4:N4" si="0">+D1</f>
        <v>Abr</v>
      </c>
      <c r="E4" s="9" t="str">
        <f t="shared" si="0"/>
        <v>May</v>
      </c>
      <c r="F4" s="9" t="str">
        <f t="shared" si="0"/>
        <v>Jun</v>
      </c>
      <c r="G4" s="9" t="str">
        <f t="shared" si="0"/>
        <v>Jul</v>
      </c>
      <c r="H4" s="9" t="str">
        <f t="shared" si="0"/>
        <v>Agt</v>
      </c>
      <c r="I4" s="9" t="str">
        <f t="shared" si="0"/>
        <v>Sep</v>
      </c>
      <c r="J4" s="9" t="str">
        <f t="shared" si="0"/>
        <v>Oct</v>
      </c>
      <c r="K4" s="9" t="str">
        <f t="shared" si="0"/>
        <v>Nov</v>
      </c>
      <c r="L4" s="9" t="str">
        <f t="shared" si="0"/>
        <v>Dic</v>
      </c>
      <c r="M4" s="9" t="str">
        <f t="shared" si="0"/>
        <v>Ene</v>
      </c>
      <c r="N4" s="9" t="str">
        <f t="shared" si="0"/>
        <v>Feb</v>
      </c>
    </row>
    <row r="5" spans="2:14" x14ac:dyDescent="0.25">
      <c r="B5" t="s">
        <v>39</v>
      </c>
      <c r="C5" s="9">
        <f>'Presupuesto (Captura de Datos)'!B6</f>
        <v>3064000</v>
      </c>
      <c r="D5" s="9">
        <f>'Presupuesto (Captura de Datos)'!C6</f>
        <v>3064000</v>
      </c>
      <c r="E5" s="9">
        <f>'Presupuesto (Captura de Datos)'!D6</f>
        <v>3064000</v>
      </c>
      <c r="F5" s="9">
        <f>'Presupuesto (Captura de Datos)'!E6</f>
        <v>3064000</v>
      </c>
      <c r="G5" s="9">
        <f>'Presupuesto (Captura de Datos)'!F6</f>
        <v>3064000</v>
      </c>
      <c r="H5" s="9">
        <f>'Presupuesto (Captura de Datos)'!G6</f>
        <v>3064000</v>
      </c>
      <c r="I5" s="9">
        <f>'Presupuesto (Captura de Datos)'!H6</f>
        <v>3064000</v>
      </c>
      <c r="J5" s="9">
        <f>'Presupuesto (Captura de Datos)'!I6</f>
        <v>3064000</v>
      </c>
      <c r="K5" s="9">
        <f>'Presupuesto (Captura de Datos)'!J6</f>
        <v>3064000</v>
      </c>
      <c r="L5" s="9">
        <f>'Presupuesto (Captura de Datos)'!K6</f>
        <v>3064000</v>
      </c>
      <c r="M5" s="9">
        <f>'Presupuesto (Captura de Datos)'!L6</f>
        <v>3064000</v>
      </c>
      <c r="N5" s="9">
        <f>'Presupuesto (Captura de Datos)'!M6</f>
        <v>3064000</v>
      </c>
    </row>
    <row r="6" spans="2:14" x14ac:dyDescent="0.25">
      <c r="B6" t="s">
        <v>40</v>
      </c>
      <c r="C6" s="9">
        <f>'Ejecución (Actualización Mens.)'!C6</f>
        <v>614000</v>
      </c>
      <c r="D6" s="9">
        <f>'Ejecución (Actualización Mens.)'!G6</f>
        <v>80000</v>
      </c>
      <c r="E6" s="9">
        <f>'Ejecución (Actualización Mens.)'!K6</f>
        <v>0</v>
      </c>
      <c r="F6" s="9">
        <f>'Ejecución (Actualización Mens.)'!O6</f>
        <v>0</v>
      </c>
      <c r="G6" s="9">
        <f>'Ejecución (Actualización Mens.)'!S6</f>
        <v>0</v>
      </c>
      <c r="H6" s="9">
        <f>'Ejecución (Actualización Mens.)'!W6</f>
        <v>0</v>
      </c>
      <c r="I6" s="9">
        <f>'Ejecución (Actualización Mens.)'!AA6</f>
        <v>0</v>
      </c>
      <c r="J6" s="9">
        <f>'Ejecución (Actualización Mens.)'!AE6</f>
        <v>0</v>
      </c>
      <c r="K6" s="9">
        <f>'Ejecución (Actualización Mens.)'!AI6</f>
        <v>0</v>
      </c>
      <c r="L6" s="9">
        <f>'Ejecución (Actualización Mens.)'!AM6</f>
        <v>0</v>
      </c>
      <c r="M6" s="9">
        <f>'Ejecución (Actualización Mens.)'!AQ6</f>
        <v>0</v>
      </c>
      <c r="N6" s="9">
        <f>'Ejecución (Actualización Mens.)'!AU6</f>
        <v>0</v>
      </c>
    </row>
    <row r="7" spans="2:14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2:14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2:14" x14ac:dyDescent="0.25">
      <c r="C11" s="10">
        <f t="shared" ref="C11:N11" si="1">((C2/C5)-1)*100</f>
        <v>-2.0887728459530019</v>
      </c>
      <c r="D11" s="10">
        <f t="shared" si="1"/>
        <v>-2.0887728459530019</v>
      </c>
      <c r="E11" s="10">
        <f t="shared" si="1"/>
        <v>-2.0887728459530019</v>
      </c>
      <c r="F11" s="10">
        <f t="shared" si="1"/>
        <v>-2.0887728459530019</v>
      </c>
      <c r="G11" s="10">
        <f t="shared" si="1"/>
        <v>-2.0887728459530019</v>
      </c>
      <c r="H11" s="10">
        <f t="shared" si="1"/>
        <v>-2.0887728459530019</v>
      </c>
      <c r="I11" s="10">
        <f t="shared" si="1"/>
        <v>650.65274151436029</v>
      </c>
      <c r="J11" s="10">
        <f t="shared" si="1"/>
        <v>-2.0887728459530019</v>
      </c>
      <c r="K11" s="10">
        <f t="shared" si="1"/>
        <v>-2.0887728459530019</v>
      </c>
      <c r="L11" s="10">
        <f t="shared" si="1"/>
        <v>-2.0887728459530019</v>
      </c>
      <c r="M11" s="10">
        <f t="shared" si="1"/>
        <v>-2.0887728459530019</v>
      </c>
      <c r="N11" s="10">
        <f t="shared" si="1"/>
        <v>-2.0887728459530019</v>
      </c>
    </row>
    <row r="13" spans="2:14" x14ac:dyDescent="0.25">
      <c r="B13" s="12" t="s">
        <v>24</v>
      </c>
      <c r="C13" s="12" t="s">
        <v>1</v>
      </c>
      <c r="D13" s="12" t="s">
        <v>9</v>
      </c>
      <c r="E13" s="12" t="s">
        <v>25</v>
      </c>
    </row>
    <row r="14" spans="2:14" x14ac:dyDescent="0.25">
      <c r="B14" t="str">
        <f>+'Presupuesto (Captura de Datos)'!$A$25</f>
        <v>Ahorro / Pensión</v>
      </c>
      <c r="C14" s="13">
        <f>'Presupuesto (Captura de Datos)'!$N$42</f>
        <v>7368000</v>
      </c>
      <c r="D14" s="13">
        <f>'Presupuesto (Captura de Datos)'!$O$42</f>
        <v>614000</v>
      </c>
      <c r="E14" s="11">
        <f>C14/$C$26</f>
        <v>0.20039164490861619</v>
      </c>
    </row>
    <row r="15" spans="2:14" x14ac:dyDescent="0.25">
      <c r="B15" t="str">
        <f>'Presupuesto (Captura de Datos)'!$A$44</f>
        <v>Donaciones / Ayuda Familia</v>
      </c>
      <c r="C15" s="13">
        <f>'Presupuesto (Captura de Datos)'!$N$53</f>
        <v>2400000</v>
      </c>
      <c r="D15" s="13">
        <f>'Presupuesto (Captura de Datos)'!$O$53</f>
        <v>200000</v>
      </c>
      <c r="E15" s="11">
        <f t="shared" ref="E15:E26" si="2">C15/$C$26</f>
        <v>6.5274151436031339E-2</v>
      </c>
    </row>
    <row r="16" spans="2:14" x14ac:dyDescent="0.25">
      <c r="B16" t="str">
        <f>'Presupuesto (Captura de Datos)'!$A$55</f>
        <v>Hogar</v>
      </c>
      <c r="C16" s="13">
        <f>'Presupuesto (Captura de Datos)'!$N$67</f>
        <v>0</v>
      </c>
      <c r="D16" s="13">
        <f>'Presupuesto (Captura de Datos)'!$O$67</f>
        <v>0</v>
      </c>
      <c r="E16" s="11">
        <f t="shared" si="2"/>
        <v>0</v>
      </c>
    </row>
    <row r="17" spans="2:7" x14ac:dyDescent="0.25">
      <c r="B17" t="str">
        <f>'Presupuesto (Captura de Datos)'!$A$69</f>
        <v>Gastos Fijos</v>
      </c>
      <c r="C17" s="13">
        <f>'Presupuesto (Captura de Datos)'!$N$82</f>
        <v>0</v>
      </c>
      <c r="D17" s="13">
        <f>'Presupuesto (Captura de Datos)'!$O$82</f>
        <v>0</v>
      </c>
      <c r="E17" s="11">
        <f t="shared" si="2"/>
        <v>0</v>
      </c>
    </row>
    <row r="18" spans="2:7" x14ac:dyDescent="0.25">
      <c r="B18" t="str">
        <f>'Presupuesto (Captura de Datos)'!$A$84</f>
        <v>Comida Familia y Propia</v>
      </c>
      <c r="C18" s="13">
        <f>+'Presupuesto (Captura de Datos)'!$N$93</f>
        <v>0</v>
      </c>
      <c r="D18" s="13">
        <f>'Presupuesto (Captura de Datos)'!$O$93</f>
        <v>0</v>
      </c>
      <c r="E18" s="11">
        <f t="shared" si="2"/>
        <v>0</v>
      </c>
    </row>
    <row r="19" spans="2:7" x14ac:dyDescent="0.25">
      <c r="B19" t="str">
        <f>'Presupuesto (Captura de Datos)'!$A$95</f>
        <v>Transporte / Vehículo Familia y Propia</v>
      </c>
      <c r="C19" s="13">
        <f>'Presupuesto (Captura de Datos)'!$N$111</f>
        <v>0</v>
      </c>
      <c r="D19" s="13">
        <f>'Presupuesto (Captura de Datos)'!$O$111</f>
        <v>0</v>
      </c>
      <c r="E19" s="11">
        <f t="shared" si="2"/>
        <v>0</v>
      </c>
    </row>
    <row r="20" spans="2:7" x14ac:dyDescent="0.25">
      <c r="B20" t="str">
        <f>'Presupuesto (Captura de Datos)'!$A$113</f>
        <v>Salud / Familia y Propia</v>
      </c>
      <c r="C20" s="13">
        <f>'Presupuesto (Captura de Datos)'!$N$127</f>
        <v>0</v>
      </c>
      <c r="D20" s="13">
        <f>'Presupuesto (Captura de Datos)'!$O$127</f>
        <v>0</v>
      </c>
      <c r="E20" s="11">
        <f t="shared" si="2"/>
        <v>0</v>
      </c>
    </row>
    <row r="21" spans="2:7" x14ac:dyDescent="0.25">
      <c r="B21" t="str">
        <f>'Presupuesto (Captura de Datos)'!$A$129</f>
        <v>Vida Diaria / Educación Familia y Propia</v>
      </c>
      <c r="C21" s="13">
        <f>'Presupuesto (Captura de Datos)'!$N$151</f>
        <v>0</v>
      </c>
      <c r="D21" s="13">
        <f>'Presupuesto (Captura de Datos)'!$O$151</f>
        <v>0</v>
      </c>
      <c r="E21" s="11">
        <f t="shared" si="2"/>
        <v>0</v>
      </c>
    </row>
    <row r="22" spans="2:7" x14ac:dyDescent="0.25">
      <c r="B22" t="str">
        <f>'Presupuesto (Captura de Datos)'!$A$153</f>
        <v>Niños</v>
      </c>
      <c r="C22" s="13">
        <f>'Presupuesto (Captura de Datos)'!$N$166</f>
        <v>12000000</v>
      </c>
      <c r="D22" s="13">
        <f>'Presupuesto (Captura de Datos)'!$O$166</f>
        <v>1000000</v>
      </c>
      <c r="E22" s="11">
        <f t="shared" si="2"/>
        <v>0.32637075718015668</v>
      </c>
    </row>
    <row r="23" spans="2:7" x14ac:dyDescent="0.25">
      <c r="B23" t="str">
        <f>'Presupuesto (Captura de Datos)'!$A$168</f>
        <v>Obligaciones Financieras / Impuestos</v>
      </c>
      <c r="C23" s="13">
        <f>'Presupuesto (Captura de Datos)'!$N$190</f>
        <v>15000000</v>
      </c>
      <c r="D23" s="13">
        <f>'Presupuesto (Captura de Datos)'!$O$190</f>
        <v>1250000</v>
      </c>
      <c r="E23" s="11">
        <f t="shared" si="2"/>
        <v>0.40796344647519583</v>
      </c>
    </row>
    <row r="24" spans="2:7" x14ac:dyDescent="0.25">
      <c r="B24" t="str">
        <f>'Presupuesto (Captura de Datos)'!$A$192</f>
        <v>Entretenimiento / Diversión</v>
      </c>
      <c r="C24" s="13">
        <f>'Presupuesto (Captura de Datos)'!$N$212</f>
        <v>0</v>
      </c>
      <c r="D24" s="13">
        <f>'Presupuesto (Captura de Datos)'!$O$212</f>
        <v>0</v>
      </c>
      <c r="E24" s="11">
        <f t="shared" si="2"/>
        <v>0</v>
      </c>
    </row>
    <row r="25" spans="2:7" x14ac:dyDescent="0.25">
      <c r="B25" t="str">
        <f>'Presupuesto (Captura de Datos)'!$A$214</f>
        <v>Otros Gastos / Familia y Propios</v>
      </c>
      <c r="C25" s="13">
        <f>'Presupuesto (Captura de Datos)'!$N$237</f>
        <v>0</v>
      </c>
      <c r="D25" s="13">
        <f>'Presupuesto (Captura de Datos)'!$O$237</f>
        <v>0</v>
      </c>
      <c r="E25" s="11">
        <f t="shared" si="2"/>
        <v>0</v>
      </c>
    </row>
    <row r="26" spans="2:7" x14ac:dyDescent="0.25">
      <c r="B26" t="s">
        <v>1</v>
      </c>
      <c r="C26" s="13">
        <f>SUM(C14:C25)</f>
        <v>36768000</v>
      </c>
      <c r="D26" s="13">
        <f>SUM(D14:D25)</f>
        <v>3064000</v>
      </c>
      <c r="E26" s="11">
        <f t="shared" si="2"/>
        <v>1</v>
      </c>
    </row>
    <row r="28" spans="2:7" x14ac:dyDescent="0.25">
      <c r="B28" t="s">
        <v>65</v>
      </c>
    </row>
    <row r="30" spans="2:7" s="95" customFormat="1" ht="30" x14ac:dyDescent="0.25">
      <c r="B30" s="96" t="s">
        <v>62</v>
      </c>
      <c r="C30" s="95" t="s">
        <v>58</v>
      </c>
      <c r="D30" s="95" t="s">
        <v>63</v>
      </c>
      <c r="E30" s="95" t="s">
        <v>59</v>
      </c>
      <c r="F30" s="95" t="s">
        <v>60</v>
      </c>
      <c r="G30" s="95" t="s">
        <v>64</v>
      </c>
    </row>
    <row r="31" spans="2:7" x14ac:dyDescent="0.25">
      <c r="B31" t="str">
        <f>'Presupuesto (Captura de Datos)'!A26</f>
        <v>Ahorro / Pensión 1</v>
      </c>
      <c r="C31" s="13">
        <f>VLOOKUP($B31,'Presupuesto (Captura de Datos)'!$A$26:$O$41,14,0)</f>
        <v>0</v>
      </c>
      <c r="D31" s="13">
        <f>VLOOKUP($B31,'Ejecución (Actualización Mens.)'!$A$26:$AY$41,51,0)</f>
        <v>0</v>
      </c>
      <c r="E31" s="13">
        <f>VLOOKUP($B31,'Presupuesto (Captura de Datos)'!$A$26:$O$41,15,0)</f>
        <v>0</v>
      </c>
      <c r="F31" s="13">
        <f>VLOOKUP($B31,'Ejecución (Actualización Mens.)'!$A$26:$AY$41,51,0)</f>
        <v>0</v>
      </c>
      <c r="G31" s="13">
        <f>+D31-C31</f>
        <v>0</v>
      </c>
    </row>
    <row r="32" spans="2:7" x14ac:dyDescent="0.25">
      <c r="B32" t="str">
        <f>'Presupuesto (Captura de Datos)'!A27</f>
        <v>Crea Patrimonio</v>
      </c>
      <c r="C32" s="13">
        <f>VLOOKUP($B32,'Presupuesto (Captura de Datos)'!$A$26:$O$41,14,0)</f>
        <v>6048000</v>
      </c>
      <c r="D32" s="13">
        <f>VLOOKUP($B32,'Ejecución (Actualización Mens.)'!$A$26:$AY$41,51,0)</f>
        <v>504000</v>
      </c>
      <c r="E32" s="13">
        <f>VLOOKUP($B32,'Presupuesto (Captura de Datos)'!$A$26:$O$41,15,0)</f>
        <v>504000</v>
      </c>
      <c r="F32" s="13">
        <f>VLOOKUP($B32,'Ejecución (Actualización Mens.)'!$A$26:$AY$41,51,0)</f>
        <v>504000</v>
      </c>
      <c r="G32" s="13">
        <f t="shared" ref="G32:G46" si="3">+D32-C32</f>
        <v>-5544000</v>
      </c>
    </row>
    <row r="33" spans="2:7" x14ac:dyDescent="0.25">
      <c r="B33" t="str">
        <f>'Presupuesto (Captura de Datos)'!A28</f>
        <v>Ahorro / Pensión 3</v>
      </c>
      <c r="C33" s="13">
        <f>VLOOKUP($B33,'Presupuesto (Captura de Datos)'!$A$26:$O$41,14,0)</f>
        <v>0</v>
      </c>
      <c r="D33" s="13">
        <f>VLOOKUP($B33,'Ejecución (Actualización Mens.)'!$A$26:$AY$41,51,0)</f>
        <v>0</v>
      </c>
      <c r="E33" s="13">
        <f>VLOOKUP($B33,'Presupuesto (Captura de Datos)'!$A$26:$O$41,15,0)</f>
        <v>0</v>
      </c>
      <c r="F33" s="13">
        <f>VLOOKUP($B33,'Ejecución (Actualización Mens.)'!$A$26:$AY$41,51,0)</f>
        <v>0</v>
      </c>
      <c r="G33" s="13">
        <f t="shared" si="3"/>
        <v>0</v>
      </c>
    </row>
    <row r="34" spans="2:7" x14ac:dyDescent="0.25">
      <c r="B34" t="str">
        <f>'Presupuesto (Captura de Datos)'!A29</f>
        <v>Ahorro / Pensión 4</v>
      </c>
      <c r="C34" s="13">
        <f>VLOOKUP($B34,'Presupuesto (Captura de Datos)'!$A$26:$O$41,14,0)</f>
        <v>0</v>
      </c>
      <c r="D34" s="13">
        <f>VLOOKUP($B34,'Ejecución (Actualización Mens.)'!$A$26:$AY$41,51,0)</f>
        <v>0</v>
      </c>
      <c r="E34" s="13">
        <f>VLOOKUP($B34,'Presupuesto (Captura de Datos)'!$A$26:$O$41,15,0)</f>
        <v>0</v>
      </c>
      <c r="F34" s="13">
        <f>VLOOKUP($B34,'Ejecución (Actualización Mens.)'!$A$26:$AY$41,51,0)</f>
        <v>0</v>
      </c>
      <c r="G34" s="13">
        <f t="shared" si="3"/>
        <v>0</v>
      </c>
    </row>
    <row r="35" spans="2:7" x14ac:dyDescent="0.25">
      <c r="B35" t="str">
        <f>'Presupuesto (Captura de Datos)'!A30</f>
        <v>Pension Obligatoria</v>
      </c>
      <c r="C35" s="13">
        <f>VLOOKUP($B35,'Presupuesto (Captura de Datos)'!$A$26:$O$41,14,0)</f>
        <v>1320000</v>
      </c>
      <c r="D35" s="13">
        <f>VLOOKUP($B35,'Ejecución (Actualización Mens.)'!$A$26:$AY$41,51,0)</f>
        <v>190000</v>
      </c>
      <c r="E35" s="13">
        <f>VLOOKUP($B35,'Presupuesto (Captura de Datos)'!$A$26:$O$41,15,0)</f>
        <v>110000</v>
      </c>
      <c r="F35" s="13">
        <f>VLOOKUP($B35,'Ejecución (Actualización Mens.)'!$A$26:$AY$41,51,0)</f>
        <v>190000</v>
      </c>
      <c r="G35" s="13">
        <f t="shared" si="3"/>
        <v>-1130000</v>
      </c>
    </row>
    <row r="36" spans="2:7" x14ac:dyDescent="0.25">
      <c r="B36" t="str">
        <f>'Presupuesto (Captura de Datos)'!A31</f>
        <v>Ahorro / Pensión 6</v>
      </c>
      <c r="C36" s="13">
        <f>VLOOKUP($B36,'Presupuesto (Captura de Datos)'!$A$26:$O$41,14,0)</f>
        <v>0</v>
      </c>
      <c r="D36" s="13">
        <f>VLOOKUP($B36,'Ejecución (Actualización Mens.)'!$A$26:$AY$41,51,0)</f>
        <v>0</v>
      </c>
      <c r="E36" s="13">
        <f>VLOOKUP($B36,'Presupuesto (Captura de Datos)'!$A$26:$O$41,15,0)</f>
        <v>0</v>
      </c>
      <c r="F36" s="13">
        <f>VLOOKUP($B36,'Ejecución (Actualización Mens.)'!$A$26:$AY$41,51,0)</f>
        <v>0</v>
      </c>
      <c r="G36" s="13">
        <f t="shared" si="3"/>
        <v>0</v>
      </c>
    </row>
    <row r="37" spans="2:7" x14ac:dyDescent="0.25">
      <c r="B37" t="str">
        <f>'Presupuesto (Captura de Datos)'!A32</f>
        <v>Ahorro / Pensión 7</v>
      </c>
      <c r="C37" s="13">
        <f>VLOOKUP($B37,'Presupuesto (Captura de Datos)'!$A$26:$O$41,14,0)</f>
        <v>0</v>
      </c>
      <c r="D37" s="13">
        <f>VLOOKUP($B37,'Ejecución (Actualización Mens.)'!$A$26:$AY$41,51,0)</f>
        <v>0</v>
      </c>
      <c r="E37" s="13">
        <f>VLOOKUP($B37,'Presupuesto (Captura de Datos)'!$A$26:$O$41,15,0)</f>
        <v>0</v>
      </c>
      <c r="F37" s="13">
        <f>VLOOKUP($B37,'Ejecución (Actualización Mens.)'!$A$26:$AY$41,51,0)</f>
        <v>0</v>
      </c>
      <c r="G37" s="13">
        <f t="shared" si="3"/>
        <v>0</v>
      </c>
    </row>
    <row r="38" spans="2:7" x14ac:dyDescent="0.25">
      <c r="B38" t="str">
        <f>'Presupuesto (Captura de Datos)'!A33</f>
        <v>Ahorro / Pensión 8</v>
      </c>
      <c r="C38" s="13">
        <f>VLOOKUP($B38,'Presupuesto (Captura de Datos)'!$A$26:$O$41,14,0)</f>
        <v>0</v>
      </c>
      <c r="D38" s="13">
        <f>VLOOKUP($B38,'Ejecución (Actualización Mens.)'!$A$26:$AY$41,51,0)</f>
        <v>0</v>
      </c>
      <c r="E38" s="13">
        <f>VLOOKUP($B38,'Presupuesto (Captura de Datos)'!$A$26:$O$41,15,0)</f>
        <v>0</v>
      </c>
      <c r="F38" s="13">
        <f>VLOOKUP($B38,'Ejecución (Actualización Mens.)'!$A$26:$AY$41,51,0)</f>
        <v>0</v>
      </c>
      <c r="G38" s="13">
        <f t="shared" si="3"/>
        <v>0</v>
      </c>
    </row>
    <row r="39" spans="2:7" x14ac:dyDescent="0.25">
      <c r="B39" t="str">
        <f>'Presupuesto (Captura de Datos)'!A34</f>
        <v>Ahorro / Pensión 9</v>
      </c>
      <c r="C39" s="13">
        <f>VLOOKUP($B39,'Presupuesto (Captura de Datos)'!$A$26:$O$41,14,0)</f>
        <v>0</v>
      </c>
      <c r="D39" s="13">
        <f>VLOOKUP($B39,'Ejecución (Actualización Mens.)'!$A$26:$AY$41,51,0)</f>
        <v>0</v>
      </c>
      <c r="E39" s="13">
        <f>VLOOKUP($B39,'Presupuesto (Captura de Datos)'!$A$26:$O$41,15,0)</f>
        <v>0</v>
      </c>
      <c r="F39" s="13">
        <f>VLOOKUP($B39,'Ejecución (Actualización Mens.)'!$A$26:$AY$41,51,0)</f>
        <v>0</v>
      </c>
      <c r="G39" s="13">
        <f t="shared" si="3"/>
        <v>0</v>
      </c>
    </row>
    <row r="40" spans="2:7" x14ac:dyDescent="0.25">
      <c r="B40" t="str">
        <f>'Presupuesto (Captura de Datos)'!A35</f>
        <v>Ahorro / Pensión 10</v>
      </c>
      <c r="C40" s="13">
        <f>VLOOKUP($B40,'Presupuesto (Captura de Datos)'!$A$26:$O$41,14,0)</f>
        <v>0</v>
      </c>
      <c r="D40" s="13">
        <f>VLOOKUP($B40,'Ejecución (Actualización Mens.)'!$A$26:$AY$41,51,0)</f>
        <v>0</v>
      </c>
      <c r="E40" s="13">
        <f>VLOOKUP($B40,'Presupuesto (Captura de Datos)'!$A$26:$O$41,15,0)</f>
        <v>0</v>
      </c>
      <c r="F40" s="13">
        <f>VLOOKUP($B40,'Ejecución (Actualización Mens.)'!$A$26:$AY$41,51,0)</f>
        <v>0</v>
      </c>
      <c r="G40" s="13">
        <f t="shared" si="3"/>
        <v>0</v>
      </c>
    </row>
    <row r="41" spans="2:7" x14ac:dyDescent="0.25">
      <c r="B41" t="str">
        <f>'Presupuesto (Captura de Datos)'!A36</f>
        <v>Ahorro / Pensión 11</v>
      </c>
      <c r="C41" s="13">
        <f>VLOOKUP($B41,'Presupuesto (Captura de Datos)'!$A$26:$O$41,14,0)</f>
        <v>0</v>
      </c>
      <c r="D41" s="13">
        <f>VLOOKUP($B41,'Ejecución (Actualización Mens.)'!$A$26:$AY$41,51,0)</f>
        <v>0</v>
      </c>
      <c r="E41" s="13">
        <f>VLOOKUP($B41,'Presupuesto (Captura de Datos)'!$A$26:$O$41,15,0)</f>
        <v>0</v>
      </c>
      <c r="F41" s="13">
        <f>VLOOKUP($B41,'Ejecución (Actualización Mens.)'!$A$26:$AY$41,51,0)</f>
        <v>0</v>
      </c>
      <c r="G41" s="13">
        <f t="shared" si="3"/>
        <v>0</v>
      </c>
    </row>
    <row r="42" spans="2:7" x14ac:dyDescent="0.25">
      <c r="B42" t="str">
        <f>'Presupuesto (Captura de Datos)'!A37</f>
        <v>Ahorro / Pensión 12</v>
      </c>
      <c r="C42" s="13">
        <f>VLOOKUP($B42,'Presupuesto (Captura de Datos)'!$A$26:$O$41,14,0)</f>
        <v>0</v>
      </c>
      <c r="D42" s="13">
        <f>VLOOKUP($B42,'Ejecución (Actualización Mens.)'!$A$26:$AY$41,51,0)</f>
        <v>0</v>
      </c>
      <c r="E42" s="13">
        <f>VLOOKUP($B42,'Presupuesto (Captura de Datos)'!$A$26:$O$41,15,0)</f>
        <v>0</v>
      </c>
      <c r="F42" s="13">
        <f>VLOOKUP($B42,'Ejecución (Actualización Mens.)'!$A$26:$AY$41,51,0)</f>
        <v>0</v>
      </c>
      <c r="G42" s="13">
        <f t="shared" si="3"/>
        <v>0</v>
      </c>
    </row>
    <row r="43" spans="2:7" x14ac:dyDescent="0.25">
      <c r="B43" t="str">
        <f>'Presupuesto (Captura de Datos)'!A38</f>
        <v>Ahorro / Pensión 13</v>
      </c>
      <c r="C43" s="13">
        <f>VLOOKUP($B43,'Presupuesto (Captura de Datos)'!$A$26:$O$41,14,0)</f>
        <v>0</v>
      </c>
      <c r="D43" s="13">
        <f>VLOOKUP($B43,'Ejecución (Actualización Mens.)'!$A$26:$AY$41,51,0)</f>
        <v>0</v>
      </c>
      <c r="E43" s="13">
        <f>VLOOKUP($B43,'Presupuesto (Captura de Datos)'!$A$26:$O$41,15,0)</f>
        <v>0</v>
      </c>
      <c r="F43" s="13">
        <f>VLOOKUP($B43,'Ejecución (Actualización Mens.)'!$A$26:$AY$41,51,0)</f>
        <v>0</v>
      </c>
      <c r="G43" s="13">
        <f t="shared" si="3"/>
        <v>0</v>
      </c>
    </row>
    <row r="44" spans="2:7" x14ac:dyDescent="0.25">
      <c r="B44" t="str">
        <f>'Presupuesto (Captura de Datos)'!A39</f>
        <v>Ahorro / Pensión 14</v>
      </c>
      <c r="C44" s="13">
        <f>VLOOKUP($B44,'Presupuesto (Captura de Datos)'!$A$26:$O$41,14,0)</f>
        <v>0</v>
      </c>
      <c r="D44" s="13">
        <f>VLOOKUP($B44,'Ejecución (Actualización Mens.)'!$A$26:$AY$41,51,0)</f>
        <v>0</v>
      </c>
      <c r="E44" s="13">
        <f>VLOOKUP($B44,'Presupuesto (Captura de Datos)'!$A$26:$O$41,15,0)</f>
        <v>0</v>
      </c>
      <c r="F44" s="13">
        <f>VLOOKUP($B44,'Ejecución (Actualización Mens.)'!$A$26:$AY$41,51,0)</f>
        <v>0</v>
      </c>
      <c r="G44" s="13">
        <f t="shared" si="3"/>
        <v>0</v>
      </c>
    </row>
    <row r="45" spans="2:7" x14ac:dyDescent="0.25">
      <c r="B45" t="str">
        <f>'Presupuesto (Captura de Datos)'!A40</f>
        <v>Ahorro / Pensión 15</v>
      </c>
      <c r="C45" s="13">
        <f>VLOOKUP($B45,'Presupuesto (Captura de Datos)'!$A$26:$O$41,14,0)</f>
        <v>0</v>
      </c>
      <c r="D45" s="13">
        <f>VLOOKUP($B45,'Ejecución (Actualización Mens.)'!$A$26:$AY$41,51,0)</f>
        <v>0</v>
      </c>
      <c r="E45" s="13">
        <f>VLOOKUP($B45,'Presupuesto (Captura de Datos)'!$A$26:$O$41,15,0)</f>
        <v>0</v>
      </c>
      <c r="F45" s="13">
        <f>VLOOKUP($B45,'Ejecución (Actualización Mens.)'!$A$26:$AY$41,51,0)</f>
        <v>0</v>
      </c>
      <c r="G45" s="13">
        <f t="shared" si="3"/>
        <v>0</v>
      </c>
    </row>
    <row r="46" spans="2:7" x14ac:dyDescent="0.25">
      <c r="B46" t="str">
        <f>'Presupuesto (Captura de Datos)'!A41</f>
        <v>Ahorro / Pensión 16</v>
      </c>
      <c r="C46" s="13">
        <f>VLOOKUP($B46,'Presupuesto (Captura de Datos)'!$A$26:$O$41,14,0)</f>
        <v>0</v>
      </c>
      <c r="D46" s="13">
        <f>VLOOKUP($B46,'Ejecución (Actualización Mens.)'!$A$26:$AY$41,51,0)</f>
        <v>0</v>
      </c>
      <c r="E46" s="13">
        <f>VLOOKUP($B46,'Presupuesto (Captura de Datos)'!$A$26:$O$41,15,0)</f>
        <v>0</v>
      </c>
      <c r="F46" s="13">
        <f>VLOOKUP($B46,'Ejecución (Actualización Mens.)'!$A$26:$AY$41,51,0)</f>
        <v>0</v>
      </c>
      <c r="G46" s="13">
        <f t="shared" si="3"/>
        <v>0</v>
      </c>
    </row>
    <row r="47" spans="2:7" x14ac:dyDescent="0.25">
      <c r="B47" t="s">
        <v>1</v>
      </c>
      <c r="C47" s="13">
        <f>SUM(C31:C46)</f>
        <v>7368000</v>
      </c>
      <c r="D47" s="13">
        <f>C47/12</f>
        <v>614000</v>
      </c>
      <c r="E47" s="13">
        <f>D47/12</f>
        <v>51166.666666666664</v>
      </c>
      <c r="F47" s="13">
        <f>SUM(F31:F46)</f>
        <v>694000</v>
      </c>
      <c r="G47" s="13">
        <f>+D47-C47</f>
        <v>-6754000</v>
      </c>
    </row>
    <row r="49" spans="2:16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</row>
    <row r="50" spans="2:16" x14ac:dyDescent="0.25">
      <c r="B50" t="s">
        <v>70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</row>
    <row r="51" spans="2:16" x14ac:dyDescent="0.25">
      <c r="C51" s="110" t="str">
        <f>'Presupuesto (Captura de Datos)'!B2</f>
        <v>Mar</v>
      </c>
      <c r="D51" s="110" t="str">
        <f>'Presupuesto (Captura de Datos)'!C2</f>
        <v>Abr</v>
      </c>
      <c r="E51" s="110" t="str">
        <f>'Presupuesto (Captura de Datos)'!D2</f>
        <v>May</v>
      </c>
      <c r="F51" s="110" t="str">
        <f>'Presupuesto (Captura de Datos)'!E2</f>
        <v>Jun</v>
      </c>
      <c r="G51" s="110" t="str">
        <f>'Presupuesto (Captura de Datos)'!F2</f>
        <v>Jul</v>
      </c>
      <c r="H51" s="110" t="str">
        <f>'Presupuesto (Captura de Datos)'!G2</f>
        <v>Agt</v>
      </c>
      <c r="I51" s="110" t="str">
        <f>'Presupuesto (Captura de Datos)'!H2</f>
        <v>Sep</v>
      </c>
      <c r="J51" s="110" t="str">
        <f>'Presupuesto (Captura de Datos)'!I2</f>
        <v>Oct</v>
      </c>
      <c r="K51" s="110" t="str">
        <f>'Presupuesto (Captura de Datos)'!J2</f>
        <v>Nov</v>
      </c>
      <c r="L51" s="110" t="str">
        <f>'Presupuesto (Captura de Datos)'!K2</f>
        <v>Dic</v>
      </c>
      <c r="M51" s="110" t="str">
        <f>'Presupuesto (Captura de Datos)'!L2</f>
        <v>Ene</v>
      </c>
      <c r="N51" s="110" t="str">
        <f>'Presupuesto (Captura de Datos)'!M2</f>
        <v>Feb</v>
      </c>
      <c r="O51" s="110" t="s">
        <v>1</v>
      </c>
      <c r="P51" s="110" t="s">
        <v>72</v>
      </c>
    </row>
    <row r="52" spans="2:16" x14ac:dyDescent="0.25">
      <c r="B52" t="str">
        <f>'Presupuesto (Captura de Datos)'!A26</f>
        <v>Ahorro / Pensión 1</v>
      </c>
      <c r="C52" s="109">
        <f>VLOOKUP($B52,'Presupuesto (Captura de Datos)'!$A$26:$O$42,C$49,0)</f>
        <v>0</v>
      </c>
      <c r="D52" s="109">
        <f>VLOOKUP($B52,'Presupuesto (Captura de Datos)'!$A$26:$O$42,D$49,0)</f>
        <v>0</v>
      </c>
      <c r="E52" s="109">
        <f>VLOOKUP($B52,'Presupuesto (Captura de Datos)'!$A$26:$O$42,E$49,0)</f>
        <v>0</v>
      </c>
      <c r="F52" s="109">
        <f>VLOOKUP($B52,'Presupuesto (Captura de Datos)'!$A$26:$O$42,F$49,0)</f>
        <v>0</v>
      </c>
      <c r="G52" s="109">
        <f>VLOOKUP($B52,'Presupuesto (Captura de Datos)'!$A$26:$O$42,G$49,0)</f>
        <v>0</v>
      </c>
      <c r="H52" s="109">
        <f>VLOOKUP($B52,'Presupuesto (Captura de Datos)'!$A$26:$O$42,H$49,0)</f>
        <v>0</v>
      </c>
      <c r="I52" s="109">
        <f>VLOOKUP($B52,'Presupuesto (Captura de Datos)'!$A$26:$O$42,I$49,0)</f>
        <v>0</v>
      </c>
      <c r="J52" s="109">
        <f>VLOOKUP($B52,'Presupuesto (Captura de Datos)'!$A$26:$O$42,J$49,0)</f>
        <v>0</v>
      </c>
      <c r="K52" s="109">
        <f>VLOOKUP($B52,'Presupuesto (Captura de Datos)'!$A$26:$O$42,K$49,0)</f>
        <v>0</v>
      </c>
      <c r="L52" s="109">
        <f>VLOOKUP($B52,'Presupuesto (Captura de Datos)'!$A$26:$O$42,L$49,0)</f>
        <v>0</v>
      </c>
      <c r="M52" s="109">
        <f>VLOOKUP($B52,'Presupuesto (Captura de Datos)'!$A$26:$O$42,M$49,0)</f>
        <v>0</v>
      </c>
      <c r="N52" s="109">
        <f>VLOOKUP($B52,'Presupuesto (Captura de Datos)'!$A$26:$O$42,N$49,0)</f>
        <v>0</v>
      </c>
      <c r="O52" s="111">
        <f>SUM(C52:N52)</f>
        <v>0</v>
      </c>
      <c r="P52" s="112">
        <f>O52/$O$68</f>
        <v>0</v>
      </c>
    </row>
    <row r="53" spans="2:16" x14ac:dyDescent="0.25">
      <c r="B53" t="str">
        <f>'Presupuesto (Captura de Datos)'!A27</f>
        <v>Crea Patrimonio</v>
      </c>
      <c r="C53" s="109">
        <f>VLOOKUP($B53,'Presupuesto (Captura de Datos)'!$A$26:$O$42,C$49,0)</f>
        <v>504000</v>
      </c>
      <c r="D53" s="109">
        <f>VLOOKUP($B53,'Presupuesto (Captura de Datos)'!$A$26:$O$42,D$49,0)</f>
        <v>504000</v>
      </c>
      <c r="E53" s="109">
        <f>VLOOKUP($B53,'Presupuesto (Captura de Datos)'!$A$26:$O$42,E$49,0)</f>
        <v>504000</v>
      </c>
      <c r="F53" s="109">
        <f>VLOOKUP($B53,'Presupuesto (Captura de Datos)'!$A$26:$O$42,F$49,0)</f>
        <v>504000</v>
      </c>
      <c r="G53" s="109">
        <f>VLOOKUP($B53,'Presupuesto (Captura de Datos)'!$A$26:$O$42,G$49,0)</f>
        <v>504000</v>
      </c>
      <c r="H53" s="109">
        <f>VLOOKUP($B53,'Presupuesto (Captura de Datos)'!$A$26:$O$42,H$49,0)</f>
        <v>504000</v>
      </c>
      <c r="I53" s="109">
        <f>VLOOKUP($B53,'Presupuesto (Captura de Datos)'!$A$26:$O$42,I$49,0)</f>
        <v>504000</v>
      </c>
      <c r="J53" s="109">
        <f>VLOOKUP($B53,'Presupuesto (Captura de Datos)'!$A$26:$O$42,J$49,0)</f>
        <v>504000</v>
      </c>
      <c r="K53" s="109">
        <f>VLOOKUP($B53,'Presupuesto (Captura de Datos)'!$A$26:$O$42,K$49,0)</f>
        <v>504000</v>
      </c>
      <c r="L53" s="109">
        <f>VLOOKUP($B53,'Presupuesto (Captura de Datos)'!$A$26:$O$42,L$49,0)</f>
        <v>504000</v>
      </c>
      <c r="M53" s="109">
        <f>VLOOKUP($B53,'Presupuesto (Captura de Datos)'!$A$26:$O$42,M$49,0)</f>
        <v>504000</v>
      </c>
      <c r="N53" s="109">
        <f>VLOOKUP($B53,'Presupuesto (Captura de Datos)'!$A$26:$O$42,N$49,0)</f>
        <v>504000</v>
      </c>
      <c r="O53" s="111">
        <f t="shared" ref="O53:O68" si="4">SUM(C53:N53)</f>
        <v>6048000</v>
      </c>
      <c r="P53" s="112">
        <f t="shared" ref="P53:P68" si="5">O53/$O$68</f>
        <v>0.82084690553745931</v>
      </c>
    </row>
    <row r="54" spans="2:16" x14ac:dyDescent="0.25">
      <c r="B54" t="str">
        <f>'Presupuesto (Captura de Datos)'!A28</f>
        <v>Ahorro / Pensión 3</v>
      </c>
      <c r="C54" s="109">
        <f>VLOOKUP($B54,'Presupuesto (Captura de Datos)'!$A$26:$O$42,C$49,0)</f>
        <v>0</v>
      </c>
      <c r="D54" s="109">
        <f>VLOOKUP($B54,'Presupuesto (Captura de Datos)'!$A$26:$O$42,D$49,0)</f>
        <v>0</v>
      </c>
      <c r="E54" s="109">
        <f>VLOOKUP($B54,'Presupuesto (Captura de Datos)'!$A$26:$O$42,E$49,0)</f>
        <v>0</v>
      </c>
      <c r="F54" s="109">
        <f>VLOOKUP($B54,'Presupuesto (Captura de Datos)'!$A$26:$O$42,F$49,0)</f>
        <v>0</v>
      </c>
      <c r="G54" s="109">
        <f>VLOOKUP($B54,'Presupuesto (Captura de Datos)'!$A$26:$O$42,G$49,0)</f>
        <v>0</v>
      </c>
      <c r="H54" s="109">
        <f>VLOOKUP($B54,'Presupuesto (Captura de Datos)'!$A$26:$O$42,H$49,0)</f>
        <v>0</v>
      </c>
      <c r="I54" s="109">
        <f>VLOOKUP($B54,'Presupuesto (Captura de Datos)'!$A$26:$O$42,I$49,0)</f>
        <v>0</v>
      </c>
      <c r="J54" s="109">
        <f>VLOOKUP($B54,'Presupuesto (Captura de Datos)'!$A$26:$O$42,J$49,0)</f>
        <v>0</v>
      </c>
      <c r="K54" s="109">
        <f>VLOOKUP($B54,'Presupuesto (Captura de Datos)'!$A$26:$O$42,K$49,0)</f>
        <v>0</v>
      </c>
      <c r="L54" s="109">
        <f>VLOOKUP($B54,'Presupuesto (Captura de Datos)'!$A$26:$O$42,L$49,0)</f>
        <v>0</v>
      </c>
      <c r="M54" s="109">
        <f>VLOOKUP($B54,'Presupuesto (Captura de Datos)'!$A$26:$O$42,M$49,0)</f>
        <v>0</v>
      </c>
      <c r="N54" s="109">
        <f>VLOOKUP($B54,'Presupuesto (Captura de Datos)'!$A$26:$O$42,N$49,0)</f>
        <v>0</v>
      </c>
      <c r="O54" s="111">
        <f t="shared" si="4"/>
        <v>0</v>
      </c>
      <c r="P54" s="112">
        <f t="shared" si="5"/>
        <v>0</v>
      </c>
    </row>
    <row r="55" spans="2:16" x14ac:dyDescent="0.25">
      <c r="B55" t="str">
        <f>'Presupuesto (Captura de Datos)'!A29</f>
        <v>Ahorro / Pensión 4</v>
      </c>
      <c r="C55" s="109">
        <f>VLOOKUP($B55,'Presupuesto (Captura de Datos)'!$A$26:$O$42,C$49,0)</f>
        <v>0</v>
      </c>
      <c r="D55" s="109">
        <f>VLOOKUP($B55,'Presupuesto (Captura de Datos)'!$A$26:$O$42,D$49,0)</f>
        <v>0</v>
      </c>
      <c r="E55" s="109">
        <f>VLOOKUP($B55,'Presupuesto (Captura de Datos)'!$A$26:$O$42,E$49,0)</f>
        <v>0</v>
      </c>
      <c r="F55" s="109">
        <f>VLOOKUP($B55,'Presupuesto (Captura de Datos)'!$A$26:$O$42,F$49,0)</f>
        <v>0</v>
      </c>
      <c r="G55" s="109">
        <f>VLOOKUP($B55,'Presupuesto (Captura de Datos)'!$A$26:$O$42,G$49,0)</f>
        <v>0</v>
      </c>
      <c r="H55" s="109">
        <f>VLOOKUP($B55,'Presupuesto (Captura de Datos)'!$A$26:$O$42,H$49,0)</f>
        <v>0</v>
      </c>
      <c r="I55" s="109">
        <f>VLOOKUP($B55,'Presupuesto (Captura de Datos)'!$A$26:$O$42,I$49,0)</f>
        <v>0</v>
      </c>
      <c r="J55" s="109">
        <f>VLOOKUP($B55,'Presupuesto (Captura de Datos)'!$A$26:$O$42,J$49,0)</f>
        <v>0</v>
      </c>
      <c r="K55" s="109">
        <f>VLOOKUP($B55,'Presupuesto (Captura de Datos)'!$A$26:$O$42,K$49,0)</f>
        <v>0</v>
      </c>
      <c r="L55" s="109">
        <f>VLOOKUP($B55,'Presupuesto (Captura de Datos)'!$A$26:$O$42,L$49,0)</f>
        <v>0</v>
      </c>
      <c r="M55" s="109">
        <f>VLOOKUP($B55,'Presupuesto (Captura de Datos)'!$A$26:$O$42,M$49,0)</f>
        <v>0</v>
      </c>
      <c r="N55" s="109">
        <f>VLOOKUP($B55,'Presupuesto (Captura de Datos)'!$A$26:$O$42,N$49,0)</f>
        <v>0</v>
      </c>
      <c r="O55" s="111">
        <f t="shared" si="4"/>
        <v>0</v>
      </c>
      <c r="P55" s="112">
        <f t="shared" si="5"/>
        <v>0</v>
      </c>
    </row>
    <row r="56" spans="2:16" x14ac:dyDescent="0.25">
      <c r="B56" t="str">
        <f>'Presupuesto (Captura de Datos)'!A30</f>
        <v>Pension Obligatoria</v>
      </c>
      <c r="C56" s="109">
        <f>VLOOKUP($B56,'Presupuesto (Captura de Datos)'!$A$26:$O$42,C$49,0)</f>
        <v>110000</v>
      </c>
      <c r="D56" s="109">
        <f>VLOOKUP($B56,'Presupuesto (Captura de Datos)'!$A$26:$O$42,D$49,0)</f>
        <v>110000</v>
      </c>
      <c r="E56" s="109">
        <f>VLOOKUP($B56,'Presupuesto (Captura de Datos)'!$A$26:$O$42,E$49,0)</f>
        <v>110000</v>
      </c>
      <c r="F56" s="109">
        <f>VLOOKUP($B56,'Presupuesto (Captura de Datos)'!$A$26:$O$42,F$49,0)</f>
        <v>110000</v>
      </c>
      <c r="G56" s="109">
        <f>VLOOKUP($B56,'Presupuesto (Captura de Datos)'!$A$26:$O$42,G$49,0)</f>
        <v>110000</v>
      </c>
      <c r="H56" s="109">
        <f>VLOOKUP($B56,'Presupuesto (Captura de Datos)'!$A$26:$O$42,H$49,0)</f>
        <v>110000</v>
      </c>
      <c r="I56" s="109">
        <f>VLOOKUP($B56,'Presupuesto (Captura de Datos)'!$A$26:$O$42,I$49,0)</f>
        <v>110000</v>
      </c>
      <c r="J56" s="109">
        <f>VLOOKUP($B56,'Presupuesto (Captura de Datos)'!$A$26:$O$42,J$49,0)</f>
        <v>110000</v>
      </c>
      <c r="K56" s="109">
        <f>VLOOKUP($B56,'Presupuesto (Captura de Datos)'!$A$26:$O$42,K$49,0)</f>
        <v>110000</v>
      </c>
      <c r="L56" s="109">
        <f>VLOOKUP($B56,'Presupuesto (Captura de Datos)'!$A$26:$O$42,L$49,0)</f>
        <v>110000</v>
      </c>
      <c r="M56" s="109">
        <f>VLOOKUP($B56,'Presupuesto (Captura de Datos)'!$A$26:$O$42,M$49,0)</f>
        <v>110000</v>
      </c>
      <c r="N56" s="109">
        <f>VLOOKUP($B56,'Presupuesto (Captura de Datos)'!$A$26:$O$42,N$49,0)</f>
        <v>110000</v>
      </c>
      <c r="O56" s="111">
        <f t="shared" si="4"/>
        <v>1320000</v>
      </c>
      <c r="P56" s="112">
        <f t="shared" si="5"/>
        <v>0.17915309446254071</v>
      </c>
    </row>
    <row r="57" spans="2:16" x14ac:dyDescent="0.25">
      <c r="B57" t="str">
        <f>'Presupuesto (Captura de Datos)'!A31</f>
        <v>Ahorro / Pensión 6</v>
      </c>
      <c r="C57" s="109">
        <f>VLOOKUP($B57,'Presupuesto (Captura de Datos)'!$A$26:$O$42,C$49,0)</f>
        <v>0</v>
      </c>
      <c r="D57" s="109">
        <f>VLOOKUP($B57,'Presupuesto (Captura de Datos)'!$A$26:$O$42,D$49,0)</f>
        <v>0</v>
      </c>
      <c r="E57" s="109">
        <f>VLOOKUP($B57,'Presupuesto (Captura de Datos)'!$A$26:$O$42,E$49,0)</f>
        <v>0</v>
      </c>
      <c r="F57" s="109">
        <f>VLOOKUP($B57,'Presupuesto (Captura de Datos)'!$A$26:$O$42,F$49,0)</f>
        <v>0</v>
      </c>
      <c r="G57" s="109">
        <f>VLOOKUP($B57,'Presupuesto (Captura de Datos)'!$A$26:$O$42,G$49,0)</f>
        <v>0</v>
      </c>
      <c r="H57" s="109">
        <f>VLOOKUP($B57,'Presupuesto (Captura de Datos)'!$A$26:$O$42,H$49,0)</f>
        <v>0</v>
      </c>
      <c r="I57" s="109">
        <f>VLOOKUP($B57,'Presupuesto (Captura de Datos)'!$A$26:$O$42,I$49,0)</f>
        <v>0</v>
      </c>
      <c r="J57" s="109">
        <f>VLOOKUP($B57,'Presupuesto (Captura de Datos)'!$A$26:$O$42,J$49,0)</f>
        <v>0</v>
      </c>
      <c r="K57" s="109">
        <f>VLOOKUP($B57,'Presupuesto (Captura de Datos)'!$A$26:$O$42,K$49,0)</f>
        <v>0</v>
      </c>
      <c r="L57" s="109">
        <f>VLOOKUP($B57,'Presupuesto (Captura de Datos)'!$A$26:$O$42,L$49,0)</f>
        <v>0</v>
      </c>
      <c r="M57" s="109">
        <f>VLOOKUP($B57,'Presupuesto (Captura de Datos)'!$A$26:$O$42,M$49,0)</f>
        <v>0</v>
      </c>
      <c r="N57" s="109">
        <f>VLOOKUP($B57,'Presupuesto (Captura de Datos)'!$A$26:$O$42,N$49,0)</f>
        <v>0</v>
      </c>
      <c r="O57" s="111">
        <f t="shared" si="4"/>
        <v>0</v>
      </c>
      <c r="P57" s="112">
        <f t="shared" si="5"/>
        <v>0</v>
      </c>
    </row>
    <row r="58" spans="2:16" x14ac:dyDescent="0.25">
      <c r="B58" t="str">
        <f>'Presupuesto (Captura de Datos)'!A32</f>
        <v>Ahorro / Pensión 7</v>
      </c>
      <c r="C58" s="109">
        <f>VLOOKUP($B58,'Presupuesto (Captura de Datos)'!$A$26:$O$42,C$49,0)</f>
        <v>0</v>
      </c>
      <c r="D58" s="109">
        <f>VLOOKUP($B58,'Presupuesto (Captura de Datos)'!$A$26:$O$42,D$49,0)</f>
        <v>0</v>
      </c>
      <c r="E58" s="109">
        <f>VLOOKUP($B58,'Presupuesto (Captura de Datos)'!$A$26:$O$42,E$49,0)</f>
        <v>0</v>
      </c>
      <c r="F58" s="109">
        <f>VLOOKUP($B58,'Presupuesto (Captura de Datos)'!$A$26:$O$42,F$49,0)</f>
        <v>0</v>
      </c>
      <c r="G58" s="109">
        <f>VLOOKUP($B58,'Presupuesto (Captura de Datos)'!$A$26:$O$42,G$49,0)</f>
        <v>0</v>
      </c>
      <c r="H58" s="109">
        <f>VLOOKUP($B58,'Presupuesto (Captura de Datos)'!$A$26:$O$42,H$49,0)</f>
        <v>0</v>
      </c>
      <c r="I58" s="109">
        <f>VLOOKUP($B58,'Presupuesto (Captura de Datos)'!$A$26:$O$42,I$49,0)</f>
        <v>0</v>
      </c>
      <c r="J58" s="109">
        <f>VLOOKUP($B58,'Presupuesto (Captura de Datos)'!$A$26:$O$42,J$49,0)</f>
        <v>0</v>
      </c>
      <c r="K58" s="109">
        <f>VLOOKUP($B58,'Presupuesto (Captura de Datos)'!$A$26:$O$42,K$49,0)</f>
        <v>0</v>
      </c>
      <c r="L58" s="109">
        <f>VLOOKUP($B58,'Presupuesto (Captura de Datos)'!$A$26:$O$42,L$49,0)</f>
        <v>0</v>
      </c>
      <c r="M58" s="109">
        <f>VLOOKUP($B58,'Presupuesto (Captura de Datos)'!$A$26:$O$42,M$49,0)</f>
        <v>0</v>
      </c>
      <c r="N58" s="109">
        <f>VLOOKUP($B58,'Presupuesto (Captura de Datos)'!$A$26:$O$42,N$49,0)</f>
        <v>0</v>
      </c>
      <c r="O58" s="111">
        <f t="shared" si="4"/>
        <v>0</v>
      </c>
      <c r="P58" s="112">
        <f t="shared" si="5"/>
        <v>0</v>
      </c>
    </row>
    <row r="59" spans="2:16" x14ac:dyDescent="0.25">
      <c r="B59" t="str">
        <f>'Presupuesto (Captura de Datos)'!A33</f>
        <v>Ahorro / Pensión 8</v>
      </c>
      <c r="C59" s="109">
        <f>VLOOKUP($B59,'Presupuesto (Captura de Datos)'!$A$26:$O$42,C$49,0)</f>
        <v>0</v>
      </c>
      <c r="D59" s="109">
        <f>VLOOKUP($B59,'Presupuesto (Captura de Datos)'!$A$26:$O$42,D$49,0)</f>
        <v>0</v>
      </c>
      <c r="E59" s="109">
        <f>VLOOKUP($B59,'Presupuesto (Captura de Datos)'!$A$26:$O$42,E$49,0)</f>
        <v>0</v>
      </c>
      <c r="F59" s="109">
        <f>VLOOKUP($B59,'Presupuesto (Captura de Datos)'!$A$26:$O$42,F$49,0)</f>
        <v>0</v>
      </c>
      <c r="G59" s="109">
        <f>VLOOKUP($B59,'Presupuesto (Captura de Datos)'!$A$26:$O$42,G$49,0)</f>
        <v>0</v>
      </c>
      <c r="H59" s="109">
        <f>VLOOKUP($B59,'Presupuesto (Captura de Datos)'!$A$26:$O$42,H$49,0)</f>
        <v>0</v>
      </c>
      <c r="I59" s="109">
        <f>VLOOKUP($B59,'Presupuesto (Captura de Datos)'!$A$26:$O$42,I$49,0)</f>
        <v>0</v>
      </c>
      <c r="J59" s="109">
        <f>VLOOKUP($B59,'Presupuesto (Captura de Datos)'!$A$26:$O$42,J$49,0)</f>
        <v>0</v>
      </c>
      <c r="K59" s="109">
        <f>VLOOKUP($B59,'Presupuesto (Captura de Datos)'!$A$26:$O$42,K$49,0)</f>
        <v>0</v>
      </c>
      <c r="L59" s="109">
        <f>VLOOKUP($B59,'Presupuesto (Captura de Datos)'!$A$26:$O$42,L$49,0)</f>
        <v>0</v>
      </c>
      <c r="M59" s="109">
        <f>VLOOKUP($B59,'Presupuesto (Captura de Datos)'!$A$26:$O$42,M$49,0)</f>
        <v>0</v>
      </c>
      <c r="N59" s="109">
        <f>VLOOKUP($B59,'Presupuesto (Captura de Datos)'!$A$26:$O$42,N$49,0)</f>
        <v>0</v>
      </c>
      <c r="O59" s="111">
        <f t="shared" si="4"/>
        <v>0</v>
      </c>
      <c r="P59" s="112">
        <f t="shared" si="5"/>
        <v>0</v>
      </c>
    </row>
    <row r="60" spans="2:16" x14ac:dyDescent="0.25">
      <c r="B60" t="str">
        <f>'Presupuesto (Captura de Datos)'!A34</f>
        <v>Ahorro / Pensión 9</v>
      </c>
      <c r="C60" s="109">
        <f>VLOOKUP($B60,'Presupuesto (Captura de Datos)'!$A$26:$O$42,C$49,0)</f>
        <v>0</v>
      </c>
      <c r="D60" s="109">
        <f>VLOOKUP($B60,'Presupuesto (Captura de Datos)'!$A$26:$O$42,D$49,0)</f>
        <v>0</v>
      </c>
      <c r="E60" s="109">
        <f>VLOOKUP($B60,'Presupuesto (Captura de Datos)'!$A$26:$O$42,E$49,0)</f>
        <v>0</v>
      </c>
      <c r="F60" s="109">
        <f>VLOOKUP($B60,'Presupuesto (Captura de Datos)'!$A$26:$O$42,F$49,0)</f>
        <v>0</v>
      </c>
      <c r="G60" s="109">
        <f>VLOOKUP($B60,'Presupuesto (Captura de Datos)'!$A$26:$O$42,G$49,0)</f>
        <v>0</v>
      </c>
      <c r="H60" s="109">
        <f>VLOOKUP($B60,'Presupuesto (Captura de Datos)'!$A$26:$O$42,H$49,0)</f>
        <v>0</v>
      </c>
      <c r="I60" s="109">
        <f>VLOOKUP($B60,'Presupuesto (Captura de Datos)'!$A$26:$O$42,I$49,0)</f>
        <v>0</v>
      </c>
      <c r="J60" s="109">
        <f>VLOOKUP($B60,'Presupuesto (Captura de Datos)'!$A$26:$O$42,J$49,0)</f>
        <v>0</v>
      </c>
      <c r="K60" s="109">
        <f>VLOOKUP($B60,'Presupuesto (Captura de Datos)'!$A$26:$O$42,K$49,0)</f>
        <v>0</v>
      </c>
      <c r="L60" s="109">
        <f>VLOOKUP($B60,'Presupuesto (Captura de Datos)'!$A$26:$O$42,L$49,0)</f>
        <v>0</v>
      </c>
      <c r="M60" s="109">
        <f>VLOOKUP($B60,'Presupuesto (Captura de Datos)'!$A$26:$O$42,M$49,0)</f>
        <v>0</v>
      </c>
      <c r="N60" s="109">
        <f>VLOOKUP($B60,'Presupuesto (Captura de Datos)'!$A$26:$O$42,N$49,0)</f>
        <v>0</v>
      </c>
      <c r="O60" s="111">
        <f t="shared" si="4"/>
        <v>0</v>
      </c>
      <c r="P60" s="112">
        <f t="shared" si="5"/>
        <v>0</v>
      </c>
    </row>
    <row r="61" spans="2:16" x14ac:dyDescent="0.25">
      <c r="B61" t="str">
        <f>'Presupuesto (Captura de Datos)'!A35</f>
        <v>Ahorro / Pensión 10</v>
      </c>
      <c r="C61" s="109">
        <f>VLOOKUP($B61,'Presupuesto (Captura de Datos)'!$A$26:$O$42,C$49,0)</f>
        <v>0</v>
      </c>
      <c r="D61" s="109">
        <f>VLOOKUP($B61,'Presupuesto (Captura de Datos)'!$A$26:$O$42,D$49,0)</f>
        <v>0</v>
      </c>
      <c r="E61" s="109">
        <f>VLOOKUP($B61,'Presupuesto (Captura de Datos)'!$A$26:$O$42,E$49,0)</f>
        <v>0</v>
      </c>
      <c r="F61" s="109">
        <f>VLOOKUP($B61,'Presupuesto (Captura de Datos)'!$A$26:$O$42,F$49,0)</f>
        <v>0</v>
      </c>
      <c r="G61" s="109">
        <f>VLOOKUP($B61,'Presupuesto (Captura de Datos)'!$A$26:$O$42,G$49,0)</f>
        <v>0</v>
      </c>
      <c r="H61" s="109">
        <f>VLOOKUP($B61,'Presupuesto (Captura de Datos)'!$A$26:$O$42,H$49,0)</f>
        <v>0</v>
      </c>
      <c r="I61" s="109">
        <f>VLOOKUP($B61,'Presupuesto (Captura de Datos)'!$A$26:$O$42,I$49,0)</f>
        <v>0</v>
      </c>
      <c r="J61" s="109">
        <f>VLOOKUP($B61,'Presupuesto (Captura de Datos)'!$A$26:$O$42,J$49,0)</f>
        <v>0</v>
      </c>
      <c r="K61" s="109">
        <f>VLOOKUP($B61,'Presupuesto (Captura de Datos)'!$A$26:$O$42,K$49,0)</f>
        <v>0</v>
      </c>
      <c r="L61" s="109">
        <f>VLOOKUP($B61,'Presupuesto (Captura de Datos)'!$A$26:$O$42,L$49,0)</f>
        <v>0</v>
      </c>
      <c r="M61" s="109">
        <f>VLOOKUP($B61,'Presupuesto (Captura de Datos)'!$A$26:$O$42,M$49,0)</f>
        <v>0</v>
      </c>
      <c r="N61" s="109">
        <f>VLOOKUP($B61,'Presupuesto (Captura de Datos)'!$A$26:$O$42,N$49,0)</f>
        <v>0</v>
      </c>
      <c r="O61" s="111">
        <f t="shared" si="4"/>
        <v>0</v>
      </c>
      <c r="P61" s="112">
        <f t="shared" si="5"/>
        <v>0</v>
      </c>
    </row>
    <row r="62" spans="2:16" x14ac:dyDescent="0.25">
      <c r="B62" t="str">
        <f>'Presupuesto (Captura de Datos)'!A36</f>
        <v>Ahorro / Pensión 11</v>
      </c>
      <c r="C62" s="109">
        <f>VLOOKUP($B62,'Presupuesto (Captura de Datos)'!$A$26:$O$42,C$49,0)</f>
        <v>0</v>
      </c>
      <c r="D62" s="109">
        <f>VLOOKUP($B62,'Presupuesto (Captura de Datos)'!$A$26:$O$42,D$49,0)</f>
        <v>0</v>
      </c>
      <c r="E62" s="109">
        <f>VLOOKUP($B62,'Presupuesto (Captura de Datos)'!$A$26:$O$42,E$49,0)</f>
        <v>0</v>
      </c>
      <c r="F62" s="109">
        <f>VLOOKUP($B62,'Presupuesto (Captura de Datos)'!$A$26:$O$42,F$49,0)</f>
        <v>0</v>
      </c>
      <c r="G62" s="109">
        <f>VLOOKUP($B62,'Presupuesto (Captura de Datos)'!$A$26:$O$42,G$49,0)</f>
        <v>0</v>
      </c>
      <c r="H62" s="109">
        <f>VLOOKUP($B62,'Presupuesto (Captura de Datos)'!$A$26:$O$42,H$49,0)</f>
        <v>0</v>
      </c>
      <c r="I62" s="109">
        <f>VLOOKUP($B62,'Presupuesto (Captura de Datos)'!$A$26:$O$42,I$49,0)</f>
        <v>0</v>
      </c>
      <c r="J62" s="109">
        <f>VLOOKUP($B62,'Presupuesto (Captura de Datos)'!$A$26:$O$42,J$49,0)</f>
        <v>0</v>
      </c>
      <c r="K62" s="109">
        <f>VLOOKUP($B62,'Presupuesto (Captura de Datos)'!$A$26:$O$42,K$49,0)</f>
        <v>0</v>
      </c>
      <c r="L62" s="109">
        <f>VLOOKUP($B62,'Presupuesto (Captura de Datos)'!$A$26:$O$42,L$49,0)</f>
        <v>0</v>
      </c>
      <c r="M62" s="109">
        <f>VLOOKUP($B62,'Presupuesto (Captura de Datos)'!$A$26:$O$42,M$49,0)</f>
        <v>0</v>
      </c>
      <c r="N62" s="109">
        <f>VLOOKUP($B62,'Presupuesto (Captura de Datos)'!$A$26:$O$42,N$49,0)</f>
        <v>0</v>
      </c>
      <c r="O62" s="111">
        <f t="shared" si="4"/>
        <v>0</v>
      </c>
      <c r="P62" s="112">
        <f t="shared" si="5"/>
        <v>0</v>
      </c>
    </row>
    <row r="63" spans="2:16" x14ac:dyDescent="0.25">
      <c r="B63" t="str">
        <f>'Presupuesto (Captura de Datos)'!A37</f>
        <v>Ahorro / Pensión 12</v>
      </c>
      <c r="C63" s="109">
        <f>VLOOKUP($B63,'Presupuesto (Captura de Datos)'!$A$26:$O$42,C$49,0)</f>
        <v>0</v>
      </c>
      <c r="D63" s="109">
        <f>VLOOKUP($B63,'Presupuesto (Captura de Datos)'!$A$26:$O$42,D$49,0)</f>
        <v>0</v>
      </c>
      <c r="E63" s="109">
        <f>VLOOKUP($B63,'Presupuesto (Captura de Datos)'!$A$26:$O$42,E$49,0)</f>
        <v>0</v>
      </c>
      <c r="F63" s="109">
        <f>VLOOKUP($B63,'Presupuesto (Captura de Datos)'!$A$26:$O$42,F$49,0)</f>
        <v>0</v>
      </c>
      <c r="G63" s="109">
        <f>VLOOKUP($B63,'Presupuesto (Captura de Datos)'!$A$26:$O$42,G$49,0)</f>
        <v>0</v>
      </c>
      <c r="H63" s="109">
        <f>VLOOKUP($B63,'Presupuesto (Captura de Datos)'!$A$26:$O$42,H$49,0)</f>
        <v>0</v>
      </c>
      <c r="I63" s="109">
        <f>VLOOKUP($B63,'Presupuesto (Captura de Datos)'!$A$26:$O$42,I$49,0)</f>
        <v>0</v>
      </c>
      <c r="J63" s="109">
        <f>VLOOKUP($B63,'Presupuesto (Captura de Datos)'!$A$26:$O$42,J$49,0)</f>
        <v>0</v>
      </c>
      <c r="K63" s="109">
        <f>VLOOKUP($B63,'Presupuesto (Captura de Datos)'!$A$26:$O$42,K$49,0)</f>
        <v>0</v>
      </c>
      <c r="L63" s="109">
        <f>VLOOKUP($B63,'Presupuesto (Captura de Datos)'!$A$26:$O$42,L$49,0)</f>
        <v>0</v>
      </c>
      <c r="M63" s="109">
        <f>VLOOKUP($B63,'Presupuesto (Captura de Datos)'!$A$26:$O$42,M$49,0)</f>
        <v>0</v>
      </c>
      <c r="N63" s="109">
        <f>VLOOKUP($B63,'Presupuesto (Captura de Datos)'!$A$26:$O$42,N$49,0)</f>
        <v>0</v>
      </c>
      <c r="O63" s="111">
        <f t="shared" si="4"/>
        <v>0</v>
      </c>
      <c r="P63" s="112">
        <f t="shared" si="5"/>
        <v>0</v>
      </c>
    </row>
    <row r="64" spans="2:16" x14ac:dyDescent="0.25">
      <c r="B64" t="str">
        <f>'Presupuesto (Captura de Datos)'!A38</f>
        <v>Ahorro / Pensión 13</v>
      </c>
      <c r="C64" s="109">
        <f>VLOOKUP($B64,'Presupuesto (Captura de Datos)'!$A$26:$O$42,C$49,0)</f>
        <v>0</v>
      </c>
      <c r="D64" s="109">
        <f>VLOOKUP($B64,'Presupuesto (Captura de Datos)'!$A$26:$O$42,D$49,0)</f>
        <v>0</v>
      </c>
      <c r="E64" s="109">
        <f>VLOOKUP($B64,'Presupuesto (Captura de Datos)'!$A$26:$O$42,E$49,0)</f>
        <v>0</v>
      </c>
      <c r="F64" s="109">
        <f>VLOOKUP($B64,'Presupuesto (Captura de Datos)'!$A$26:$O$42,F$49,0)</f>
        <v>0</v>
      </c>
      <c r="G64" s="109">
        <f>VLOOKUP($B64,'Presupuesto (Captura de Datos)'!$A$26:$O$42,G$49,0)</f>
        <v>0</v>
      </c>
      <c r="H64" s="109">
        <f>VLOOKUP($B64,'Presupuesto (Captura de Datos)'!$A$26:$O$42,H$49,0)</f>
        <v>0</v>
      </c>
      <c r="I64" s="109">
        <f>VLOOKUP($B64,'Presupuesto (Captura de Datos)'!$A$26:$O$42,I$49,0)</f>
        <v>0</v>
      </c>
      <c r="J64" s="109">
        <f>VLOOKUP($B64,'Presupuesto (Captura de Datos)'!$A$26:$O$42,J$49,0)</f>
        <v>0</v>
      </c>
      <c r="K64" s="109">
        <f>VLOOKUP($B64,'Presupuesto (Captura de Datos)'!$A$26:$O$42,K$49,0)</f>
        <v>0</v>
      </c>
      <c r="L64" s="109">
        <f>VLOOKUP($B64,'Presupuesto (Captura de Datos)'!$A$26:$O$42,L$49,0)</f>
        <v>0</v>
      </c>
      <c r="M64" s="109">
        <f>VLOOKUP($B64,'Presupuesto (Captura de Datos)'!$A$26:$O$42,M$49,0)</f>
        <v>0</v>
      </c>
      <c r="N64" s="109">
        <f>VLOOKUP($B64,'Presupuesto (Captura de Datos)'!$A$26:$O$42,N$49,0)</f>
        <v>0</v>
      </c>
      <c r="O64" s="111">
        <f t="shared" si="4"/>
        <v>0</v>
      </c>
      <c r="P64" s="112">
        <f t="shared" si="5"/>
        <v>0</v>
      </c>
    </row>
    <row r="65" spans="2:30" x14ac:dyDescent="0.25">
      <c r="B65" t="str">
        <f>'Presupuesto (Captura de Datos)'!A39</f>
        <v>Ahorro / Pensión 14</v>
      </c>
      <c r="C65" s="109">
        <f>VLOOKUP($B65,'Presupuesto (Captura de Datos)'!$A$26:$O$42,C$49,0)</f>
        <v>0</v>
      </c>
      <c r="D65" s="109">
        <f>VLOOKUP($B65,'Presupuesto (Captura de Datos)'!$A$26:$O$42,D$49,0)</f>
        <v>0</v>
      </c>
      <c r="E65" s="109">
        <f>VLOOKUP($B65,'Presupuesto (Captura de Datos)'!$A$26:$O$42,E$49,0)</f>
        <v>0</v>
      </c>
      <c r="F65" s="109">
        <f>VLOOKUP($B65,'Presupuesto (Captura de Datos)'!$A$26:$O$42,F$49,0)</f>
        <v>0</v>
      </c>
      <c r="G65" s="109">
        <f>VLOOKUP($B65,'Presupuesto (Captura de Datos)'!$A$26:$O$42,G$49,0)</f>
        <v>0</v>
      </c>
      <c r="H65" s="109">
        <f>VLOOKUP($B65,'Presupuesto (Captura de Datos)'!$A$26:$O$42,H$49,0)</f>
        <v>0</v>
      </c>
      <c r="I65" s="109">
        <f>VLOOKUP($B65,'Presupuesto (Captura de Datos)'!$A$26:$O$42,I$49,0)</f>
        <v>0</v>
      </c>
      <c r="J65" s="109">
        <f>VLOOKUP($B65,'Presupuesto (Captura de Datos)'!$A$26:$O$42,J$49,0)</f>
        <v>0</v>
      </c>
      <c r="K65" s="109">
        <f>VLOOKUP($B65,'Presupuesto (Captura de Datos)'!$A$26:$O$42,K$49,0)</f>
        <v>0</v>
      </c>
      <c r="L65" s="109">
        <f>VLOOKUP($B65,'Presupuesto (Captura de Datos)'!$A$26:$O$42,L$49,0)</f>
        <v>0</v>
      </c>
      <c r="M65" s="109">
        <f>VLOOKUP($B65,'Presupuesto (Captura de Datos)'!$A$26:$O$42,M$49,0)</f>
        <v>0</v>
      </c>
      <c r="N65" s="109">
        <f>VLOOKUP($B65,'Presupuesto (Captura de Datos)'!$A$26:$O$42,N$49,0)</f>
        <v>0</v>
      </c>
      <c r="O65" s="111">
        <f t="shared" si="4"/>
        <v>0</v>
      </c>
      <c r="P65" s="112">
        <f t="shared" si="5"/>
        <v>0</v>
      </c>
    </row>
    <row r="66" spans="2:30" x14ac:dyDescent="0.25">
      <c r="B66" t="str">
        <f>'Presupuesto (Captura de Datos)'!A40</f>
        <v>Ahorro / Pensión 15</v>
      </c>
      <c r="C66" s="109">
        <f>VLOOKUP($B66,'Presupuesto (Captura de Datos)'!$A$26:$O$42,C$49,0)</f>
        <v>0</v>
      </c>
      <c r="D66" s="109">
        <f>VLOOKUP($B66,'Presupuesto (Captura de Datos)'!$A$26:$O$42,D$49,0)</f>
        <v>0</v>
      </c>
      <c r="E66" s="109">
        <f>VLOOKUP($B66,'Presupuesto (Captura de Datos)'!$A$26:$O$42,E$49,0)</f>
        <v>0</v>
      </c>
      <c r="F66" s="109">
        <f>VLOOKUP($B66,'Presupuesto (Captura de Datos)'!$A$26:$O$42,F$49,0)</f>
        <v>0</v>
      </c>
      <c r="G66" s="109">
        <f>VLOOKUP($B66,'Presupuesto (Captura de Datos)'!$A$26:$O$42,G$49,0)</f>
        <v>0</v>
      </c>
      <c r="H66" s="109">
        <f>VLOOKUP($B66,'Presupuesto (Captura de Datos)'!$A$26:$O$42,H$49,0)</f>
        <v>0</v>
      </c>
      <c r="I66" s="109">
        <f>VLOOKUP($B66,'Presupuesto (Captura de Datos)'!$A$26:$O$42,I$49,0)</f>
        <v>0</v>
      </c>
      <c r="J66" s="109">
        <f>VLOOKUP($B66,'Presupuesto (Captura de Datos)'!$A$26:$O$42,J$49,0)</f>
        <v>0</v>
      </c>
      <c r="K66" s="109">
        <f>VLOOKUP($B66,'Presupuesto (Captura de Datos)'!$A$26:$O$42,K$49,0)</f>
        <v>0</v>
      </c>
      <c r="L66" s="109">
        <f>VLOOKUP($B66,'Presupuesto (Captura de Datos)'!$A$26:$O$42,L$49,0)</f>
        <v>0</v>
      </c>
      <c r="M66" s="109">
        <f>VLOOKUP($B66,'Presupuesto (Captura de Datos)'!$A$26:$O$42,M$49,0)</f>
        <v>0</v>
      </c>
      <c r="N66" s="109">
        <f>VLOOKUP($B66,'Presupuesto (Captura de Datos)'!$A$26:$O$42,N$49,0)</f>
        <v>0</v>
      </c>
      <c r="O66" s="111">
        <f t="shared" si="4"/>
        <v>0</v>
      </c>
      <c r="P66" s="112">
        <f t="shared" si="5"/>
        <v>0</v>
      </c>
    </row>
    <row r="67" spans="2:30" x14ac:dyDescent="0.25">
      <c r="B67" t="str">
        <f>'Presupuesto (Captura de Datos)'!A41</f>
        <v>Ahorro / Pensión 16</v>
      </c>
      <c r="C67" s="109">
        <f>VLOOKUP($B67,'Presupuesto (Captura de Datos)'!$A$26:$O$42,C$49,0)</f>
        <v>0</v>
      </c>
      <c r="D67" s="109">
        <f>VLOOKUP($B67,'Presupuesto (Captura de Datos)'!$A$26:$O$42,D$49,0)</f>
        <v>0</v>
      </c>
      <c r="E67" s="109">
        <f>VLOOKUP($B67,'Presupuesto (Captura de Datos)'!$A$26:$O$42,E$49,0)</f>
        <v>0</v>
      </c>
      <c r="F67" s="109">
        <f>VLOOKUP($B67,'Presupuesto (Captura de Datos)'!$A$26:$O$42,F$49,0)</f>
        <v>0</v>
      </c>
      <c r="G67" s="109">
        <f>VLOOKUP($B67,'Presupuesto (Captura de Datos)'!$A$26:$O$42,G$49,0)</f>
        <v>0</v>
      </c>
      <c r="H67" s="109">
        <f>VLOOKUP($B67,'Presupuesto (Captura de Datos)'!$A$26:$O$42,H$49,0)</f>
        <v>0</v>
      </c>
      <c r="I67" s="109">
        <f>VLOOKUP($B67,'Presupuesto (Captura de Datos)'!$A$26:$O$42,I$49,0)</f>
        <v>0</v>
      </c>
      <c r="J67" s="109">
        <f>VLOOKUP($B67,'Presupuesto (Captura de Datos)'!$A$26:$O$42,J$49,0)</f>
        <v>0</v>
      </c>
      <c r="K67" s="109">
        <f>VLOOKUP($B67,'Presupuesto (Captura de Datos)'!$A$26:$O$42,K$49,0)</f>
        <v>0</v>
      </c>
      <c r="L67" s="109">
        <f>VLOOKUP($B67,'Presupuesto (Captura de Datos)'!$A$26:$O$42,L$49,0)</f>
        <v>0</v>
      </c>
      <c r="M67" s="109">
        <f>VLOOKUP($B67,'Presupuesto (Captura de Datos)'!$A$26:$O$42,M$49,0)</f>
        <v>0</v>
      </c>
      <c r="N67" s="109">
        <f>VLOOKUP($B67,'Presupuesto (Captura de Datos)'!$A$26:$O$42,N$49,0)</f>
        <v>0</v>
      </c>
      <c r="O67" s="111">
        <f t="shared" si="4"/>
        <v>0</v>
      </c>
      <c r="P67" s="112">
        <f t="shared" si="5"/>
        <v>0</v>
      </c>
    </row>
    <row r="68" spans="2:30" x14ac:dyDescent="0.25">
      <c r="B68" t="str">
        <f>'Presupuesto (Captura de Datos)'!A42</f>
        <v>Total Ahorro / Pensión</v>
      </c>
      <c r="C68" s="109">
        <f>VLOOKUP($B68,'Presupuesto (Captura de Datos)'!$A$26:$O$42,C$49,0)</f>
        <v>614000</v>
      </c>
      <c r="D68" s="109">
        <f>VLOOKUP($B68,'Presupuesto (Captura de Datos)'!$A$26:$O$42,D$49,0)</f>
        <v>614000</v>
      </c>
      <c r="E68" s="109">
        <f>VLOOKUP($B68,'Presupuesto (Captura de Datos)'!$A$26:$O$42,E$49,0)</f>
        <v>614000</v>
      </c>
      <c r="F68" s="109">
        <f>VLOOKUP($B68,'Presupuesto (Captura de Datos)'!$A$26:$O$42,F$49,0)</f>
        <v>614000</v>
      </c>
      <c r="G68" s="109">
        <f>VLOOKUP($B68,'Presupuesto (Captura de Datos)'!$A$26:$O$42,G$49,0)</f>
        <v>614000</v>
      </c>
      <c r="H68" s="109">
        <f>VLOOKUP($B68,'Presupuesto (Captura de Datos)'!$A$26:$O$42,H$49,0)</f>
        <v>614000</v>
      </c>
      <c r="I68" s="109">
        <f>VLOOKUP($B68,'Presupuesto (Captura de Datos)'!$A$26:$O$42,I$49,0)</f>
        <v>614000</v>
      </c>
      <c r="J68" s="109">
        <f>VLOOKUP($B68,'Presupuesto (Captura de Datos)'!$A$26:$O$42,J$49,0)</f>
        <v>614000</v>
      </c>
      <c r="K68" s="109">
        <f>VLOOKUP($B68,'Presupuesto (Captura de Datos)'!$A$26:$O$42,K$49,0)</f>
        <v>614000</v>
      </c>
      <c r="L68" s="109">
        <f>VLOOKUP($B68,'Presupuesto (Captura de Datos)'!$A$26:$O$42,L$49,0)</f>
        <v>614000</v>
      </c>
      <c r="M68" s="109">
        <f>VLOOKUP($B68,'Presupuesto (Captura de Datos)'!$A$26:$O$42,M$49,0)</f>
        <v>614000</v>
      </c>
      <c r="N68" s="109">
        <f>VLOOKUP($B68,'Presupuesto (Captura de Datos)'!$A$26:$O$42,N$49,0)</f>
        <v>614000</v>
      </c>
      <c r="O68" s="111">
        <f t="shared" si="4"/>
        <v>7368000</v>
      </c>
      <c r="P68" s="112">
        <f t="shared" si="5"/>
        <v>1</v>
      </c>
    </row>
    <row r="70" spans="2:30" x14ac:dyDescent="0.25">
      <c r="C70">
        <v>3</v>
      </c>
      <c r="D70">
        <f>C70+4</f>
        <v>7</v>
      </c>
      <c r="E70">
        <f t="shared" ref="E70:N70" si="6">D70+4</f>
        <v>11</v>
      </c>
      <c r="F70">
        <f t="shared" si="6"/>
        <v>15</v>
      </c>
      <c r="G70">
        <f t="shared" si="6"/>
        <v>19</v>
      </c>
      <c r="H70">
        <f t="shared" si="6"/>
        <v>23</v>
      </c>
      <c r="I70">
        <f t="shared" si="6"/>
        <v>27</v>
      </c>
      <c r="J70">
        <f t="shared" si="6"/>
        <v>31</v>
      </c>
      <c r="K70">
        <f t="shared" si="6"/>
        <v>35</v>
      </c>
      <c r="L70">
        <f t="shared" si="6"/>
        <v>39</v>
      </c>
      <c r="M70">
        <f t="shared" si="6"/>
        <v>43</v>
      </c>
      <c r="N70">
        <f t="shared" si="6"/>
        <v>47</v>
      </c>
    </row>
    <row r="71" spans="2:30" x14ac:dyDescent="0.25">
      <c r="B71" t="s">
        <v>71</v>
      </c>
      <c r="Q71" t="s">
        <v>73</v>
      </c>
    </row>
    <row r="72" spans="2:30" s="12" customFormat="1" x14ac:dyDescent="0.25">
      <c r="C72" s="110" t="str">
        <f>'Presupuesto (Captura de Datos)'!B2</f>
        <v>Mar</v>
      </c>
      <c r="D72" s="110" t="str">
        <f>'Presupuesto (Captura de Datos)'!C2</f>
        <v>Abr</v>
      </c>
      <c r="E72" s="110" t="str">
        <f>'Presupuesto (Captura de Datos)'!D2</f>
        <v>May</v>
      </c>
      <c r="F72" s="110" t="str">
        <f>'Presupuesto (Captura de Datos)'!E2</f>
        <v>Jun</v>
      </c>
      <c r="G72" s="110" t="str">
        <f>'Presupuesto (Captura de Datos)'!F2</f>
        <v>Jul</v>
      </c>
      <c r="H72" s="110" t="str">
        <f>'Presupuesto (Captura de Datos)'!G2</f>
        <v>Agt</v>
      </c>
      <c r="I72" s="110" t="str">
        <f>'Presupuesto (Captura de Datos)'!H2</f>
        <v>Sep</v>
      </c>
      <c r="J72" s="110" t="str">
        <f>'Presupuesto (Captura de Datos)'!I2</f>
        <v>Oct</v>
      </c>
      <c r="K72" s="110" t="str">
        <f>'Presupuesto (Captura de Datos)'!J2</f>
        <v>Nov</v>
      </c>
      <c r="L72" s="110" t="str">
        <f>'Presupuesto (Captura de Datos)'!K2</f>
        <v>Dic</v>
      </c>
      <c r="M72" s="110" t="str">
        <f>'Presupuesto (Captura de Datos)'!L2</f>
        <v>Ene</v>
      </c>
      <c r="N72" s="110" t="str">
        <f>'Presupuesto (Captura de Datos)'!M2</f>
        <v>Feb</v>
      </c>
      <c r="O72" s="110" t="s">
        <v>1</v>
      </c>
      <c r="P72" s="110" t="s">
        <v>72</v>
      </c>
      <c r="Q72" s="12" t="str">
        <f>C72</f>
        <v>Mar</v>
      </c>
      <c r="R72" s="12" t="str">
        <f t="shared" ref="R72:AB72" si="7">D72</f>
        <v>Abr</v>
      </c>
      <c r="S72" s="12" t="str">
        <f t="shared" si="7"/>
        <v>May</v>
      </c>
      <c r="T72" s="12" t="str">
        <f t="shared" si="7"/>
        <v>Jun</v>
      </c>
      <c r="U72" s="12" t="str">
        <f t="shared" si="7"/>
        <v>Jul</v>
      </c>
      <c r="V72" s="12" t="str">
        <f t="shared" si="7"/>
        <v>Agt</v>
      </c>
      <c r="W72" s="12" t="str">
        <f t="shared" si="7"/>
        <v>Sep</v>
      </c>
      <c r="X72" s="12" t="str">
        <f t="shared" si="7"/>
        <v>Oct</v>
      </c>
      <c r="Y72" s="12" t="str">
        <f t="shared" si="7"/>
        <v>Nov</v>
      </c>
      <c r="Z72" s="12" t="str">
        <f t="shared" si="7"/>
        <v>Dic</v>
      </c>
      <c r="AA72" s="12" t="str">
        <f t="shared" si="7"/>
        <v>Ene</v>
      </c>
      <c r="AB72" s="12" t="str">
        <f t="shared" si="7"/>
        <v>Feb</v>
      </c>
      <c r="AC72" s="12" t="s">
        <v>1</v>
      </c>
      <c r="AD72" s="12" t="s">
        <v>74</v>
      </c>
    </row>
    <row r="73" spans="2:30" x14ac:dyDescent="0.25">
      <c r="B73" t="str">
        <f>'Presupuesto (Captura de Datos)'!A26</f>
        <v>Ahorro / Pensión 1</v>
      </c>
      <c r="C73" s="109">
        <f>VLOOKUP($B73,'Ejecución (Actualización Mens.)'!$A$26:$BA$42,C$70,0)</f>
        <v>0</v>
      </c>
      <c r="D73" s="109">
        <f>VLOOKUP($B73,'Ejecución (Actualización Mens.)'!$A$26:$BA$42,D$70,0)</f>
        <v>0</v>
      </c>
      <c r="E73" s="109">
        <f>VLOOKUP($B73,'Ejecución (Actualización Mens.)'!$A$26:$BA$42,E$70,0)</f>
        <v>0</v>
      </c>
      <c r="F73" s="109">
        <f>VLOOKUP($B73,'Ejecución (Actualización Mens.)'!$A$26:$BA$42,F$70,0)</f>
        <v>0</v>
      </c>
      <c r="G73" s="109">
        <f>VLOOKUP($B73,'Ejecución (Actualización Mens.)'!$A$26:$BA$42,G$70,0)</f>
        <v>0</v>
      </c>
      <c r="H73" s="109">
        <f>VLOOKUP($B73,'Ejecución (Actualización Mens.)'!$A$26:$BA$42,H$70,0)</f>
        <v>0</v>
      </c>
      <c r="I73" s="109">
        <f>VLOOKUP($B73,'Ejecución (Actualización Mens.)'!$A$26:$BA$42,I$70,0)</f>
        <v>0</v>
      </c>
      <c r="J73" s="109">
        <f>VLOOKUP($B73,'Ejecución (Actualización Mens.)'!$A$26:$BA$42,J$70,0)</f>
        <v>0</v>
      </c>
      <c r="K73" s="109">
        <f>VLOOKUP($B73,'Ejecución (Actualización Mens.)'!$A$26:$BA$42,K$70,0)</f>
        <v>0</v>
      </c>
      <c r="L73" s="109">
        <f>VLOOKUP($B73,'Ejecución (Actualización Mens.)'!$A$26:$BA$42,L$70,0)</f>
        <v>0</v>
      </c>
      <c r="M73" s="109">
        <f>VLOOKUP($B73,'Ejecución (Actualización Mens.)'!$A$26:$BA$42,M$70,0)</f>
        <v>0</v>
      </c>
      <c r="N73" s="109">
        <f>VLOOKUP($B73,'Ejecución (Actualización Mens.)'!$A$26:$BA$42,N$70,0)</f>
        <v>0</v>
      </c>
      <c r="O73" s="111">
        <f>SUM(C73:N73)</f>
        <v>0</v>
      </c>
      <c r="P73" s="112">
        <f>O73/$O$89</f>
        <v>0</v>
      </c>
      <c r="Q73">
        <f>IF(C73&lt;&gt;0,1,0)</f>
        <v>0</v>
      </c>
      <c r="R73">
        <f t="shared" ref="R73:AB88" si="8">IF(D73&lt;&gt;0,1,0)</f>
        <v>0</v>
      </c>
      <c r="S73">
        <f t="shared" si="8"/>
        <v>0</v>
      </c>
      <c r="T73">
        <f t="shared" si="8"/>
        <v>0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>SUM(Q73:AB73)</f>
        <v>0</v>
      </c>
      <c r="AD73" s="111">
        <f>IF(ISERROR(O73/AC73),0,(O73/AC73))</f>
        <v>0</v>
      </c>
    </row>
    <row r="74" spans="2:30" x14ac:dyDescent="0.25">
      <c r="B74" t="str">
        <f>'Presupuesto (Captura de Datos)'!A27</f>
        <v>Crea Patrimonio</v>
      </c>
      <c r="C74" s="109">
        <f>VLOOKUP($B74,'Ejecución (Actualización Mens.)'!$A$26:$BA$42,C$70,0)</f>
        <v>504000</v>
      </c>
      <c r="D74" s="109">
        <f>VLOOKUP($B74,'Ejecución (Actualización Mens.)'!$A$26:$BA$42,D$70,0)</f>
        <v>0</v>
      </c>
      <c r="E74" s="109">
        <f>VLOOKUP($B74,'Ejecución (Actualización Mens.)'!$A$26:$BA$42,E$70,0)</f>
        <v>0</v>
      </c>
      <c r="F74" s="109">
        <f>VLOOKUP($B74,'Ejecución (Actualización Mens.)'!$A$26:$BA$42,F$70,0)</f>
        <v>0</v>
      </c>
      <c r="G74" s="109">
        <f>VLOOKUP($B74,'Ejecución (Actualización Mens.)'!$A$26:$BA$42,G$70,0)</f>
        <v>0</v>
      </c>
      <c r="H74" s="109">
        <f>VLOOKUP($B74,'Ejecución (Actualización Mens.)'!$A$26:$BA$42,H$70,0)</f>
        <v>0</v>
      </c>
      <c r="I74" s="109">
        <f>VLOOKUP($B74,'Ejecución (Actualización Mens.)'!$A$26:$BA$42,I$70,0)</f>
        <v>0</v>
      </c>
      <c r="J74" s="109">
        <f>VLOOKUP($B74,'Ejecución (Actualización Mens.)'!$A$26:$BA$42,J$70,0)</f>
        <v>0</v>
      </c>
      <c r="K74" s="109">
        <f>VLOOKUP($B74,'Ejecución (Actualización Mens.)'!$A$26:$BA$42,K$70,0)</f>
        <v>0</v>
      </c>
      <c r="L74" s="109">
        <f>VLOOKUP($B74,'Ejecución (Actualización Mens.)'!$A$26:$BA$42,L$70,0)</f>
        <v>0</v>
      </c>
      <c r="M74" s="109">
        <f>VLOOKUP($B74,'Ejecución (Actualización Mens.)'!$A$26:$BA$42,M$70,0)</f>
        <v>0</v>
      </c>
      <c r="N74" s="109">
        <f>VLOOKUP($B74,'Ejecución (Actualización Mens.)'!$A$26:$BA$42,N$70,0)</f>
        <v>0</v>
      </c>
      <c r="O74" s="111">
        <f t="shared" ref="O74:O89" si="9">SUM(C74:N74)</f>
        <v>504000</v>
      </c>
      <c r="P74" s="112">
        <f t="shared" ref="P74:P89" si="10">O74/$O$89</f>
        <v>0.72622478386167144</v>
      </c>
      <c r="Q74">
        <f t="shared" ref="Q74:Q88" si="11">IF(C74&lt;&gt;0,1,0)</f>
        <v>1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8"/>
        <v>0</v>
      </c>
      <c r="W74">
        <f t="shared" si="8"/>
        <v>0</v>
      </c>
      <c r="X74">
        <f t="shared" si="8"/>
        <v>0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ref="AC74:AC88" si="12">SUM(Q74:AB74)</f>
        <v>1</v>
      </c>
      <c r="AD74" s="111">
        <f t="shared" ref="AD74:AD89" si="13">IF(ISERROR(O74/AC74),0,(O74/AC74))</f>
        <v>504000</v>
      </c>
    </row>
    <row r="75" spans="2:30" x14ac:dyDescent="0.25">
      <c r="B75" t="str">
        <f>'Presupuesto (Captura de Datos)'!A28</f>
        <v>Ahorro / Pensión 3</v>
      </c>
      <c r="C75" s="109">
        <f>VLOOKUP($B75,'Ejecución (Actualización Mens.)'!$A$26:$BA$42,C$70,0)</f>
        <v>0</v>
      </c>
      <c r="D75" s="109">
        <f>VLOOKUP($B75,'Ejecución (Actualización Mens.)'!$A$26:$BA$42,D$70,0)</f>
        <v>0</v>
      </c>
      <c r="E75" s="109">
        <f>VLOOKUP($B75,'Ejecución (Actualización Mens.)'!$A$26:$BA$42,E$70,0)</f>
        <v>0</v>
      </c>
      <c r="F75" s="109">
        <f>VLOOKUP($B75,'Ejecución (Actualización Mens.)'!$A$26:$BA$42,F$70,0)</f>
        <v>0</v>
      </c>
      <c r="G75" s="109">
        <f>VLOOKUP($B75,'Ejecución (Actualización Mens.)'!$A$26:$BA$42,G$70,0)</f>
        <v>0</v>
      </c>
      <c r="H75" s="109">
        <f>VLOOKUP($B75,'Ejecución (Actualización Mens.)'!$A$26:$BA$42,H$70,0)</f>
        <v>0</v>
      </c>
      <c r="I75" s="109">
        <f>VLOOKUP($B75,'Ejecución (Actualización Mens.)'!$A$26:$BA$42,I$70,0)</f>
        <v>0</v>
      </c>
      <c r="J75" s="109">
        <f>VLOOKUP($B75,'Ejecución (Actualización Mens.)'!$A$26:$BA$42,J$70,0)</f>
        <v>0</v>
      </c>
      <c r="K75" s="109">
        <f>VLOOKUP($B75,'Ejecución (Actualización Mens.)'!$A$26:$BA$42,K$70,0)</f>
        <v>0</v>
      </c>
      <c r="L75" s="109">
        <f>VLOOKUP($B75,'Ejecución (Actualización Mens.)'!$A$26:$BA$42,L$70,0)</f>
        <v>0</v>
      </c>
      <c r="M75" s="109">
        <f>VLOOKUP($B75,'Ejecución (Actualización Mens.)'!$A$26:$BA$42,M$70,0)</f>
        <v>0</v>
      </c>
      <c r="N75" s="109">
        <f>VLOOKUP($B75,'Ejecución (Actualización Mens.)'!$A$26:$BA$42,N$70,0)</f>
        <v>0</v>
      </c>
      <c r="O75" s="111">
        <f t="shared" si="9"/>
        <v>0</v>
      </c>
      <c r="P75" s="112">
        <f t="shared" si="10"/>
        <v>0</v>
      </c>
      <c r="Q75">
        <f t="shared" si="11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0</v>
      </c>
      <c r="Y75">
        <f t="shared" si="8"/>
        <v>0</v>
      </c>
      <c r="Z75">
        <f t="shared" si="8"/>
        <v>0</v>
      </c>
      <c r="AA75">
        <f t="shared" si="8"/>
        <v>0</v>
      </c>
      <c r="AB75">
        <f t="shared" si="8"/>
        <v>0</v>
      </c>
      <c r="AC75">
        <f t="shared" si="12"/>
        <v>0</v>
      </c>
      <c r="AD75" s="111">
        <f t="shared" si="13"/>
        <v>0</v>
      </c>
    </row>
    <row r="76" spans="2:30" x14ac:dyDescent="0.25">
      <c r="B76" t="str">
        <f>'Presupuesto (Captura de Datos)'!A29</f>
        <v>Ahorro / Pensión 4</v>
      </c>
      <c r="C76" s="109">
        <f>VLOOKUP($B76,'Ejecución (Actualización Mens.)'!$A$26:$BA$42,C$70,0)</f>
        <v>0</v>
      </c>
      <c r="D76" s="109">
        <f>VLOOKUP($B76,'Ejecución (Actualización Mens.)'!$A$26:$BA$42,D$70,0)</f>
        <v>0</v>
      </c>
      <c r="E76" s="109">
        <f>VLOOKUP($B76,'Ejecución (Actualización Mens.)'!$A$26:$BA$42,E$70,0)</f>
        <v>0</v>
      </c>
      <c r="F76" s="109">
        <f>VLOOKUP($B76,'Ejecución (Actualización Mens.)'!$A$26:$BA$42,F$70,0)</f>
        <v>0</v>
      </c>
      <c r="G76" s="109">
        <f>VLOOKUP($B76,'Ejecución (Actualización Mens.)'!$A$26:$BA$42,G$70,0)</f>
        <v>0</v>
      </c>
      <c r="H76" s="109">
        <f>VLOOKUP($B76,'Ejecución (Actualización Mens.)'!$A$26:$BA$42,H$70,0)</f>
        <v>0</v>
      </c>
      <c r="I76" s="109">
        <f>VLOOKUP($B76,'Ejecución (Actualización Mens.)'!$A$26:$BA$42,I$70,0)</f>
        <v>0</v>
      </c>
      <c r="J76" s="109">
        <f>VLOOKUP($B76,'Ejecución (Actualización Mens.)'!$A$26:$BA$42,J$70,0)</f>
        <v>0</v>
      </c>
      <c r="K76" s="109">
        <f>VLOOKUP($B76,'Ejecución (Actualización Mens.)'!$A$26:$BA$42,K$70,0)</f>
        <v>0</v>
      </c>
      <c r="L76" s="109">
        <f>VLOOKUP($B76,'Ejecución (Actualización Mens.)'!$A$26:$BA$42,L$70,0)</f>
        <v>0</v>
      </c>
      <c r="M76" s="109">
        <f>VLOOKUP($B76,'Ejecución (Actualización Mens.)'!$A$26:$BA$42,M$70,0)</f>
        <v>0</v>
      </c>
      <c r="N76" s="109">
        <f>VLOOKUP($B76,'Ejecución (Actualización Mens.)'!$A$26:$BA$42,N$70,0)</f>
        <v>0</v>
      </c>
      <c r="O76" s="111">
        <f t="shared" si="9"/>
        <v>0</v>
      </c>
      <c r="P76" s="112">
        <f t="shared" si="10"/>
        <v>0</v>
      </c>
      <c r="Q76">
        <f t="shared" si="11"/>
        <v>0</v>
      </c>
      <c r="R76">
        <f t="shared" si="8"/>
        <v>0</v>
      </c>
      <c r="S76">
        <f t="shared" si="8"/>
        <v>0</v>
      </c>
      <c r="T76">
        <f t="shared" si="8"/>
        <v>0</v>
      </c>
      <c r="U76">
        <f t="shared" si="8"/>
        <v>0</v>
      </c>
      <c r="V76">
        <f t="shared" si="8"/>
        <v>0</v>
      </c>
      <c r="W76">
        <f t="shared" si="8"/>
        <v>0</v>
      </c>
      <c r="X76">
        <f t="shared" si="8"/>
        <v>0</v>
      </c>
      <c r="Y76">
        <f t="shared" si="8"/>
        <v>0</v>
      </c>
      <c r="Z76">
        <f t="shared" si="8"/>
        <v>0</v>
      </c>
      <c r="AA76">
        <f t="shared" si="8"/>
        <v>0</v>
      </c>
      <c r="AB76">
        <f t="shared" si="8"/>
        <v>0</v>
      </c>
      <c r="AC76">
        <f t="shared" si="12"/>
        <v>0</v>
      </c>
      <c r="AD76" s="111">
        <f t="shared" si="13"/>
        <v>0</v>
      </c>
    </row>
    <row r="77" spans="2:30" x14ac:dyDescent="0.25">
      <c r="B77" t="str">
        <f>'Presupuesto (Captura de Datos)'!A30</f>
        <v>Pension Obligatoria</v>
      </c>
      <c r="C77" s="109">
        <f>VLOOKUP($B77,'Ejecución (Actualización Mens.)'!$A$26:$BA$42,C$70,0)</f>
        <v>110000</v>
      </c>
      <c r="D77" s="109">
        <f>VLOOKUP($B77,'Ejecución (Actualización Mens.)'!$A$26:$BA$42,D$70,0)</f>
        <v>80000</v>
      </c>
      <c r="E77" s="109">
        <f>VLOOKUP($B77,'Ejecución (Actualización Mens.)'!$A$26:$BA$42,E$70,0)</f>
        <v>0</v>
      </c>
      <c r="F77" s="109">
        <f>VLOOKUP($B77,'Ejecución (Actualización Mens.)'!$A$26:$BA$42,F$70,0)</f>
        <v>0</v>
      </c>
      <c r="G77" s="109">
        <f>VLOOKUP($B77,'Ejecución (Actualización Mens.)'!$A$26:$BA$42,G$70,0)</f>
        <v>0</v>
      </c>
      <c r="H77" s="109">
        <f>VLOOKUP($B77,'Ejecución (Actualización Mens.)'!$A$26:$BA$42,H$70,0)</f>
        <v>0</v>
      </c>
      <c r="I77" s="109">
        <f>VLOOKUP($B77,'Ejecución (Actualización Mens.)'!$A$26:$BA$42,I$70,0)</f>
        <v>0</v>
      </c>
      <c r="J77" s="109">
        <f>VLOOKUP($B77,'Ejecución (Actualización Mens.)'!$A$26:$BA$42,J$70,0)</f>
        <v>0</v>
      </c>
      <c r="K77" s="109">
        <f>VLOOKUP($B77,'Ejecución (Actualización Mens.)'!$A$26:$BA$42,K$70,0)</f>
        <v>0</v>
      </c>
      <c r="L77" s="109">
        <f>VLOOKUP($B77,'Ejecución (Actualización Mens.)'!$A$26:$BA$42,L$70,0)</f>
        <v>0</v>
      </c>
      <c r="M77" s="109">
        <f>VLOOKUP($B77,'Ejecución (Actualización Mens.)'!$A$26:$BA$42,M$70,0)</f>
        <v>0</v>
      </c>
      <c r="N77" s="109">
        <f>VLOOKUP($B77,'Ejecución (Actualización Mens.)'!$A$26:$BA$42,N$70,0)</f>
        <v>0</v>
      </c>
      <c r="O77" s="111">
        <f t="shared" si="9"/>
        <v>190000</v>
      </c>
      <c r="P77" s="112">
        <f t="shared" si="10"/>
        <v>0.2737752161383285</v>
      </c>
      <c r="Q77">
        <f t="shared" si="11"/>
        <v>1</v>
      </c>
      <c r="R77">
        <f t="shared" si="8"/>
        <v>1</v>
      </c>
      <c r="S77">
        <f t="shared" si="8"/>
        <v>0</v>
      </c>
      <c r="T77">
        <f t="shared" si="8"/>
        <v>0</v>
      </c>
      <c r="U77">
        <f t="shared" si="8"/>
        <v>0</v>
      </c>
      <c r="V77">
        <f t="shared" si="8"/>
        <v>0</v>
      </c>
      <c r="W77">
        <f t="shared" si="8"/>
        <v>0</v>
      </c>
      <c r="X77">
        <f t="shared" si="8"/>
        <v>0</v>
      </c>
      <c r="Y77">
        <f t="shared" si="8"/>
        <v>0</v>
      </c>
      <c r="Z77">
        <f t="shared" si="8"/>
        <v>0</v>
      </c>
      <c r="AA77">
        <f t="shared" si="8"/>
        <v>0</v>
      </c>
      <c r="AB77">
        <f t="shared" si="8"/>
        <v>0</v>
      </c>
      <c r="AC77">
        <f t="shared" si="12"/>
        <v>2</v>
      </c>
      <c r="AD77" s="111">
        <f t="shared" si="13"/>
        <v>95000</v>
      </c>
    </row>
    <row r="78" spans="2:30" x14ac:dyDescent="0.25">
      <c r="B78" t="str">
        <f>'Presupuesto (Captura de Datos)'!A31</f>
        <v>Ahorro / Pensión 6</v>
      </c>
      <c r="C78" s="109">
        <f>VLOOKUP($B78,'Ejecución (Actualización Mens.)'!$A$26:$BA$42,C$70,0)</f>
        <v>0</v>
      </c>
      <c r="D78" s="109">
        <f>VLOOKUP($B78,'Ejecución (Actualización Mens.)'!$A$26:$BA$42,D$70,0)</f>
        <v>0</v>
      </c>
      <c r="E78" s="109">
        <f>VLOOKUP($B78,'Ejecución (Actualización Mens.)'!$A$26:$BA$42,E$70,0)</f>
        <v>0</v>
      </c>
      <c r="F78" s="109">
        <f>VLOOKUP($B78,'Ejecución (Actualización Mens.)'!$A$26:$BA$42,F$70,0)</f>
        <v>0</v>
      </c>
      <c r="G78" s="109">
        <f>VLOOKUP($B78,'Ejecución (Actualización Mens.)'!$A$26:$BA$42,G$70,0)</f>
        <v>0</v>
      </c>
      <c r="H78" s="109">
        <f>VLOOKUP($B78,'Ejecución (Actualización Mens.)'!$A$26:$BA$42,H$70,0)</f>
        <v>0</v>
      </c>
      <c r="I78" s="109">
        <f>VLOOKUP($B78,'Ejecución (Actualización Mens.)'!$A$26:$BA$42,I$70,0)</f>
        <v>0</v>
      </c>
      <c r="J78" s="109">
        <f>VLOOKUP($B78,'Ejecución (Actualización Mens.)'!$A$26:$BA$42,J$70,0)</f>
        <v>0</v>
      </c>
      <c r="K78" s="109">
        <f>VLOOKUP($B78,'Ejecución (Actualización Mens.)'!$A$26:$BA$42,K$70,0)</f>
        <v>0</v>
      </c>
      <c r="L78" s="109">
        <f>VLOOKUP($B78,'Ejecución (Actualización Mens.)'!$A$26:$BA$42,L$70,0)</f>
        <v>0</v>
      </c>
      <c r="M78" s="109">
        <f>VLOOKUP($B78,'Ejecución (Actualización Mens.)'!$A$26:$BA$42,M$70,0)</f>
        <v>0</v>
      </c>
      <c r="N78" s="109">
        <f>VLOOKUP($B78,'Ejecución (Actualización Mens.)'!$A$26:$BA$42,N$70,0)</f>
        <v>0</v>
      </c>
      <c r="O78" s="111">
        <f t="shared" si="9"/>
        <v>0</v>
      </c>
      <c r="P78" s="112">
        <f t="shared" si="10"/>
        <v>0</v>
      </c>
      <c r="Q78">
        <f t="shared" si="11"/>
        <v>0</v>
      </c>
      <c r="R78">
        <f t="shared" si="8"/>
        <v>0</v>
      </c>
      <c r="S78">
        <f t="shared" si="8"/>
        <v>0</v>
      </c>
      <c r="T78">
        <f t="shared" si="8"/>
        <v>0</v>
      </c>
      <c r="U78">
        <f t="shared" si="8"/>
        <v>0</v>
      </c>
      <c r="V78">
        <f t="shared" si="8"/>
        <v>0</v>
      </c>
      <c r="W78">
        <f t="shared" si="8"/>
        <v>0</v>
      </c>
      <c r="X78">
        <f t="shared" si="8"/>
        <v>0</v>
      </c>
      <c r="Y78">
        <f t="shared" si="8"/>
        <v>0</v>
      </c>
      <c r="Z78">
        <f t="shared" si="8"/>
        <v>0</v>
      </c>
      <c r="AA78">
        <f t="shared" si="8"/>
        <v>0</v>
      </c>
      <c r="AB78">
        <f t="shared" si="8"/>
        <v>0</v>
      </c>
      <c r="AC78">
        <f t="shared" si="12"/>
        <v>0</v>
      </c>
      <c r="AD78" s="111">
        <f t="shared" si="13"/>
        <v>0</v>
      </c>
    </row>
    <row r="79" spans="2:30" x14ac:dyDescent="0.25">
      <c r="B79" t="str">
        <f>'Presupuesto (Captura de Datos)'!A32</f>
        <v>Ahorro / Pensión 7</v>
      </c>
      <c r="C79" s="109">
        <f>VLOOKUP($B79,'Ejecución (Actualización Mens.)'!$A$26:$BA$42,C$70,0)</f>
        <v>0</v>
      </c>
      <c r="D79" s="109">
        <f>VLOOKUP($B79,'Ejecución (Actualización Mens.)'!$A$26:$BA$42,D$70,0)</f>
        <v>0</v>
      </c>
      <c r="E79" s="109">
        <f>VLOOKUP($B79,'Ejecución (Actualización Mens.)'!$A$26:$BA$42,E$70,0)</f>
        <v>0</v>
      </c>
      <c r="F79" s="109">
        <f>VLOOKUP($B79,'Ejecución (Actualización Mens.)'!$A$26:$BA$42,F$70,0)</f>
        <v>0</v>
      </c>
      <c r="G79" s="109">
        <f>VLOOKUP($B79,'Ejecución (Actualización Mens.)'!$A$26:$BA$42,G$70,0)</f>
        <v>0</v>
      </c>
      <c r="H79" s="109">
        <f>VLOOKUP($B79,'Ejecución (Actualización Mens.)'!$A$26:$BA$42,H$70,0)</f>
        <v>0</v>
      </c>
      <c r="I79" s="109">
        <f>VLOOKUP($B79,'Ejecución (Actualización Mens.)'!$A$26:$BA$42,I$70,0)</f>
        <v>0</v>
      </c>
      <c r="J79" s="109">
        <f>VLOOKUP($B79,'Ejecución (Actualización Mens.)'!$A$26:$BA$42,J$70,0)</f>
        <v>0</v>
      </c>
      <c r="K79" s="109">
        <f>VLOOKUP($B79,'Ejecución (Actualización Mens.)'!$A$26:$BA$42,K$70,0)</f>
        <v>0</v>
      </c>
      <c r="L79" s="109">
        <f>VLOOKUP($B79,'Ejecución (Actualización Mens.)'!$A$26:$BA$42,L$70,0)</f>
        <v>0</v>
      </c>
      <c r="M79" s="109">
        <f>VLOOKUP($B79,'Ejecución (Actualización Mens.)'!$A$26:$BA$42,M$70,0)</f>
        <v>0</v>
      </c>
      <c r="N79" s="109">
        <f>VLOOKUP($B79,'Ejecución (Actualización Mens.)'!$A$26:$BA$42,N$70,0)</f>
        <v>0</v>
      </c>
      <c r="O79" s="111">
        <f t="shared" si="9"/>
        <v>0</v>
      </c>
      <c r="P79" s="112">
        <f t="shared" si="10"/>
        <v>0</v>
      </c>
      <c r="Q79">
        <f t="shared" si="11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8"/>
        <v>0</v>
      </c>
      <c r="V79">
        <f t="shared" si="8"/>
        <v>0</v>
      </c>
      <c r="W79">
        <f t="shared" si="8"/>
        <v>0</v>
      </c>
      <c r="X79">
        <f t="shared" si="8"/>
        <v>0</v>
      </c>
      <c r="Y79">
        <f t="shared" si="8"/>
        <v>0</v>
      </c>
      <c r="Z79">
        <f t="shared" si="8"/>
        <v>0</v>
      </c>
      <c r="AA79">
        <f t="shared" si="8"/>
        <v>0</v>
      </c>
      <c r="AB79">
        <f t="shared" si="8"/>
        <v>0</v>
      </c>
      <c r="AC79">
        <f t="shared" si="12"/>
        <v>0</v>
      </c>
      <c r="AD79" s="111">
        <f t="shared" si="13"/>
        <v>0</v>
      </c>
    </row>
    <row r="80" spans="2:30" x14ac:dyDescent="0.25">
      <c r="B80" t="str">
        <f>'Presupuesto (Captura de Datos)'!A33</f>
        <v>Ahorro / Pensión 8</v>
      </c>
      <c r="C80" s="109">
        <f>VLOOKUP($B80,'Ejecución (Actualización Mens.)'!$A$26:$BA$42,C$70,0)</f>
        <v>0</v>
      </c>
      <c r="D80" s="109">
        <f>VLOOKUP($B80,'Ejecución (Actualización Mens.)'!$A$26:$BA$42,D$70,0)</f>
        <v>0</v>
      </c>
      <c r="E80" s="109">
        <f>VLOOKUP($B80,'Ejecución (Actualización Mens.)'!$A$26:$BA$42,E$70,0)</f>
        <v>0</v>
      </c>
      <c r="F80" s="109">
        <f>VLOOKUP($B80,'Ejecución (Actualización Mens.)'!$A$26:$BA$42,F$70,0)</f>
        <v>0</v>
      </c>
      <c r="G80" s="109">
        <f>VLOOKUP($B80,'Ejecución (Actualización Mens.)'!$A$26:$BA$42,G$70,0)</f>
        <v>0</v>
      </c>
      <c r="H80" s="109">
        <f>VLOOKUP($B80,'Ejecución (Actualización Mens.)'!$A$26:$BA$42,H$70,0)</f>
        <v>0</v>
      </c>
      <c r="I80" s="109">
        <f>VLOOKUP($B80,'Ejecución (Actualización Mens.)'!$A$26:$BA$42,I$70,0)</f>
        <v>0</v>
      </c>
      <c r="J80" s="109">
        <f>VLOOKUP($B80,'Ejecución (Actualización Mens.)'!$A$26:$BA$42,J$70,0)</f>
        <v>0</v>
      </c>
      <c r="K80" s="109">
        <f>VLOOKUP($B80,'Ejecución (Actualización Mens.)'!$A$26:$BA$42,K$70,0)</f>
        <v>0</v>
      </c>
      <c r="L80" s="109">
        <f>VLOOKUP($B80,'Ejecución (Actualización Mens.)'!$A$26:$BA$42,L$70,0)</f>
        <v>0</v>
      </c>
      <c r="M80" s="109">
        <f>VLOOKUP($B80,'Ejecución (Actualización Mens.)'!$A$26:$BA$42,M$70,0)</f>
        <v>0</v>
      </c>
      <c r="N80" s="109">
        <f>VLOOKUP($B80,'Ejecución (Actualización Mens.)'!$A$26:$BA$42,N$70,0)</f>
        <v>0</v>
      </c>
      <c r="O80" s="111">
        <f t="shared" si="9"/>
        <v>0</v>
      </c>
      <c r="P80" s="112">
        <f t="shared" si="10"/>
        <v>0</v>
      </c>
      <c r="Q80">
        <f t="shared" si="11"/>
        <v>0</v>
      </c>
      <c r="R80">
        <f t="shared" si="8"/>
        <v>0</v>
      </c>
      <c r="S80">
        <f t="shared" si="8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12"/>
        <v>0</v>
      </c>
      <c r="AD80" s="111">
        <f t="shared" si="13"/>
        <v>0</v>
      </c>
    </row>
    <row r="81" spans="2:30" x14ac:dyDescent="0.25">
      <c r="B81" t="str">
        <f>'Presupuesto (Captura de Datos)'!A34</f>
        <v>Ahorro / Pensión 9</v>
      </c>
      <c r="C81" s="109">
        <f>VLOOKUP($B81,'Ejecución (Actualización Mens.)'!$A$26:$BA$42,C$70,0)</f>
        <v>0</v>
      </c>
      <c r="D81" s="109">
        <f>VLOOKUP($B81,'Ejecución (Actualización Mens.)'!$A$26:$BA$42,D$70,0)</f>
        <v>0</v>
      </c>
      <c r="E81" s="109">
        <f>VLOOKUP($B81,'Ejecución (Actualización Mens.)'!$A$26:$BA$42,E$70,0)</f>
        <v>0</v>
      </c>
      <c r="F81" s="109">
        <f>VLOOKUP($B81,'Ejecución (Actualización Mens.)'!$A$26:$BA$42,F$70,0)</f>
        <v>0</v>
      </c>
      <c r="G81" s="109">
        <f>VLOOKUP($B81,'Ejecución (Actualización Mens.)'!$A$26:$BA$42,G$70,0)</f>
        <v>0</v>
      </c>
      <c r="H81" s="109">
        <f>VLOOKUP($B81,'Ejecución (Actualización Mens.)'!$A$26:$BA$42,H$70,0)</f>
        <v>0</v>
      </c>
      <c r="I81" s="109">
        <f>VLOOKUP($B81,'Ejecución (Actualización Mens.)'!$A$26:$BA$42,I$70,0)</f>
        <v>0</v>
      </c>
      <c r="J81" s="109">
        <f>VLOOKUP($B81,'Ejecución (Actualización Mens.)'!$A$26:$BA$42,J$70,0)</f>
        <v>0</v>
      </c>
      <c r="K81" s="109">
        <f>VLOOKUP($B81,'Ejecución (Actualización Mens.)'!$A$26:$BA$42,K$70,0)</f>
        <v>0</v>
      </c>
      <c r="L81" s="109">
        <f>VLOOKUP($B81,'Ejecución (Actualización Mens.)'!$A$26:$BA$42,L$70,0)</f>
        <v>0</v>
      </c>
      <c r="M81" s="109">
        <f>VLOOKUP($B81,'Ejecución (Actualización Mens.)'!$A$26:$BA$42,M$70,0)</f>
        <v>0</v>
      </c>
      <c r="N81" s="109">
        <f>VLOOKUP($B81,'Ejecución (Actualización Mens.)'!$A$26:$BA$42,N$70,0)</f>
        <v>0</v>
      </c>
      <c r="O81" s="111">
        <f t="shared" si="9"/>
        <v>0</v>
      </c>
      <c r="P81" s="112">
        <f t="shared" si="10"/>
        <v>0</v>
      </c>
      <c r="Q81">
        <f t="shared" si="11"/>
        <v>0</v>
      </c>
      <c r="R81">
        <f t="shared" si="8"/>
        <v>0</v>
      </c>
      <c r="S81">
        <f t="shared" si="8"/>
        <v>0</v>
      </c>
      <c r="T81">
        <f t="shared" si="8"/>
        <v>0</v>
      </c>
      <c r="U81">
        <f t="shared" si="8"/>
        <v>0</v>
      </c>
      <c r="V81">
        <f t="shared" si="8"/>
        <v>0</v>
      </c>
      <c r="W81">
        <f t="shared" si="8"/>
        <v>0</v>
      </c>
      <c r="X81">
        <f t="shared" si="8"/>
        <v>0</v>
      </c>
      <c r="Y81">
        <f t="shared" si="8"/>
        <v>0</v>
      </c>
      <c r="Z81">
        <f t="shared" si="8"/>
        <v>0</v>
      </c>
      <c r="AA81">
        <f t="shared" si="8"/>
        <v>0</v>
      </c>
      <c r="AB81">
        <f t="shared" si="8"/>
        <v>0</v>
      </c>
      <c r="AC81">
        <f t="shared" si="12"/>
        <v>0</v>
      </c>
      <c r="AD81" s="111">
        <f t="shared" si="13"/>
        <v>0</v>
      </c>
    </row>
    <row r="82" spans="2:30" x14ac:dyDescent="0.25">
      <c r="B82" t="str">
        <f>'Presupuesto (Captura de Datos)'!A35</f>
        <v>Ahorro / Pensión 10</v>
      </c>
      <c r="C82" s="109">
        <f>VLOOKUP($B82,'Ejecución (Actualización Mens.)'!$A$26:$BA$42,C$70,0)</f>
        <v>0</v>
      </c>
      <c r="D82" s="109">
        <f>VLOOKUP($B82,'Ejecución (Actualización Mens.)'!$A$26:$BA$42,D$70,0)</f>
        <v>0</v>
      </c>
      <c r="E82" s="109">
        <f>VLOOKUP($B82,'Ejecución (Actualización Mens.)'!$A$26:$BA$42,E$70,0)</f>
        <v>0</v>
      </c>
      <c r="F82" s="109">
        <f>VLOOKUP($B82,'Ejecución (Actualización Mens.)'!$A$26:$BA$42,F$70,0)</f>
        <v>0</v>
      </c>
      <c r="G82" s="109">
        <f>VLOOKUP($B82,'Ejecución (Actualización Mens.)'!$A$26:$BA$42,G$70,0)</f>
        <v>0</v>
      </c>
      <c r="H82" s="109">
        <f>VLOOKUP($B82,'Ejecución (Actualización Mens.)'!$A$26:$BA$42,H$70,0)</f>
        <v>0</v>
      </c>
      <c r="I82" s="109">
        <f>VLOOKUP($B82,'Ejecución (Actualización Mens.)'!$A$26:$BA$42,I$70,0)</f>
        <v>0</v>
      </c>
      <c r="J82" s="109">
        <f>VLOOKUP($B82,'Ejecución (Actualización Mens.)'!$A$26:$BA$42,J$70,0)</f>
        <v>0</v>
      </c>
      <c r="K82" s="109">
        <f>VLOOKUP($B82,'Ejecución (Actualización Mens.)'!$A$26:$BA$42,K$70,0)</f>
        <v>0</v>
      </c>
      <c r="L82" s="109">
        <f>VLOOKUP($B82,'Ejecución (Actualización Mens.)'!$A$26:$BA$42,L$70,0)</f>
        <v>0</v>
      </c>
      <c r="M82" s="109">
        <f>VLOOKUP($B82,'Ejecución (Actualización Mens.)'!$A$26:$BA$42,M$70,0)</f>
        <v>0</v>
      </c>
      <c r="N82" s="109">
        <f>VLOOKUP($B82,'Ejecución (Actualización Mens.)'!$A$26:$BA$42,N$70,0)</f>
        <v>0</v>
      </c>
      <c r="O82" s="111">
        <f t="shared" si="9"/>
        <v>0</v>
      </c>
      <c r="P82" s="112">
        <f t="shared" si="10"/>
        <v>0</v>
      </c>
      <c r="Q82">
        <f t="shared" si="11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8"/>
        <v>0</v>
      </c>
      <c r="V82">
        <f t="shared" si="8"/>
        <v>0</v>
      </c>
      <c r="W82">
        <f t="shared" si="8"/>
        <v>0</v>
      </c>
      <c r="X82">
        <f t="shared" si="8"/>
        <v>0</v>
      </c>
      <c r="Y82">
        <f t="shared" si="8"/>
        <v>0</v>
      </c>
      <c r="Z82">
        <f t="shared" si="8"/>
        <v>0</v>
      </c>
      <c r="AA82">
        <f t="shared" si="8"/>
        <v>0</v>
      </c>
      <c r="AB82">
        <f t="shared" si="8"/>
        <v>0</v>
      </c>
      <c r="AC82">
        <f t="shared" si="12"/>
        <v>0</v>
      </c>
      <c r="AD82" s="111">
        <f t="shared" si="13"/>
        <v>0</v>
      </c>
    </row>
    <row r="83" spans="2:30" x14ac:dyDescent="0.25">
      <c r="B83" t="str">
        <f>'Presupuesto (Captura de Datos)'!A36</f>
        <v>Ahorro / Pensión 11</v>
      </c>
      <c r="C83" s="109">
        <f>VLOOKUP($B83,'Ejecución (Actualización Mens.)'!$A$26:$BA$42,C$70,0)</f>
        <v>0</v>
      </c>
      <c r="D83" s="109">
        <f>VLOOKUP($B83,'Ejecución (Actualización Mens.)'!$A$26:$BA$42,D$70,0)</f>
        <v>0</v>
      </c>
      <c r="E83" s="109">
        <f>VLOOKUP($B83,'Ejecución (Actualización Mens.)'!$A$26:$BA$42,E$70,0)</f>
        <v>0</v>
      </c>
      <c r="F83" s="109">
        <f>VLOOKUP($B83,'Ejecución (Actualización Mens.)'!$A$26:$BA$42,F$70,0)</f>
        <v>0</v>
      </c>
      <c r="G83" s="109">
        <f>VLOOKUP($B83,'Ejecución (Actualización Mens.)'!$A$26:$BA$42,G$70,0)</f>
        <v>0</v>
      </c>
      <c r="H83" s="109">
        <f>VLOOKUP($B83,'Ejecución (Actualización Mens.)'!$A$26:$BA$42,H$70,0)</f>
        <v>0</v>
      </c>
      <c r="I83" s="109">
        <f>VLOOKUP($B83,'Ejecución (Actualización Mens.)'!$A$26:$BA$42,I$70,0)</f>
        <v>0</v>
      </c>
      <c r="J83" s="109">
        <f>VLOOKUP($B83,'Ejecución (Actualización Mens.)'!$A$26:$BA$42,J$70,0)</f>
        <v>0</v>
      </c>
      <c r="K83" s="109">
        <f>VLOOKUP($B83,'Ejecución (Actualización Mens.)'!$A$26:$BA$42,K$70,0)</f>
        <v>0</v>
      </c>
      <c r="L83" s="109">
        <f>VLOOKUP($B83,'Ejecución (Actualización Mens.)'!$A$26:$BA$42,L$70,0)</f>
        <v>0</v>
      </c>
      <c r="M83" s="109">
        <f>VLOOKUP($B83,'Ejecución (Actualización Mens.)'!$A$26:$BA$42,M$70,0)</f>
        <v>0</v>
      </c>
      <c r="N83" s="109">
        <f>VLOOKUP($B83,'Ejecución (Actualización Mens.)'!$A$26:$BA$42,N$70,0)</f>
        <v>0</v>
      </c>
      <c r="O83" s="111">
        <f t="shared" si="9"/>
        <v>0</v>
      </c>
      <c r="P83" s="112">
        <f t="shared" si="10"/>
        <v>0</v>
      </c>
      <c r="Q83">
        <f t="shared" si="11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</v>
      </c>
      <c r="X83">
        <f t="shared" si="8"/>
        <v>0</v>
      </c>
      <c r="Y83">
        <f t="shared" si="8"/>
        <v>0</v>
      </c>
      <c r="Z83">
        <f t="shared" si="8"/>
        <v>0</v>
      </c>
      <c r="AA83">
        <f t="shared" si="8"/>
        <v>0</v>
      </c>
      <c r="AB83">
        <f t="shared" si="8"/>
        <v>0</v>
      </c>
      <c r="AC83">
        <f t="shared" si="12"/>
        <v>0</v>
      </c>
      <c r="AD83" s="111">
        <f t="shared" si="13"/>
        <v>0</v>
      </c>
    </row>
    <row r="84" spans="2:30" x14ac:dyDescent="0.25">
      <c r="B84" t="str">
        <f>'Presupuesto (Captura de Datos)'!A37</f>
        <v>Ahorro / Pensión 12</v>
      </c>
      <c r="C84" s="109">
        <f>VLOOKUP($B84,'Ejecución (Actualización Mens.)'!$A$26:$BA$42,C$70,0)</f>
        <v>0</v>
      </c>
      <c r="D84" s="109">
        <f>VLOOKUP($B84,'Ejecución (Actualización Mens.)'!$A$26:$BA$42,D$70,0)</f>
        <v>0</v>
      </c>
      <c r="E84" s="109">
        <f>VLOOKUP($B84,'Ejecución (Actualización Mens.)'!$A$26:$BA$42,E$70,0)</f>
        <v>0</v>
      </c>
      <c r="F84" s="109">
        <f>VLOOKUP($B84,'Ejecución (Actualización Mens.)'!$A$26:$BA$42,F$70,0)</f>
        <v>0</v>
      </c>
      <c r="G84" s="109">
        <f>VLOOKUP($B84,'Ejecución (Actualización Mens.)'!$A$26:$BA$42,G$70,0)</f>
        <v>0</v>
      </c>
      <c r="H84" s="109">
        <f>VLOOKUP($B84,'Ejecución (Actualización Mens.)'!$A$26:$BA$42,H$70,0)</f>
        <v>0</v>
      </c>
      <c r="I84" s="109">
        <f>VLOOKUP($B84,'Ejecución (Actualización Mens.)'!$A$26:$BA$42,I$70,0)</f>
        <v>0</v>
      </c>
      <c r="J84" s="109">
        <f>VLOOKUP($B84,'Ejecución (Actualización Mens.)'!$A$26:$BA$42,J$70,0)</f>
        <v>0</v>
      </c>
      <c r="K84" s="109">
        <f>VLOOKUP($B84,'Ejecución (Actualización Mens.)'!$A$26:$BA$42,K$70,0)</f>
        <v>0</v>
      </c>
      <c r="L84" s="109">
        <f>VLOOKUP($B84,'Ejecución (Actualización Mens.)'!$A$26:$BA$42,L$70,0)</f>
        <v>0</v>
      </c>
      <c r="M84" s="109">
        <f>VLOOKUP($B84,'Ejecución (Actualización Mens.)'!$A$26:$BA$42,M$70,0)</f>
        <v>0</v>
      </c>
      <c r="N84" s="109">
        <f>VLOOKUP($B84,'Ejecución (Actualización Mens.)'!$A$26:$BA$42,N$70,0)</f>
        <v>0</v>
      </c>
      <c r="O84" s="111">
        <f t="shared" si="9"/>
        <v>0</v>
      </c>
      <c r="P84" s="112">
        <f t="shared" si="10"/>
        <v>0</v>
      </c>
      <c r="Q84">
        <f t="shared" si="11"/>
        <v>0</v>
      </c>
      <c r="R84">
        <f t="shared" si="8"/>
        <v>0</v>
      </c>
      <c r="S84">
        <f t="shared" si="8"/>
        <v>0</v>
      </c>
      <c r="T84">
        <f t="shared" si="8"/>
        <v>0</v>
      </c>
      <c r="U84">
        <f t="shared" si="8"/>
        <v>0</v>
      </c>
      <c r="V84">
        <f t="shared" si="8"/>
        <v>0</v>
      </c>
      <c r="W84">
        <f t="shared" si="8"/>
        <v>0</v>
      </c>
      <c r="X84">
        <f t="shared" si="8"/>
        <v>0</v>
      </c>
      <c r="Y84">
        <f t="shared" si="8"/>
        <v>0</v>
      </c>
      <c r="Z84">
        <f t="shared" si="8"/>
        <v>0</v>
      </c>
      <c r="AA84">
        <f t="shared" si="8"/>
        <v>0</v>
      </c>
      <c r="AB84">
        <f t="shared" si="8"/>
        <v>0</v>
      </c>
      <c r="AC84">
        <f t="shared" si="12"/>
        <v>0</v>
      </c>
      <c r="AD84" s="111">
        <f t="shared" si="13"/>
        <v>0</v>
      </c>
    </row>
    <row r="85" spans="2:30" x14ac:dyDescent="0.25">
      <c r="B85" t="str">
        <f>'Presupuesto (Captura de Datos)'!A38</f>
        <v>Ahorro / Pensión 13</v>
      </c>
      <c r="C85" s="109">
        <f>VLOOKUP($B85,'Ejecución (Actualización Mens.)'!$A$26:$BA$42,C$70,0)</f>
        <v>0</v>
      </c>
      <c r="D85" s="109">
        <f>VLOOKUP($B85,'Ejecución (Actualización Mens.)'!$A$26:$BA$42,D$70,0)</f>
        <v>0</v>
      </c>
      <c r="E85" s="109">
        <f>VLOOKUP($B85,'Ejecución (Actualización Mens.)'!$A$26:$BA$42,E$70,0)</f>
        <v>0</v>
      </c>
      <c r="F85" s="109">
        <f>VLOOKUP($B85,'Ejecución (Actualización Mens.)'!$A$26:$BA$42,F$70,0)</f>
        <v>0</v>
      </c>
      <c r="G85" s="109">
        <f>VLOOKUP($B85,'Ejecución (Actualización Mens.)'!$A$26:$BA$42,G$70,0)</f>
        <v>0</v>
      </c>
      <c r="H85" s="109">
        <f>VLOOKUP($B85,'Ejecución (Actualización Mens.)'!$A$26:$BA$42,H$70,0)</f>
        <v>0</v>
      </c>
      <c r="I85" s="109">
        <f>VLOOKUP($B85,'Ejecución (Actualización Mens.)'!$A$26:$BA$42,I$70,0)</f>
        <v>0</v>
      </c>
      <c r="J85" s="109">
        <f>VLOOKUP($B85,'Ejecución (Actualización Mens.)'!$A$26:$BA$42,J$70,0)</f>
        <v>0</v>
      </c>
      <c r="K85" s="109">
        <f>VLOOKUP($B85,'Ejecución (Actualización Mens.)'!$A$26:$BA$42,K$70,0)</f>
        <v>0</v>
      </c>
      <c r="L85" s="109">
        <f>VLOOKUP($B85,'Ejecución (Actualización Mens.)'!$A$26:$BA$42,L$70,0)</f>
        <v>0</v>
      </c>
      <c r="M85" s="109">
        <f>VLOOKUP($B85,'Ejecución (Actualización Mens.)'!$A$26:$BA$42,M$70,0)</f>
        <v>0</v>
      </c>
      <c r="N85" s="109">
        <f>VLOOKUP($B85,'Ejecución (Actualización Mens.)'!$A$26:$BA$42,N$70,0)</f>
        <v>0</v>
      </c>
      <c r="O85" s="111">
        <f t="shared" si="9"/>
        <v>0</v>
      </c>
      <c r="P85" s="112">
        <f t="shared" si="10"/>
        <v>0</v>
      </c>
      <c r="Q85">
        <f t="shared" si="11"/>
        <v>0</v>
      </c>
      <c r="R85">
        <f t="shared" si="8"/>
        <v>0</v>
      </c>
      <c r="S85">
        <f t="shared" si="8"/>
        <v>0</v>
      </c>
      <c r="T85">
        <f t="shared" si="8"/>
        <v>0</v>
      </c>
      <c r="U85">
        <f t="shared" si="8"/>
        <v>0</v>
      </c>
      <c r="V85">
        <f t="shared" si="8"/>
        <v>0</v>
      </c>
      <c r="W85">
        <f t="shared" si="8"/>
        <v>0</v>
      </c>
      <c r="X85">
        <f t="shared" si="8"/>
        <v>0</v>
      </c>
      <c r="Y85">
        <f t="shared" si="8"/>
        <v>0</v>
      </c>
      <c r="Z85">
        <f t="shared" si="8"/>
        <v>0</v>
      </c>
      <c r="AA85">
        <f t="shared" si="8"/>
        <v>0</v>
      </c>
      <c r="AB85">
        <f t="shared" si="8"/>
        <v>0</v>
      </c>
      <c r="AC85">
        <f t="shared" si="12"/>
        <v>0</v>
      </c>
      <c r="AD85" s="111">
        <f t="shared" si="13"/>
        <v>0</v>
      </c>
    </row>
    <row r="86" spans="2:30" x14ac:dyDescent="0.25">
      <c r="B86" t="str">
        <f>'Presupuesto (Captura de Datos)'!A39</f>
        <v>Ahorro / Pensión 14</v>
      </c>
      <c r="C86" s="109">
        <f>VLOOKUP($B86,'Ejecución (Actualización Mens.)'!$A$26:$BA$42,C$70,0)</f>
        <v>0</v>
      </c>
      <c r="D86" s="109">
        <f>VLOOKUP($B86,'Ejecución (Actualización Mens.)'!$A$26:$BA$42,D$70,0)</f>
        <v>0</v>
      </c>
      <c r="E86" s="109">
        <f>VLOOKUP($B86,'Ejecución (Actualización Mens.)'!$A$26:$BA$42,E$70,0)</f>
        <v>0</v>
      </c>
      <c r="F86" s="109">
        <f>VLOOKUP($B86,'Ejecución (Actualización Mens.)'!$A$26:$BA$42,F$70,0)</f>
        <v>0</v>
      </c>
      <c r="G86" s="109">
        <f>VLOOKUP($B86,'Ejecución (Actualización Mens.)'!$A$26:$BA$42,G$70,0)</f>
        <v>0</v>
      </c>
      <c r="H86" s="109">
        <f>VLOOKUP($B86,'Ejecución (Actualización Mens.)'!$A$26:$BA$42,H$70,0)</f>
        <v>0</v>
      </c>
      <c r="I86" s="109">
        <f>VLOOKUP($B86,'Ejecución (Actualización Mens.)'!$A$26:$BA$42,I$70,0)</f>
        <v>0</v>
      </c>
      <c r="J86" s="109">
        <f>VLOOKUP($B86,'Ejecución (Actualización Mens.)'!$A$26:$BA$42,J$70,0)</f>
        <v>0</v>
      </c>
      <c r="K86" s="109">
        <f>VLOOKUP($B86,'Ejecución (Actualización Mens.)'!$A$26:$BA$42,K$70,0)</f>
        <v>0</v>
      </c>
      <c r="L86" s="109">
        <f>VLOOKUP($B86,'Ejecución (Actualización Mens.)'!$A$26:$BA$42,L$70,0)</f>
        <v>0</v>
      </c>
      <c r="M86" s="109">
        <f>VLOOKUP($B86,'Ejecución (Actualización Mens.)'!$A$26:$BA$42,M$70,0)</f>
        <v>0</v>
      </c>
      <c r="N86" s="109">
        <f>VLOOKUP($B86,'Ejecución (Actualización Mens.)'!$A$26:$BA$42,N$70,0)</f>
        <v>0</v>
      </c>
      <c r="O86" s="111">
        <f t="shared" si="9"/>
        <v>0</v>
      </c>
      <c r="P86" s="112">
        <f t="shared" si="10"/>
        <v>0</v>
      </c>
      <c r="Q86">
        <f t="shared" si="11"/>
        <v>0</v>
      </c>
      <c r="R86">
        <f t="shared" si="8"/>
        <v>0</v>
      </c>
      <c r="S86">
        <f t="shared" si="8"/>
        <v>0</v>
      </c>
      <c r="T86">
        <f t="shared" si="8"/>
        <v>0</v>
      </c>
      <c r="U86">
        <f t="shared" si="8"/>
        <v>0</v>
      </c>
      <c r="V86">
        <f t="shared" si="8"/>
        <v>0</v>
      </c>
      <c r="W86">
        <f t="shared" si="8"/>
        <v>0</v>
      </c>
      <c r="X86">
        <f t="shared" si="8"/>
        <v>0</v>
      </c>
      <c r="Y86">
        <f t="shared" si="8"/>
        <v>0</v>
      </c>
      <c r="Z86">
        <f t="shared" si="8"/>
        <v>0</v>
      </c>
      <c r="AA86">
        <f t="shared" si="8"/>
        <v>0</v>
      </c>
      <c r="AB86">
        <f t="shared" si="8"/>
        <v>0</v>
      </c>
      <c r="AC86">
        <f t="shared" si="12"/>
        <v>0</v>
      </c>
      <c r="AD86" s="111">
        <f t="shared" si="13"/>
        <v>0</v>
      </c>
    </row>
    <row r="87" spans="2:30" x14ac:dyDescent="0.25">
      <c r="B87" t="str">
        <f>'Presupuesto (Captura de Datos)'!A40</f>
        <v>Ahorro / Pensión 15</v>
      </c>
      <c r="C87" s="109">
        <f>VLOOKUP($B87,'Ejecución (Actualización Mens.)'!$A$26:$BA$42,C$70,0)</f>
        <v>0</v>
      </c>
      <c r="D87" s="109">
        <f>VLOOKUP($B87,'Ejecución (Actualización Mens.)'!$A$26:$BA$42,D$70,0)</f>
        <v>0</v>
      </c>
      <c r="E87" s="109">
        <f>VLOOKUP($B87,'Ejecución (Actualización Mens.)'!$A$26:$BA$42,E$70,0)</f>
        <v>0</v>
      </c>
      <c r="F87" s="109">
        <f>VLOOKUP($B87,'Ejecución (Actualización Mens.)'!$A$26:$BA$42,F$70,0)</f>
        <v>0</v>
      </c>
      <c r="G87" s="109">
        <f>VLOOKUP($B87,'Ejecución (Actualización Mens.)'!$A$26:$BA$42,G$70,0)</f>
        <v>0</v>
      </c>
      <c r="H87" s="109">
        <f>VLOOKUP($B87,'Ejecución (Actualización Mens.)'!$A$26:$BA$42,H$70,0)</f>
        <v>0</v>
      </c>
      <c r="I87" s="109">
        <f>VLOOKUP($B87,'Ejecución (Actualización Mens.)'!$A$26:$BA$42,I$70,0)</f>
        <v>0</v>
      </c>
      <c r="J87" s="109">
        <f>VLOOKUP($B87,'Ejecución (Actualización Mens.)'!$A$26:$BA$42,J$70,0)</f>
        <v>0</v>
      </c>
      <c r="K87" s="109">
        <f>VLOOKUP($B87,'Ejecución (Actualización Mens.)'!$A$26:$BA$42,K$70,0)</f>
        <v>0</v>
      </c>
      <c r="L87" s="109">
        <f>VLOOKUP($B87,'Ejecución (Actualización Mens.)'!$A$26:$BA$42,L$70,0)</f>
        <v>0</v>
      </c>
      <c r="M87" s="109">
        <f>VLOOKUP($B87,'Ejecución (Actualización Mens.)'!$A$26:$BA$42,M$70,0)</f>
        <v>0</v>
      </c>
      <c r="N87" s="109">
        <f>VLOOKUP($B87,'Ejecución (Actualización Mens.)'!$A$26:$BA$42,N$70,0)</f>
        <v>0</v>
      </c>
      <c r="O87" s="111">
        <f t="shared" si="9"/>
        <v>0</v>
      </c>
      <c r="P87" s="112">
        <f t="shared" si="10"/>
        <v>0</v>
      </c>
      <c r="Q87">
        <f t="shared" si="11"/>
        <v>0</v>
      </c>
      <c r="R87">
        <f t="shared" si="8"/>
        <v>0</v>
      </c>
      <c r="S87">
        <f t="shared" si="8"/>
        <v>0</v>
      </c>
      <c r="T87">
        <f t="shared" si="8"/>
        <v>0</v>
      </c>
      <c r="U87">
        <f t="shared" si="8"/>
        <v>0</v>
      </c>
      <c r="V87">
        <f t="shared" si="8"/>
        <v>0</v>
      </c>
      <c r="W87">
        <f t="shared" si="8"/>
        <v>0</v>
      </c>
      <c r="X87">
        <f t="shared" si="8"/>
        <v>0</v>
      </c>
      <c r="Y87">
        <f t="shared" si="8"/>
        <v>0</v>
      </c>
      <c r="Z87">
        <f t="shared" si="8"/>
        <v>0</v>
      </c>
      <c r="AA87">
        <f t="shared" si="8"/>
        <v>0</v>
      </c>
      <c r="AB87">
        <f t="shared" si="8"/>
        <v>0</v>
      </c>
      <c r="AC87">
        <f t="shared" si="12"/>
        <v>0</v>
      </c>
      <c r="AD87" s="111">
        <f t="shared" si="13"/>
        <v>0</v>
      </c>
    </row>
    <row r="88" spans="2:30" x14ac:dyDescent="0.25">
      <c r="B88" t="str">
        <f>'Presupuesto (Captura de Datos)'!A41</f>
        <v>Ahorro / Pensión 16</v>
      </c>
      <c r="C88" s="109">
        <f>VLOOKUP($B88,'Ejecución (Actualización Mens.)'!$A$26:$BA$42,C$70,0)</f>
        <v>0</v>
      </c>
      <c r="D88" s="109">
        <f>VLOOKUP($B88,'Ejecución (Actualización Mens.)'!$A$26:$BA$42,D$70,0)</f>
        <v>0</v>
      </c>
      <c r="E88" s="109">
        <f>VLOOKUP($B88,'Ejecución (Actualización Mens.)'!$A$26:$BA$42,E$70,0)</f>
        <v>0</v>
      </c>
      <c r="F88" s="109">
        <f>VLOOKUP($B88,'Ejecución (Actualización Mens.)'!$A$26:$BA$42,F$70,0)</f>
        <v>0</v>
      </c>
      <c r="G88" s="109">
        <f>VLOOKUP($B88,'Ejecución (Actualización Mens.)'!$A$26:$BA$42,G$70,0)</f>
        <v>0</v>
      </c>
      <c r="H88" s="109">
        <f>VLOOKUP($B88,'Ejecución (Actualización Mens.)'!$A$26:$BA$42,H$70,0)</f>
        <v>0</v>
      </c>
      <c r="I88" s="109">
        <f>VLOOKUP($B88,'Ejecución (Actualización Mens.)'!$A$26:$BA$42,I$70,0)</f>
        <v>0</v>
      </c>
      <c r="J88" s="109">
        <f>VLOOKUP($B88,'Ejecución (Actualización Mens.)'!$A$26:$BA$42,J$70,0)</f>
        <v>0</v>
      </c>
      <c r="K88" s="109">
        <f>VLOOKUP($B88,'Ejecución (Actualización Mens.)'!$A$26:$BA$42,K$70,0)</f>
        <v>0</v>
      </c>
      <c r="L88" s="109">
        <f>VLOOKUP($B88,'Ejecución (Actualización Mens.)'!$A$26:$BA$42,L$70,0)</f>
        <v>0</v>
      </c>
      <c r="M88" s="109">
        <f>VLOOKUP($B88,'Ejecución (Actualización Mens.)'!$A$26:$BA$42,M$70,0)</f>
        <v>0</v>
      </c>
      <c r="N88" s="109">
        <f>VLOOKUP($B88,'Ejecución (Actualización Mens.)'!$A$26:$BA$42,N$70,0)</f>
        <v>0</v>
      </c>
      <c r="O88" s="111">
        <f t="shared" si="9"/>
        <v>0</v>
      </c>
      <c r="P88" s="112">
        <f t="shared" si="10"/>
        <v>0</v>
      </c>
      <c r="Q88">
        <f t="shared" si="11"/>
        <v>0</v>
      </c>
      <c r="R88">
        <f t="shared" si="8"/>
        <v>0</v>
      </c>
      <c r="S88">
        <f t="shared" si="8"/>
        <v>0</v>
      </c>
      <c r="T88">
        <f t="shared" si="8"/>
        <v>0</v>
      </c>
      <c r="U88">
        <f t="shared" si="8"/>
        <v>0</v>
      </c>
      <c r="V88">
        <f t="shared" si="8"/>
        <v>0</v>
      </c>
      <c r="W88">
        <f t="shared" si="8"/>
        <v>0</v>
      </c>
      <c r="X88">
        <f t="shared" si="8"/>
        <v>0</v>
      </c>
      <c r="Y88">
        <f t="shared" si="8"/>
        <v>0</v>
      </c>
      <c r="Z88">
        <f t="shared" si="8"/>
        <v>0</v>
      </c>
      <c r="AA88">
        <f t="shared" si="8"/>
        <v>0</v>
      </c>
      <c r="AB88">
        <f t="shared" si="8"/>
        <v>0</v>
      </c>
      <c r="AC88">
        <f t="shared" si="12"/>
        <v>0</v>
      </c>
      <c r="AD88" s="111">
        <f t="shared" si="13"/>
        <v>0</v>
      </c>
    </row>
    <row r="89" spans="2:30" x14ac:dyDescent="0.25">
      <c r="B89" t="str">
        <f>'Presupuesto (Captura de Datos)'!A42</f>
        <v>Total Ahorro / Pensión</v>
      </c>
      <c r="C89" s="109">
        <f>VLOOKUP($B89,'Ejecución (Actualización Mens.)'!$A$26:$BA$42,C$70,0)</f>
        <v>614000</v>
      </c>
      <c r="D89" s="109">
        <f>VLOOKUP($B89,'Ejecución (Actualización Mens.)'!$A$26:$BA$42,D$70,0)</f>
        <v>80000</v>
      </c>
      <c r="E89" s="109">
        <f>VLOOKUP($B89,'Ejecución (Actualización Mens.)'!$A$26:$BA$42,E$70,0)</f>
        <v>0</v>
      </c>
      <c r="F89" s="109">
        <f>VLOOKUP($B89,'Ejecución (Actualización Mens.)'!$A$26:$BA$42,F$70,0)</f>
        <v>0</v>
      </c>
      <c r="G89" s="109">
        <f>VLOOKUP($B89,'Ejecución (Actualización Mens.)'!$A$26:$BA$42,G$70,0)</f>
        <v>0</v>
      </c>
      <c r="H89" s="109">
        <f>VLOOKUP($B89,'Ejecución (Actualización Mens.)'!$A$26:$BA$42,H$70,0)</f>
        <v>0</v>
      </c>
      <c r="I89" s="109">
        <f>VLOOKUP($B89,'Ejecución (Actualización Mens.)'!$A$26:$BA$42,I$70,0)</f>
        <v>0</v>
      </c>
      <c r="J89" s="109">
        <f>VLOOKUP($B89,'Ejecución (Actualización Mens.)'!$A$26:$BA$42,J$70,0)</f>
        <v>0</v>
      </c>
      <c r="K89" s="109">
        <f>VLOOKUP($B89,'Ejecución (Actualización Mens.)'!$A$26:$BA$42,K$70,0)</f>
        <v>0</v>
      </c>
      <c r="L89" s="109">
        <f>VLOOKUP($B89,'Ejecución (Actualización Mens.)'!$A$26:$BA$42,L$70,0)</f>
        <v>0</v>
      </c>
      <c r="M89" s="109">
        <f>VLOOKUP($B89,'Ejecución (Actualización Mens.)'!$A$26:$BA$42,M$70,0)</f>
        <v>0</v>
      </c>
      <c r="N89" s="109">
        <f>VLOOKUP($B89,'Ejecución (Actualización Mens.)'!$A$26:$BA$42,N$70,0)</f>
        <v>0</v>
      </c>
      <c r="O89" s="111">
        <f t="shared" si="9"/>
        <v>694000</v>
      </c>
      <c r="P89" s="112">
        <f t="shared" si="10"/>
        <v>1</v>
      </c>
      <c r="Q89">
        <f t="shared" ref="Q89:AB89" si="14">IF(C89&lt;&gt;0,1,0)</f>
        <v>1</v>
      </c>
      <c r="R89">
        <f t="shared" si="14"/>
        <v>1</v>
      </c>
      <c r="S89">
        <f t="shared" si="14"/>
        <v>0</v>
      </c>
      <c r="T89">
        <f t="shared" si="14"/>
        <v>0</v>
      </c>
      <c r="U89">
        <f t="shared" si="14"/>
        <v>0</v>
      </c>
      <c r="V89">
        <f t="shared" si="14"/>
        <v>0</v>
      </c>
      <c r="W89">
        <f t="shared" si="14"/>
        <v>0</v>
      </c>
      <c r="X89">
        <f t="shared" si="14"/>
        <v>0</v>
      </c>
      <c r="Y89">
        <f t="shared" si="14"/>
        <v>0</v>
      </c>
      <c r="Z89">
        <f t="shared" si="14"/>
        <v>0</v>
      </c>
      <c r="AA89">
        <f t="shared" si="14"/>
        <v>0</v>
      </c>
      <c r="AB89">
        <f t="shared" si="14"/>
        <v>0</v>
      </c>
      <c r="AC89">
        <f>SUM(Q89:AB89)</f>
        <v>2</v>
      </c>
      <c r="AD89" s="111">
        <f t="shared" si="13"/>
        <v>347000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002060"/>
  </sheetPr>
  <dimension ref="A1:T175"/>
  <sheetViews>
    <sheetView showGridLines="0" showRowColHeaders="0" zoomScale="90" zoomScaleNormal="90" workbookViewId="0">
      <pane ySplit="2" topLeftCell="A132" activePane="bottomLeft" state="frozen"/>
      <selection activeCell="K8" sqref="K8"/>
      <selection pane="bottomLeft" activeCell="J92" sqref="J92:N92"/>
    </sheetView>
  </sheetViews>
  <sheetFormatPr baseColWidth="10" defaultColWidth="0" defaultRowHeight="15" zeroHeight="1" x14ac:dyDescent="0.25"/>
  <cols>
    <col min="1" max="1" width="11.42578125" style="3" customWidth="1"/>
    <col min="2" max="2" width="11.7109375" style="3" customWidth="1"/>
    <col min="3" max="3" width="13.28515625" style="3" customWidth="1"/>
    <col min="4" max="4" width="11.7109375" style="3" customWidth="1"/>
    <col min="5" max="5" width="12.5703125" style="3" customWidth="1"/>
    <col min="6" max="6" width="12.42578125" style="3" bestFit="1" customWidth="1"/>
    <col min="7" max="7" width="11.42578125" style="3" customWidth="1"/>
    <col min="8" max="8" width="12" style="3" customWidth="1"/>
    <col min="9" max="9" width="12.5703125" style="3" customWidth="1"/>
    <col min="10" max="11" width="11.42578125" style="3" customWidth="1"/>
    <col min="12" max="12" width="18.85546875" style="3" customWidth="1"/>
    <col min="13" max="13" width="14.140625" style="3" customWidth="1"/>
    <col min="14" max="14" width="11.42578125" style="3" customWidth="1"/>
    <col min="15" max="15" width="12.5703125" style="3" customWidth="1"/>
    <col min="16" max="18" width="11.42578125" style="3" hidden="1" customWidth="1"/>
    <col min="19" max="20" width="0" style="3" hidden="1" customWidth="1"/>
    <col min="21" max="16384" width="11.42578125" style="3" hidden="1"/>
  </cols>
  <sheetData>
    <row r="1" spans="1:20" ht="21" customHeight="1" x14ac:dyDescent="0.25">
      <c r="F1" s="91"/>
      <c r="G1" s="91"/>
      <c r="H1" s="135" t="s">
        <v>41</v>
      </c>
      <c r="I1" s="135"/>
      <c r="J1" s="135"/>
      <c r="K1" s="135"/>
      <c r="L1" s="135"/>
      <c r="M1" s="135"/>
      <c r="N1" s="135"/>
      <c r="O1" s="135"/>
      <c r="T1" s="3" t="s">
        <v>20</v>
      </c>
    </row>
    <row r="2" spans="1:20" ht="21" customHeight="1" x14ac:dyDescent="0.25">
      <c r="E2" s="91"/>
      <c r="F2" s="91"/>
      <c r="G2" s="91"/>
      <c r="H2" s="135"/>
      <c r="I2" s="135"/>
      <c r="J2" s="135"/>
      <c r="K2" s="135"/>
      <c r="L2" s="135"/>
      <c r="M2" s="135"/>
      <c r="N2" s="135"/>
      <c r="O2" s="135"/>
      <c r="T2" s="3" t="s">
        <v>21</v>
      </c>
    </row>
    <row r="3" spans="1:20" s="86" customFormat="1" ht="38.25" customHeight="1" x14ac:dyDescent="0.5">
      <c r="A3" s="104" t="s">
        <v>67</v>
      </c>
    </row>
    <row r="4" spans="1:20" x14ac:dyDescent="0.25"/>
    <row r="5" spans="1:20" ht="18.75" x14ac:dyDescent="0.25">
      <c r="J5" s="4" t="s">
        <v>16</v>
      </c>
      <c r="L5" s="5">
        <f>'Presupuesto (Captura de Datos)'!N7</f>
        <v>19232000</v>
      </c>
      <c r="M5" s="6"/>
    </row>
    <row r="6" spans="1:20" x14ac:dyDescent="0.25">
      <c r="J6" s="4" t="s">
        <v>17</v>
      </c>
      <c r="L6" s="7">
        <f>'Presupuesto (Captura de Datos)'!O5</f>
        <v>4666666.666666667</v>
      </c>
    </row>
    <row r="7" spans="1:20" x14ac:dyDescent="0.25">
      <c r="J7" s="4" t="s">
        <v>18</v>
      </c>
      <c r="L7" s="7">
        <f>'Presupuesto (Captura de Datos)'!O6</f>
        <v>3064000</v>
      </c>
    </row>
    <row r="8" spans="1:20" ht="18.75" x14ac:dyDescent="0.25">
      <c r="J8" s="4" t="s">
        <v>19</v>
      </c>
      <c r="L8" s="5">
        <f>'Presupuesto (Captura de Datos)'!O7</f>
        <v>1602666.6666666667</v>
      </c>
    </row>
    <row r="9" spans="1:20" x14ac:dyDescent="0.25"/>
    <row r="10" spans="1:20" ht="30" customHeight="1" x14ac:dyDescent="0.25">
      <c r="J10" s="140" t="str">
        <f>IF(L8&gt;200000,T1,T2)</f>
        <v>Cliente CON Capacidad de Ahorro</v>
      </c>
      <c r="K10" s="140"/>
      <c r="L10" s="140"/>
    </row>
    <row r="11" spans="1:20" x14ac:dyDescent="0.25"/>
    <row r="12" spans="1:20" x14ac:dyDescent="0.25"/>
    <row r="13" spans="1:20" x14ac:dyDescent="0.25"/>
    <row r="14" spans="1:20" x14ac:dyDescent="0.25"/>
    <row r="15" spans="1:20" x14ac:dyDescent="0.25"/>
    <row r="16" spans="1:20" x14ac:dyDescent="0.25"/>
    <row r="17" spans="1:5" x14ac:dyDescent="0.25"/>
    <row r="18" spans="1:5" x14ac:dyDescent="0.25"/>
    <row r="19" spans="1:5" x14ac:dyDescent="0.25"/>
    <row r="20" spans="1:5" x14ac:dyDescent="0.25"/>
    <row r="21" spans="1:5" x14ac:dyDescent="0.25"/>
    <row r="22" spans="1:5" x14ac:dyDescent="0.25"/>
    <row r="23" spans="1:5" x14ac:dyDescent="0.25"/>
    <row r="24" spans="1:5" x14ac:dyDescent="0.25"/>
    <row r="25" spans="1:5" x14ac:dyDescent="0.25"/>
    <row r="26" spans="1:5" x14ac:dyDescent="0.25"/>
    <row r="27" spans="1:5" x14ac:dyDescent="0.25"/>
    <row r="28" spans="1:5" x14ac:dyDescent="0.25">
      <c r="A28" s="141" t="s">
        <v>24</v>
      </c>
      <c r="B28" s="141"/>
      <c r="C28" s="14" t="s">
        <v>1</v>
      </c>
      <c r="D28" s="14" t="s">
        <v>9</v>
      </c>
      <c r="E28" s="14" t="s">
        <v>25</v>
      </c>
    </row>
    <row r="29" spans="1:5" x14ac:dyDescent="0.25">
      <c r="A29" s="144" t="str">
        <f>+'Presupuesto (Captura de Datos)'!$A$25</f>
        <v>Ahorro / Pensión</v>
      </c>
      <c r="B29" s="145"/>
      <c r="C29" s="17">
        <f>'Presupuesto (Captura de Datos)'!$N$42</f>
        <v>7368000</v>
      </c>
      <c r="D29" s="17">
        <f>'Presupuesto (Captura de Datos)'!$O$42</f>
        <v>614000</v>
      </c>
      <c r="E29" s="18">
        <f>IF(ISERROR(C29/$C$41),0,(C29/$C$41))</f>
        <v>0.20039164490861619</v>
      </c>
    </row>
    <row r="30" spans="1:5" x14ac:dyDescent="0.25">
      <c r="A30" s="144" t="str">
        <f>'Presupuesto (Captura de Datos)'!$A$44</f>
        <v>Donaciones / Ayuda Familia</v>
      </c>
      <c r="B30" s="145"/>
      <c r="C30" s="17">
        <f>'Presupuesto (Captura de Datos)'!$N$53</f>
        <v>2400000</v>
      </c>
      <c r="D30" s="17">
        <f>'Presupuesto (Captura de Datos)'!$O$53</f>
        <v>200000</v>
      </c>
      <c r="E30" s="18">
        <f t="shared" ref="E30:E41" si="0">IF(ISERROR(C30/$C$41),0,(C30/$C$41))</f>
        <v>6.5274151436031339E-2</v>
      </c>
    </row>
    <row r="31" spans="1:5" x14ac:dyDescent="0.25">
      <c r="A31" s="144" t="str">
        <f>'Presupuesto (Captura de Datos)'!$A$55</f>
        <v>Hogar</v>
      </c>
      <c r="B31" s="145"/>
      <c r="C31" s="17">
        <f>'Presupuesto (Captura de Datos)'!$N$67</f>
        <v>0</v>
      </c>
      <c r="D31" s="17">
        <f>'Presupuesto (Captura de Datos)'!$O$67</f>
        <v>0</v>
      </c>
      <c r="E31" s="18">
        <f t="shared" si="0"/>
        <v>0</v>
      </c>
    </row>
    <row r="32" spans="1:5" x14ac:dyDescent="0.25">
      <c r="A32" s="144" t="str">
        <f>'Presupuesto (Captura de Datos)'!$A$69</f>
        <v>Gastos Fijos</v>
      </c>
      <c r="B32" s="145"/>
      <c r="C32" s="17">
        <f>'Presupuesto (Captura de Datos)'!$N$82</f>
        <v>0</v>
      </c>
      <c r="D32" s="17">
        <f>'Presupuesto (Captura de Datos)'!$O$82</f>
        <v>0</v>
      </c>
      <c r="E32" s="18">
        <f t="shared" si="0"/>
        <v>0</v>
      </c>
    </row>
    <row r="33" spans="1:15" x14ac:dyDescent="0.25">
      <c r="A33" s="144" t="str">
        <f>'Presupuesto (Captura de Datos)'!$A$84</f>
        <v>Comida Familia y Propia</v>
      </c>
      <c r="B33" s="145"/>
      <c r="C33" s="17">
        <f>+'Presupuesto (Captura de Datos)'!$N$93</f>
        <v>0</v>
      </c>
      <c r="D33" s="17">
        <f>'Presupuesto (Captura de Datos)'!$O$93</f>
        <v>0</v>
      </c>
      <c r="E33" s="18">
        <f t="shared" si="0"/>
        <v>0</v>
      </c>
    </row>
    <row r="34" spans="1:15" x14ac:dyDescent="0.25">
      <c r="A34" s="144" t="str">
        <f>'Presupuesto (Captura de Datos)'!$A$95</f>
        <v>Transporte / Vehículo Familia y Propia</v>
      </c>
      <c r="B34" s="145"/>
      <c r="C34" s="17">
        <f>'Presupuesto (Captura de Datos)'!$N$111</f>
        <v>0</v>
      </c>
      <c r="D34" s="17">
        <f>'Presupuesto (Captura de Datos)'!$O$111</f>
        <v>0</v>
      </c>
      <c r="E34" s="18">
        <f t="shared" si="0"/>
        <v>0</v>
      </c>
    </row>
    <row r="35" spans="1:15" x14ac:dyDescent="0.25">
      <c r="A35" s="144" t="str">
        <f>'Presupuesto (Captura de Datos)'!$A$113</f>
        <v>Salud / Familia y Propia</v>
      </c>
      <c r="B35" s="145"/>
      <c r="C35" s="17">
        <f>'Presupuesto (Captura de Datos)'!$N$127</f>
        <v>0</v>
      </c>
      <c r="D35" s="17">
        <f>'Presupuesto (Captura de Datos)'!$O$127</f>
        <v>0</v>
      </c>
      <c r="E35" s="18">
        <f t="shared" si="0"/>
        <v>0</v>
      </c>
    </row>
    <row r="36" spans="1:15" x14ac:dyDescent="0.25">
      <c r="A36" s="144" t="str">
        <f>'Presupuesto (Captura de Datos)'!$A$129</f>
        <v>Vida Diaria / Educación Familia y Propia</v>
      </c>
      <c r="B36" s="145"/>
      <c r="C36" s="17">
        <f>'Presupuesto (Captura de Datos)'!$N$151</f>
        <v>0</v>
      </c>
      <c r="D36" s="17">
        <f>'Presupuesto (Captura de Datos)'!$O$151</f>
        <v>0</v>
      </c>
      <c r="E36" s="18">
        <f t="shared" si="0"/>
        <v>0</v>
      </c>
    </row>
    <row r="37" spans="1:15" x14ac:dyDescent="0.25">
      <c r="A37" s="144" t="str">
        <f>'Presupuesto (Captura de Datos)'!$A$153</f>
        <v>Niños</v>
      </c>
      <c r="B37" s="145"/>
      <c r="C37" s="17">
        <f>'Presupuesto (Captura de Datos)'!$N$166</f>
        <v>12000000</v>
      </c>
      <c r="D37" s="17">
        <f>'Presupuesto (Captura de Datos)'!$O$166</f>
        <v>1000000</v>
      </c>
      <c r="E37" s="18">
        <f t="shared" si="0"/>
        <v>0.32637075718015668</v>
      </c>
    </row>
    <row r="38" spans="1:15" x14ac:dyDescent="0.25">
      <c r="A38" s="144" t="str">
        <f>'Presupuesto (Captura de Datos)'!$A$168</f>
        <v>Obligaciones Financieras / Impuestos</v>
      </c>
      <c r="B38" s="145"/>
      <c r="C38" s="17">
        <f>'Presupuesto (Captura de Datos)'!$N$190</f>
        <v>15000000</v>
      </c>
      <c r="D38" s="17">
        <f>'Presupuesto (Captura de Datos)'!$O$190</f>
        <v>1250000</v>
      </c>
      <c r="E38" s="18">
        <f t="shared" si="0"/>
        <v>0.40796344647519583</v>
      </c>
    </row>
    <row r="39" spans="1:15" x14ac:dyDescent="0.25">
      <c r="A39" s="144" t="str">
        <f>'Presupuesto (Captura de Datos)'!$A$192</f>
        <v>Entretenimiento / Diversión</v>
      </c>
      <c r="B39" s="145"/>
      <c r="C39" s="17">
        <f>'Presupuesto (Captura de Datos)'!$N$212</f>
        <v>0</v>
      </c>
      <c r="D39" s="17">
        <f>'Presupuesto (Captura de Datos)'!$O$212</f>
        <v>0</v>
      </c>
      <c r="E39" s="18">
        <f t="shared" si="0"/>
        <v>0</v>
      </c>
    </row>
    <row r="40" spans="1:15" ht="24.75" customHeight="1" x14ac:dyDescent="0.25">
      <c r="A40" s="142" t="str">
        <f>'Presupuesto (Captura de Datos)'!$A$214</f>
        <v>Otros Gastos / Familia y Propios</v>
      </c>
      <c r="B40" s="143"/>
      <c r="C40" s="17">
        <f>'Presupuesto (Captura de Datos)'!$N$237</f>
        <v>0</v>
      </c>
      <c r="D40" s="17">
        <f>'Presupuesto (Captura de Datos)'!$O$237</f>
        <v>0</v>
      </c>
      <c r="E40" s="18">
        <f t="shared" si="0"/>
        <v>0</v>
      </c>
    </row>
    <row r="41" spans="1:15" x14ac:dyDescent="0.25">
      <c r="A41" s="129" t="s">
        <v>1</v>
      </c>
      <c r="B41" s="130"/>
      <c r="C41" s="15">
        <f>SUM(C29:C40)</f>
        <v>36768000</v>
      </c>
      <c r="D41" s="15">
        <f>SUM(D29:D40)</f>
        <v>3064000</v>
      </c>
      <c r="E41" s="16">
        <f t="shared" si="0"/>
        <v>1</v>
      </c>
    </row>
    <row r="42" spans="1:15" x14ac:dyDescent="0.25"/>
    <row r="43" spans="1:15" x14ac:dyDescent="0.25"/>
    <row r="44" spans="1:15" ht="24.75" x14ac:dyDescent="0.5">
      <c r="A44" s="83" t="s">
        <v>42</v>
      </c>
    </row>
    <row r="45" spans="1:15" x14ac:dyDescent="0.25"/>
    <row r="46" spans="1:15" x14ac:dyDescent="0.25">
      <c r="C46" s="19" t="str">
        <f>+'Presupuesto (Captura de Datos)'!B2</f>
        <v>Mar</v>
      </c>
      <c r="D46" s="19" t="str">
        <f>+'Presupuesto (Captura de Datos)'!C2</f>
        <v>Abr</v>
      </c>
      <c r="E46" s="19" t="str">
        <f>+'Presupuesto (Captura de Datos)'!D2</f>
        <v>May</v>
      </c>
      <c r="F46" s="19" t="str">
        <f>+'Presupuesto (Captura de Datos)'!E2</f>
        <v>Jun</v>
      </c>
      <c r="G46" s="19" t="str">
        <f>+'Presupuesto (Captura de Datos)'!F2</f>
        <v>Jul</v>
      </c>
      <c r="H46" s="19" t="str">
        <f>+'Presupuesto (Captura de Datos)'!G2</f>
        <v>Agt</v>
      </c>
      <c r="I46" s="19" t="str">
        <f>+'Presupuesto (Captura de Datos)'!H2</f>
        <v>Sep</v>
      </c>
      <c r="J46" s="19" t="str">
        <f>+'Presupuesto (Captura de Datos)'!I2</f>
        <v>Oct</v>
      </c>
      <c r="K46" s="19" t="str">
        <f>+'Presupuesto (Captura de Datos)'!J2</f>
        <v>Nov</v>
      </c>
      <c r="L46" s="19" t="str">
        <f>+'Presupuesto (Captura de Datos)'!K2</f>
        <v>Dic</v>
      </c>
      <c r="M46" s="19" t="str">
        <f>+'Presupuesto (Captura de Datos)'!L2</f>
        <v>Ene</v>
      </c>
      <c r="N46" s="19" t="str">
        <f>+'Presupuesto (Captura de Datos)'!M2</f>
        <v>Feb</v>
      </c>
      <c r="O46" s="19" t="s">
        <v>1</v>
      </c>
    </row>
    <row r="47" spans="1:15" x14ac:dyDescent="0.25">
      <c r="A47" s="146" t="s">
        <v>48</v>
      </c>
      <c r="B47" s="146"/>
      <c r="C47" s="17">
        <f>+'Totales Xra Gráficas'!C2</f>
        <v>3000000</v>
      </c>
      <c r="D47" s="17">
        <f>+'Totales Xra Gráficas'!D2</f>
        <v>3000000</v>
      </c>
      <c r="E47" s="17">
        <f>+'Totales Xra Gráficas'!E2</f>
        <v>3000000</v>
      </c>
      <c r="F47" s="17">
        <f>+'Totales Xra Gráficas'!F2</f>
        <v>3000000</v>
      </c>
      <c r="G47" s="17">
        <f>+'Totales Xra Gráficas'!G2</f>
        <v>3000000</v>
      </c>
      <c r="H47" s="17">
        <f>+'Totales Xra Gráficas'!H2</f>
        <v>3000000</v>
      </c>
      <c r="I47" s="17">
        <f>+'Totales Xra Gráficas'!I2</f>
        <v>23000000</v>
      </c>
      <c r="J47" s="17">
        <f>+'Totales Xra Gráficas'!J2</f>
        <v>3000000</v>
      </c>
      <c r="K47" s="17">
        <f>+'Totales Xra Gráficas'!K2</f>
        <v>3000000</v>
      </c>
      <c r="L47" s="17">
        <f>+'Totales Xra Gráficas'!L2</f>
        <v>3000000</v>
      </c>
      <c r="M47" s="17">
        <f>+'Totales Xra Gráficas'!M2</f>
        <v>3000000</v>
      </c>
      <c r="N47" s="17">
        <f>+'Totales Xra Gráficas'!N2</f>
        <v>3000000</v>
      </c>
      <c r="O47" s="17">
        <f>SUM(C47:N47)</f>
        <v>56000000</v>
      </c>
    </row>
    <row r="48" spans="1:15" x14ac:dyDescent="0.25">
      <c r="A48" s="146" t="s">
        <v>87</v>
      </c>
      <c r="B48" s="146"/>
      <c r="C48" s="17">
        <f>+'Totales Xra Gráficas'!C3</f>
        <v>1200000</v>
      </c>
      <c r="D48" s="17">
        <f>+'Totales Xra Gráficas'!D3</f>
        <v>1200000</v>
      </c>
      <c r="E48" s="17">
        <f>+'Totales Xra Gráficas'!E3</f>
        <v>1200000</v>
      </c>
      <c r="F48" s="17">
        <f>+'Totales Xra Gráficas'!F3</f>
        <v>15000000</v>
      </c>
      <c r="G48" s="17">
        <f>+'Totales Xra Gráficas'!G3</f>
        <v>15000000</v>
      </c>
      <c r="H48" s="17">
        <f>+'Totales Xra Gráficas'!H3</f>
        <v>0</v>
      </c>
      <c r="I48" s="17">
        <f>+'Totales Xra Gráficas'!I3</f>
        <v>0</v>
      </c>
      <c r="J48" s="17">
        <f>+'Totales Xra Gráficas'!J3</f>
        <v>0</v>
      </c>
      <c r="K48" s="17">
        <f>+'Totales Xra Gráficas'!K3</f>
        <v>0</v>
      </c>
      <c r="L48" s="17">
        <f>+'Totales Xra Gráficas'!L3</f>
        <v>0</v>
      </c>
      <c r="M48" s="17">
        <f>+'Totales Xra Gráficas'!M3</f>
        <v>5000000</v>
      </c>
      <c r="N48" s="17">
        <f>+'Totales Xra Gráficas'!N3</f>
        <v>5000000</v>
      </c>
      <c r="O48" s="17">
        <f>SUM(C48:N48)</f>
        <v>43600000</v>
      </c>
    </row>
    <row r="49" spans="1:15" x14ac:dyDescent="0.25">
      <c r="A49" s="146" t="s">
        <v>276</v>
      </c>
      <c r="B49" s="146"/>
      <c r="C49" s="87">
        <f>+C47-C48</f>
        <v>1800000</v>
      </c>
      <c r="D49" s="87">
        <f t="shared" ref="D49:O49" si="1">+D47-D48</f>
        <v>1800000</v>
      </c>
      <c r="E49" s="87">
        <f t="shared" si="1"/>
        <v>1800000</v>
      </c>
      <c r="F49" s="87">
        <f t="shared" si="1"/>
        <v>-12000000</v>
      </c>
      <c r="G49" s="87">
        <f t="shared" si="1"/>
        <v>-12000000</v>
      </c>
      <c r="H49" s="87">
        <f t="shared" si="1"/>
        <v>3000000</v>
      </c>
      <c r="I49" s="87">
        <f t="shared" si="1"/>
        <v>23000000</v>
      </c>
      <c r="J49" s="87">
        <f t="shared" si="1"/>
        <v>3000000</v>
      </c>
      <c r="K49" s="87">
        <f t="shared" si="1"/>
        <v>3000000</v>
      </c>
      <c r="L49" s="87">
        <f t="shared" si="1"/>
        <v>3000000</v>
      </c>
      <c r="M49" s="87">
        <f t="shared" si="1"/>
        <v>-2000000</v>
      </c>
      <c r="N49" s="87">
        <f t="shared" si="1"/>
        <v>-2000000</v>
      </c>
      <c r="O49" s="87">
        <f t="shared" si="1"/>
        <v>12400000</v>
      </c>
    </row>
    <row r="50" spans="1:15" x14ac:dyDescent="0.25">
      <c r="A50" s="146" t="s">
        <v>47</v>
      </c>
      <c r="B50" s="146"/>
      <c r="C50" s="18">
        <f>+IF(ISERROR(C49/C47),0,(C49/C47))</f>
        <v>0.6</v>
      </c>
      <c r="D50" s="18">
        <f>+IF(ISERROR(D49/D47),0,(D49/D47))</f>
        <v>0.6</v>
      </c>
      <c r="E50" s="18">
        <f t="shared" ref="E50:O50" si="2">+IF(ISERROR(E49/E47),0,(E49/E47))</f>
        <v>0.6</v>
      </c>
      <c r="F50" s="18">
        <f t="shared" si="2"/>
        <v>-4</v>
      </c>
      <c r="G50" s="18">
        <f t="shared" si="2"/>
        <v>-4</v>
      </c>
      <c r="H50" s="18">
        <f t="shared" si="2"/>
        <v>1</v>
      </c>
      <c r="I50" s="18">
        <f t="shared" si="2"/>
        <v>1</v>
      </c>
      <c r="J50" s="18">
        <f t="shared" si="2"/>
        <v>1</v>
      </c>
      <c r="K50" s="18">
        <f t="shared" si="2"/>
        <v>1</v>
      </c>
      <c r="L50" s="18">
        <f t="shared" si="2"/>
        <v>1</v>
      </c>
      <c r="M50" s="18">
        <f t="shared" si="2"/>
        <v>-0.66666666666666663</v>
      </c>
      <c r="N50" s="18">
        <f t="shared" si="2"/>
        <v>-0.66666666666666663</v>
      </c>
      <c r="O50" s="18">
        <f t="shared" si="2"/>
        <v>0.22142857142857142</v>
      </c>
    </row>
    <row r="51" spans="1:15" ht="9.75" customHeight="1" x14ac:dyDescent="0.25">
      <c r="A51" s="88"/>
      <c r="B51" s="88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</row>
    <row r="52" spans="1:15" x14ac:dyDescent="0.25">
      <c r="A52" s="138" t="s">
        <v>49</v>
      </c>
      <c r="B52" s="138"/>
      <c r="C52" s="17">
        <f>+'Totales Xra Gráficas'!C5</f>
        <v>3064000</v>
      </c>
      <c r="D52" s="17">
        <f>+'Totales Xra Gráficas'!D5</f>
        <v>3064000</v>
      </c>
      <c r="E52" s="17">
        <f>+'Totales Xra Gráficas'!E5</f>
        <v>3064000</v>
      </c>
      <c r="F52" s="17">
        <f>+'Totales Xra Gráficas'!F5</f>
        <v>3064000</v>
      </c>
      <c r="G52" s="17">
        <f>+'Totales Xra Gráficas'!G5</f>
        <v>3064000</v>
      </c>
      <c r="H52" s="17">
        <f>+'Totales Xra Gráficas'!H5</f>
        <v>3064000</v>
      </c>
      <c r="I52" s="17">
        <f>+'Totales Xra Gráficas'!I5</f>
        <v>3064000</v>
      </c>
      <c r="J52" s="17">
        <f>+'Totales Xra Gráficas'!J5</f>
        <v>3064000</v>
      </c>
      <c r="K52" s="17">
        <f>+'Totales Xra Gráficas'!K5</f>
        <v>3064000</v>
      </c>
      <c r="L52" s="17">
        <f>+'Totales Xra Gráficas'!L5</f>
        <v>3064000</v>
      </c>
      <c r="M52" s="17">
        <f>+'Totales Xra Gráficas'!M5</f>
        <v>3064000</v>
      </c>
      <c r="N52" s="17">
        <f>+'Totales Xra Gráficas'!N5</f>
        <v>3064000</v>
      </c>
      <c r="O52" s="17">
        <f>SUM(C52:N52)</f>
        <v>36768000</v>
      </c>
    </row>
    <row r="53" spans="1:15" x14ac:dyDescent="0.25">
      <c r="A53" s="138" t="s">
        <v>40</v>
      </c>
      <c r="B53" s="138"/>
      <c r="C53" s="17">
        <f>+'Totales Xra Gráficas'!C6</f>
        <v>614000</v>
      </c>
      <c r="D53" s="17">
        <f>+'Totales Xra Gráficas'!D6</f>
        <v>80000</v>
      </c>
      <c r="E53" s="17">
        <f>+'Totales Xra Gráficas'!E6</f>
        <v>0</v>
      </c>
      <c r="F53" s="17">
        <f>+'Totales Xra Gráficas'!F6</f>
        <v>0</v>
      </c>
      <c r="G53" s="17">
        <f>+'Totales Xra Gráficas'!G6</f>
        <v>0</v>
      </c>
      <c r="H53" s="17">
        <f>+'Totales Xra Gráficas'!H6</f>
        <v>0</v>
      </c>
      <c r="I53" s="17">
        <f>+'Totales Xra Gráficas'!I6</f>
        <v>0</v>
      </c>
      <c r="J53" s="17">
        <f>+'Totales Xra Gráficas'!J6</f>
        <v>0</v>
      </c>
      <c r="K53" s="17">
        <f>+'Totales Xra Gráficas'!K6</f>
        <v>0</v>
      </c>
      <c r="L53" s="17">
        <f>+'Totales Xra Gráficas'!L6</f>
        <v>0</v>
      </c>
      <c r="M53" s="17">
        <f>+'Totales Xra Gráficas'!M6</f>
        <v>0</v>
      </c>
      <c r="N53" s="17">
        <f>+'Totales Xra Gráficas'!N6</f>
        <v>0</v>
      </c>
      <c r="O53" s="17">
        <f>SUM(C53:N53)</f>
        <v>694000</v>
      </c>
    </row>
    <row r="54" spans="1:15" x14ac:dyDescent="0.25">
      <c r="A54" s="138" t="s">
        <v>45</v>
      </c>
      <c r="B54" s="138"/>
      <c r="C54" s="87">
        <f>+C52-C53</f>
        <v>2450000</v>
      </c>
      <c r="D54" s="87">
        <f t="shared" ref="D54:O54" si="3">+D52-D53</f>
        <v>2984000</v>
      </c>
      <c r="E54" s="87">
        <f t="shared" si="3"/>
        <v>3064000</v>
      </c>
      <c r="F54" s="87">
        <f t="shared" si="3"/>
        <v>3064000</v>
      </c>
      <c r="G54" s="87">
        <f t="shared" si="3"/>
        <v>3064000</v>
      </c>
      <c r="H54" s="87">
        <f t="shared" si="3"/>
        <v>3064000</v>
      </c>
      <c r="I54" s="87">
        <f t="shared" si="3"/>
        <v>3064000</v>
      </c>
      <c r="J54" s="87">
        <f t="shared" si="3"/>
        <v>3064000</v>
      </c>
      <c r="K54" s="87">
        <f t="shared" si="3"/>
        <v>3064000</v>
      </c>
      <c r="L54" s="87">
        <f t="shared" si="3"/>
        <v>3064000</v>
      </c>
      <c r="M54" s="87">
        <f t="shared" si="3"/>
        <v>3064000</v>
      </c>
      <c r="N54" s="87">
        <f t="shared" si="3"/>
        <v>3064000</v>
      </c>
      <c r="O54" s="87">
        <f t="shared" si="3"/>
        <v>36074000</v>
      </c>
    </row>
    <row r="55" spans="1:15" x14ac:dyDescent="0.25">
      <c r="A55" s="138" t="s">
        <v>47</v>
      </c>
      <c r="B55" s="138"/>
      <c r="C55" s="18">
        <f>+IF(ISERROR(C53/C52),0,(C53/C52))</f>
        <v>0.20039164490861619</v>
      </c>
      <c r="D55" s="18">
        <f t="shared" ref="D55:O55" si="4">+IF(ISERROR(D53/D52),0,(D53/D52))</f>
        <v>2.6109660574412531E-2</v>
      </c>
      <c r="E55" s="18">
        <f t="shared" si="4"/>
        <v>0</v>
      </c>
      <c r="F55" s="18">
        <f t="shared" si="4"/>
        <v>0</v>
      </c>
      <c r="G55" s="18">
        <f t="shared" si="4"/>
        <v>0</v>
      </c>
      <c r="H55" s="18">
        <f t="shared" si="4"/>
        <v>0</v>
      </c>
      <c r="I55" s="18">
        <f t="shared" si="4"/>
        <v>0</v>
      </c>
      <c r="J55" s="18">
        <f t="shared" si="4"/>
        <v>0</v>
      </c>
      <c r="K55" s="18">
        <f t="shared" si="4"/>
        <v>0</v>
      </c>
      <c r="L55" s="18">
        <f t="shared" si="4"/>
        <v>0</v>
      </c>
      <c r="M55" s="18">
        <f t="shared" si="4"/>
        <v>0</v>
      </c>
      <c r="N55" s="18">
        <f t="shared" si="4"/>
        <v>0</v>
      </c>
      <c r="O55" s="18">
        <f t="shared" si="4"/>
        <v>1.8875108790252393E-2</v>
      </c>
    </row>
    <row r="56" spans="1:15" x14ac:dyDescent="0.25"/>
    <row r="57" spans="1:15" ht="15.75" x14ac:dyDescent="0.25">
      <c r="A57" s="147" t="s">
        <v>50</v>
      </c>
      <c r="B57" s="147"/>
      <c r="C57" s="148" t="str">
        <f>+IF(O50&lt;1,"Los ingresos recibidos son MENORES a los ingresos estimados. Se debe revisar el gasto / egreso considerando que puede dar NEGATIVO el Balance", "...FELICITACIONES! Se cumplió el Objetivo de los INGRESOS.")</f>
        <v>Los ingresos recibidos son MENORES a los ingresos estimados. Se debe revisar el gasto / egreso considerando que puede dar NEGATIVO el Balance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</row>
    <row r="58" spans="1:15" ht="6" customHeight="1" x14ac:dyDescent="0.25">
      <c r="A58" s="90"/>
      <c r="B58" s="90"/>
    </row>
    <row r="59" spans="1:15" ht="15.75" x14ac:dyDescent="0.25">
      <c r="A59" s="147" t="s">
        <v>51</v>
      </c>
      <c r="B59" s="147"/>
      <c r="C59" s="148" t="str">
        <f>+IF(O55&gt;1,"Los egresos son MAYORES a los egresos estimados. Se debe revisar el gasto / egreso considerando que va a dar NEGATIVO el Balance", "...FELICITACIONES! Se cumplió el Objetivo de los EGRESOS. Está controlado el gasto.")</f>
        <v>...FELICITACIONES! Se cumplió el Objetivo de los EGRESOS. Está controlado el gasto.</v>
      </c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</row>
    <row r="60" spans="1:15" x14ac:dyDescent="0.25"/>
    <row r="61" spans="1:15" x14ac:dyDescent="0.25"/>
    <row r="62" spans="1:15" x14ac:dyDescent="0.25"/>
    <row r="63" spans="1:15" x14ac:dyDescent="0.25"/>
    <row r="64" spans="1:15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spans="1:14" x14ac:dyDescent="0.25"/>
    <row r="82" spans="1:14" x14ac:dyDescent="0.25"/>
    <row r="83" spans="1:14" x14ac:dyDescent="0.25"/>
    <row r="84" spans="1:14" x14ac:dyDescent="0.25"/>
    <row r="85" spans="1:14" x14ac:dyDescent="0.25"/>
    <row r="86" spans="1:14" x14ac:dyDescent="0.25"/>
    <row r="87" spans="1:14" x14ac:dyDescent="0.25"/>
    <row r="88" spans="1:14" ht="24.75" x14ac:dyDescent="0.5">
      <c r="A88" s="83" t="s">
        <v>46</v>
      </c>
    </row>
    <row r="89" spans="1:14" x14ac:dyDescent="0.25"/>
    <row r="90" spans="1:14" s="86" customFormat="1" ht="45" x14ac:dyDescent="0.25">
      <c r="A90" s="139" t="s">
        <v>24</v>
      </c>
      <c r="B90" s="139"/>
      <c r="C90" s="85" t="s">
        <v>58</v>
      </c>
      <c r="D90" s="85" t="s">
        <v>69</v>
      </c>
      <c r="E90" s="85" t="s">
        <v>68</v>
      </c>
      <c r="F90" s="84" t="s">
        <v>45</v>
      </c>
      <c r="G90" s="85" t="s">
        <v>43</v>
      </c>
      <c r="H90" s="85" t="s">
        <v>44</v>
      </c>
    </row>
    <row r="91" spans="1:14" s="86" customFormat="1" ht="29.25" customHeight="1" x14ac:dyDescent="0.25">
      <c r="A91" s="137" t="str">
        <f>+'Presupuesto (Captura de Datos)'!$A$25</f>
        <v>Ahorro / Pensión</v>
      </c>
      <c r="B91" s="137"/>
      <c r="C91" s="97">
        <f>'Presupuesto (Captura de Datos)'!$N$42</f>
        <v>7368000</v>
      </c>
      <c r="D91" s="108">
        <f>C91/12</f>
        <v>614000</v>
      </c>
      <c r="E91" s="97">
        <f>+'Ejecución (Actualización Mens.)'!AY42</f>
        <v>694000</v>
      </c>
      <c r="F91" s="98">
        <f>E91-D91</f>
        <v>80000</v>
      </c>
      <c r="G91" s="100">
        <f>IF(ISERROR(C91/$C$103),0,(C91/$C$103))</f>
        <v>0.20039164490861619</v>
      </c>
      <c r="H91" s="100">
        <f>IF(ISERROR(E91/$E$103),0,(E91/$E$103))</f>
        <v>1</v>
      </c>
      <c r="I91" s="97" t="str">
        <f>+IF(H91&gt;=G91,"DESVIACION (+)","DESVIACION (-)")</f>
        <v>DESVIACION (+)</v>
      </c>
      <c r="J91" s="149" t="str">
        <f>+IF(I91="DESVIACION (-)"," ATENCION! Estas Ahorrando menos de lo presupuestado.","FELICITACIONES! Superaste tu objetivo de ahorro, ahora ya estas más cerca de alcanzar tus SUEÑOS.")</f>
        <v>FELICITACIONES! Superaste tu objetivo de ahorro, ahora ya estas más cerca de alcanzar tus SUEÑOS.</v>
      </c>
      <c r="K91" s="150"/>
      <c r="L91" s="150"/>
      <c r="M91" s="150"/>
      <c r="N91" s="151"/>
    </row>
    <row r="92" spans="1:14" s="86" customFormat="1" x14ac:dyDescent="0.25">
      <c r="A92" s="137" t="str">
        <f>'Presupuesto (Captura de Datos)'!$A$44</f>
        <v>Donaciones / Ayuda Familia</v>
      </c>
      <c r="B92" s="137"/>
      <c r="C92" s="97">
        <f>'Presupuesto (Captura de Datos)'!$N$53</f>
        <v>2400000</v>
      </c>
      <c r="D92" s="108">
        <f t="shared" ref="D92:D103" si="5">C92/12</f>
        <v>200000</v>
      </c>
      <c r="E92" s="97">
        <f>+'Ejecución (Actualización Mens.)'!AY53</f>
        <v>0</v>
      </c>
      <c r="F92" s="98">
        <f t="shared" ref="F92:F103" si="6">E92-D92</f>
        <v>-200000</v>
      </c>
      <c r="G92" s="100">
        <f t="shared" ref="G92:G103" si="7">IF(ISERROR(C92/$C$103),0,(C92/$C$103))</f>
        <v>6.5274151436031339E-2</v>
      </c>
      <c r="H92" s="100">
        <f t="shared" ref="H92:H103" si="8">IF(ISERROR(E92/$E$103),0,(E92/$E$103))</f>
        <v>0</v>
      </c>
      <c r="I92" s="97" t="str">
        <f t="shared" ref="I92:I102" si="9">+IF(H92&lt;=G92,"DESVIACION (+)","DESVIACION (-)")</f>
        <v>DESVIACION (+)</v>
      </c>
      <c r="J92" s="152" t="str">
        <f>+IF(I92="DESVIACION (-)"," ATENCION! Tienes una variación en el peso de estos gastos. !Se estimaba un menor peso!","FELICITACIONES! Este gasto está controlado de acuerdo a lo estimado.")</f>
        <v>FELICITACIONES! Este gasto está controlado de acuerdo a lo estimado.</v>
      </c>
      <c r="K92" s="153"/>
      <c r="L92" s="153"/>
      <c r="M92" s="153"/>
      <c r="N92" s="154"/>
    </row>
    <row r="93" spans="1:14" s="86" customFormat="1" x14ac:dyDescent="0.25">
      <c r="A93" s="137" t="str">
        <f>'Presupuesto (Captura de Datos)'!$A$55</f>
        <v>Hogar</v>
      </c>
      <c r="B93" s="137"/>
      <c r="C93" s="97">
        <f>'Presupuesto (Captura de Datos)'!$N$67</f>
        <v>0</v>
      </c>
      <c r="D93" s="108">
        <f t="shared" si="5"/>
        <v>0</v>
      </c>
      <c r="E93" s="97">
        <f>+'Ejecución (Actualización Mens.)'!AY67</f>
        <v>0</v>
      </c>
      <c r="F93" s="98">
        <f t="shared" si="6"/>
        <v>0</v>
      </c>
      <c r="G93" s="100">
        <f t="shared" si="7"/>
        <v>0</v>
      </c>
      <c r="H93" s="100">
        <f t="shared" si="8"/>
        <v>0</v>
      </c>
      <c r="I93" s="97" t="str">
        <f t="shared" si="9"/>
        <v>DESVIACION (+)</v>
      </c>
      <c r="J93" s="152" t="str">
        <f t="shared" ref="J93:J101" si="10">+IF(I93="DESVIACION (-)"," ATENCION! Tienes una variación en el peso de estos gastos. !Se estimaba un menor peso!","FELICITACIONES! Este gasto está controlado de acuerdo a lo estimado.")</f>
        <v>FELICITACIONES! Este gasto está controlado de acuerdo a lo estimado.</v>
      </c>
      <c r="K93" s="153"/>
      <c r="L93" s="153"/>
      <c r="M93" s="153"/>
      <c r="N93" s="154"/>
    </row>
    <row r="94" spans="1:14" s="86" customFormat="1" x14ac:dyDescent="0.25">
      <c r="A94" s="137" t="str">
        <f>'Presupuesto (Captura de Datos)'!$A$69</f>
        <v>Gastos Fijos</v>
      </c>
      <c r="B94" s="137"/>
      <c r="C94" s="97">
        <f>'Presupuesto (Captura de Datos)'!$N$82</f>
        <v>0</v>
      </c>
      <c r="D94" s="108">
        <f t="shared" si="5"/>
        <v>0</v>
      </c>
      <c r="E94" s="97">
        <f>+'Ejecución (Actualización Mens.)'!AY82</f>
        <v>0</v>
      </c>
      <c r="F94" s="98">
        <f t="shared" si="6"/>
        <v>0</v>
      </c>
      <c r="G94" s="100">
        <f t="shared" si="7"/>
        <v>0</v>
      </c>
      <c r="H94" s="100">
        <f t="shared" si="8"/>
        <v>0</v>
      </c>
      <c r="I94" s="97" t="str">
        <f t="shared" si="9"/>
        <v>DESVIACION (+)</v>
      </c>
      <c r="J94" s="152" t="str">
        <f t="shared" si="10"/>
        <v>FELICITACIONES! Este gasto está controlado de acuerdo a lo estimado.</v>
      </c>
      <c r="K94" s="153"/>
      <c r="L94" s="153"/>
      <c r="M94" s="153"/>
      <c r="N94" s="154"/>
    </row>
    <row r="95" spans="1:14" s="86" customFormat="1" x14ac:dyDescent="0.25">
      <c r="A95" s="137" t="str">
        <f>'Presupuesto (Captura de Datos)'!$A$84</f>
        <v>Comida Familia y Propia</v>
      </c>
      <c r="B95" s="137"/>
      <c r="C95" s="97">
        <f>+'Presupuesto (Captura de Datos)'!$N$93</f>
        <v>0</v>
      </c>
      <c r="D95" s="108">
        <f t="shared" si="5"/>
        <v>0</v>
      </c>
      <c r="E95" s="97">
        <f>+'Ejecución (Actualización Mens.)'!AY93</f>
        <v>0</v>
      </c>
      <c r="F95" s="98">
        <f t="shared" si="6"/>
        <v>0</v>
      </c>
      <c r="G95" s="100">
        <f t="shared" si="7"/>
        <v>0</v>
      </c>
      <c r="H95" s="100">
        <f t="shared" si="8"/>
        <v>0</v>
      </c>
      <c r="I95" s="97" t="str">
        <f t="shared" si="9"/>
        <v>DESVIACION (+)</v>
      </c>
      <c r="J95" s="152" t="str">
        <f t="shared" si="10"/>
        <v>FELICITACIONES! Este gasto está controlado de acuerdo a lo estimado.</v>
      </c>
      <c r="K95" s="153"/>
      <c r="L95" s="153"/>
      <c r="M95" s="153"/>
      <c r="N95" s="154"/>
    </row>
    <row r="96" spans="1:14" s="86" customFormat="1" x14ac:dyDescent="0.25">
      <c r="A96" s="137" t="str">
        <f>'Presupuesto (Captura de Datos)'!$A$95</f>
        <v>Transporte / Vehículo Familia y Propia</v>
      </c>
      <c r="B96" s="137"/>
      <c r="C96" s="97">
        <f>'Presupuesto (Captura de Datos)'!$N$111</f>
        <v>0</v>
      </c>
      <c r="D96" s="108">
        <f t="shared" si="5"/>
        <v>0</v>
      </c>
      <c r="E96" s="97">
        <f>+'Ejecución (Actualización Mens.)'!AY111</f>
        <v>0</v>
      </c>
      <c r="F96" s="98">
        <f t="shared" si="6"/>
        <v>0</v>
      </c>
      <c r="G96" s="100">
        <f t="shared" si="7"/>
        <v>0</v>
      </c>
      <c r="H96" s="100">
        <f t="shared" si="8"/>
        <v>0</v>
      </c>
      <c r="I96" s="97" t="str">
        <f t="shared" si="9"/>
        <v>DESVIACION (+)</v>
      </c>
      <c r="J96" s="152" t="str">
        <f t="shared" si="10"/>
        <v>FELICITACIONES! Este gasto está controlado de acuerdo a lo estimado.</v>
      </c>
      <c r="K96" s="153"/>
      <c r="L96" s="153"/>
      <c r="M96" s="153"/>
      <c r="N96" s="154"/>
    </row>
    <row r="97" spans="1:14" s="86" customFormat="1" x14ac:dyDescent="0.25">
      <c r="A97" s="137" t="str">
        <f>'Presupuesto (Captura de Datos)'!$A$113</f>
        <v>Salud / Familia y Propia</v>
      </c>
      <c r="B97" s="137"/>
      <c r="C97" s="97">
        <f>'Presupuesto (Captura de Datos)'!$N$127</f>
        <v>0</v>
      </c>
      <c r="D97" s="108">
        <f t="shared" si="5"/>
        <v>0</v>
      </c>
      <c r="E97" s="97">
        <f>+'Ejecución (Actualización Mens.)'!AY127</f>
        <v>0</v>
      </c>
      <c r="F97" s="98">
        <f t="shared" si="6"/>
        <v>0</v>
      </c>
      <c r="G97" s="100">
        <f t="shared" si="7"/>
        <v>0</v>
      </c>
      <c r="H97" s="100">
        <f t="shared" si="8"/>
        <v>0</v>
      </c>
      <c r="I97" s="97" t="str">
        <f t="shared" si="9"/>
        <v>DESVIACION (+)</v>
      </c>
      <c r="J97" s="152" t="str">
        <f t="shared" si="10"/>
        <v>FELICITACIONES! Este gasto está controlado de acuerdo a lo estimado.</v>
      </c>
      <c r="K97" s="153"/>
      <c r="L97" s="153"/>
      <c r="M97" s="153"/>
      <c r="N97" s="154"/>
    </row>
    <row r="98" spans="1:14" s="86" customFormat="1" x14ac:dyDescent="0.25">
      <c r="A98" s="137" t="str">
        <f>'Presupuesto (Captura de Datos)'!$A$129</f>
        <v>Vida Diaria / Educación Familia y Propia</v>
      </c>
      <c r="B98" s="137"/>
      <c r="C98" s="97">
        <f>'Presupuesto (Captura de Datos)'!$N$151</f>
        <v>0</v>
      </c>
      <c r="D98" s="108">
        <f t="shared" si="5"/>
        <v>0</v>
      </c>
      <c r="E98" s="97">
        <f>+'Ejecución (Actualización Mens.)'!AY151</f>
        <v>0</v>
      </c>
      <c r="F98" s="98">
        <f t="shared" si="6"/>
        <v>0</v>
      </c>
      <c r="G98" s="100">
        <f t="shared" si="7"/>
        <v>0</v>
      </c>
      <c r="H98" s="100">
        <f t="shared" si="8"/>
        <v>0</v>
      </c>
      <c r="I98" s="97" t="str">
        <f t="shared" si="9"/>
        <v>DESVIACION (+)</v>
      </c>
      <c r="J98" s="152" t="str">
        <f t="shared" si="10"/>
        <v>FELICITACIONES! Este gasto está controlado de acuerdo a lo estimado.</v>
      </c>
      <c r="K98" s="153"/>
      <c r="L98" s="153"/>
      <c r="M98" s="153"/>
      <c r="N98" s="154"/>
    </row>
    <row r="99" spans="1:14" s="86" customFormat="1" x14ac:dyDescent="0.25">
      <c r="A99" s="137" t="str">
        <f>'Presupuesto (Captura de Datos)'!$A$153</f>
        <v>Niños</v>
      </c>
      <c r="B99" s="137"/>
      <c r="C99" s="97">
        <f>'Presupuesto (Captura de Datos)'!$N$166</f>
        <v>12000000</v>
      </c>
      <c r="D99" s="108">
        <f t="shared" si="5"/>
        <v>1000000</v>
      </c>
      <c r="E99" s="97">
        <f>+'Ejecución (Actualización Mens.)'!AY166</f>
        <v>0</v>
      </c>
      <c r="F99" s="98">
        <f t="shared" si="6"/>
        <v>-1000000</v>
      </c>
      <c r="G99" s="100">
        <f t="shared" si="7"/>
        <v>0.32637075718015668</v>
      </c>
      <c r="H99" s="100">
        <f t="shared" si="8"/>
        <v>0</v>
      </c>
      <c r="I99" s="97" t="str">
        <f t="shared" si="9"/>
        <v>DESVIACION (+)</v>
      </c>
      <c r="J99" s="152" t="str">
        <f t="shared" si="10"/>
        <v>FELICITACIONES! Este gasto está controlado de acuerdo a lo estimado.</v>
      </c>
      <c r="K99" s="153"/>
      <c r="L99" s="153"/>
      <c r="M99" s="153"/>
      <c r="N99" s="154"/>
    </row>
    <row r="100" spans="1:14" s="86" customFormat="1" x14ac:dyDescent="0.25">
      <c r="A100" s="137" t="str">
        <f>'Presupuesto (Captura de Datos)'!$A$168</f>
        <v>Obligaciones Financieras / Impuestos</v>
      </c>
      <c r="B100" s="137"/>
      <c r="C100" s="97">
        <f>'Presupuesto (Captura de Datos)'!$N$190</f>
        <v>15000000</v>
      </c>
      <c r="D100" s="108">
        <f t="shared" si="5"/>
        <v>1250000</v>
      </c>
      <c r="E100" s="97">
        <f>+'Ejecución (Actualización Mens.)'!AY190</f>
        <v>0</v>
      </c>
      <c r="F100" s="98">
        <f t="shared" si="6"/>
        <v>-1250000</v>
      </c>
      <c r="G100" s="100">
        <f t="shared" si="7"/>
        <v>0.40796344647519583</v>
      </c>
      <c r="H100" s="100">
        <f t="shared" si="8"/>
        <v>0</v>
      </c>
      <c r="I100" s="97" t="str">
        <f t="shared" si="9"/>
        <v>DESVIACION (+)</v>
      </c>
      <c r="J100" s="152" t="str">
        <f t="shared" si="10"/>
        <v>FELICITACIONES! Este gasto está controlado de acuerdo a lo estimado.</v>
      </c>
      <c r="K100" s="153"/>
      <c r="L100" s="153"/>
      <c r="M100" s="153"/>
      <c r="N100" s="154"/>
    </row>
    <row r="101" spans="1:14" s="86" customFormat="1" x14ac:dyDescent="0.25">
      <c r="A101" s="137" t="str">
        <f>'Presupuesto (Captura de Datos)'!$A$192</f>
        <v>Entretenimiento / Diversión</v>
      </c>
      <c r="B101" s="137"/>
      <c r="C101" s="97">
        <f>'Presupuesto (Captura de Datos)'!$N$212</f>
        <v>0</v>
      </c>
      <c r="D101" s="108">
        <f t="shared" si="5"/>
        <v>0</v>
      </c>
      <c r="E101" s="97">
        <f>+'Ejecución (Actualización Mens.)'!AY212</f>
        <v>0</v>
      </c>
      <c r="F101" s="98">
        <f t="shared" si="6"/>
        <v>0</v>
      </c>
      <c r="G101" s="100">
        <f t="shared" si="7"/>
        <v>0</v>
      </c>
      <c r="H101" s="100">
        <f t="shared" si="8"/>
        <v>0</v>
      </c>
      <c r="I101" s="97" t="str">
        <f t="shared" si="9"/>
        <v>DESVIACION (+)</v>
      </c>
      <c r="J101" s="152" t="str">
        <f t="shared" si="10"/>
        <v>FELICITACIONES! Este gasto está controlado de acuerdo a lo estimado.</v>
      </c>
      <c r="K101" s="153"/>
      <c r="L101" s="153"/>
      <c r="M101" s="153"/>
      <c r="N101" s="154"/>
    </row>
    <row r="102" spans="1:14" s="86" customFormat="1" x14ac:dyDescent="0.25">
      <c r="A102" s="137" t="str">
        <f>'Presupuesto (Captura de Datos)'!$A$214</f>
        <v>Otros Gastos / Familia y Propios</v>
      </c>
      <c r="B102" s="137"/>
      <c r="C102" s="97">
        <f>'Presupuesto (Captura de Datos)'!$N$237</f>
        <v>0</v>
      </c>
      <c r="D102" s="108">
        <f t="shared" si="5"/>
        <v>0</v>
      </c>
      <c r="E102" s="97">
        <f>+'Ejecución (Actualización Mens.)'!AY237</f>
        <v>0</v>
      </c>
      <c r="F102" s="98">
        <f t="shared" si="6"/>
        <v>0</v>
      </c>
      <c r="G102" s="100">
        <f t="shared" si="7"/>
        <v>0</v>
      </c>
      <c r="H102" s="100">
        <f t="shared" si="8"/>
        <v>0</v>
      </c>
      <c r="I102" s="97" t="str">
        <f t="shared" si="9"/>
        <v>DESVIACION (+)</v>
      </c>
      <c r="J102" s="152" t="str">
        <f>+IF(I102="DESVIACION (-)"," ATENCION! Tienes una variación en el peso de estos gastos. Se estimaba un menor peso!","FELICITACIONES! Este gasto está controlado de acuerdo a lo estimado.")</f>
        <v>FELICITACIONES! Este gasto está controlado de acuerdo a lo estimado.</v>
      </c>
      <c r="K102" s="153"/>
      <c r="L102" s="153"/>
      <c r="M102" s="153"/>
      <c r="N102" s="154"/>
    </row>
    <row r="103" spans="1:14" s="86" customFormat="1" x14ac:dyDescent="0.25">
      <c r="A103" s="136" t="s">
        <v>1</v>
      </c>
      <c r="B103" s="136"/>
      <c r="C103" s="101">
        <f>SUM(C91:C102)</f>
        <v>36768000</v>
      </c>
      <c r="D103" s="101">
        <f t="shared" si="5"/>
        <v>3064000</v>
      </c>
      <c r="E103" s="101">
        <f>SUM(E91:E102)</f>
        <v>694000</v>
      </c>
      <c r="F103" s="102">
        <f t="shared" si="6"/>
        <v>-2370000</v>
      </c>
      <c r="G103" s="103">
        <f t="shared" si="7"/>
        <v>1</v>
      </c>
      <c r="H103" s="103">
        <f t="shared" si="8"/>
        <v>1</v>
      </c>
      <c r="I103" s="107"/>
      <c r="J103" s="106"/>
    </row>
    <row r="104" spans="1:14" x14ac:dyDescent="0.25"/>
    <row r="105" spans="1:14" x14ac:dyDescent="0.25"/>
    <row r="106" spans="1:14" x14ac:dyDescent="0.25"/>
    <row r="107" spans="1:14" x14ac:dyDescent="0.25"/>
    <row r="108" spans="1:14" x14ac:dyDescent="0.25"/>
    <row r="109" spans="1:14" x14ac:dyDescent="0.25"/>
    <row r="110" spans="1:14" x14ac:dyDescent="0.25"/>
    <row r="111" spans="1:14" x14ac:dyDescent="0.25"/>
    <row r="112" spans="1:14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spans="1:15" x14ac:dyDescent="0.25"/>
    <row r="130" spans="1:15" x14ac:dyDescent="0.25"/>
    <row r="131" spans="1:15" ht="24.75" x14ac:dyDescent="0.5">
      <c r="A131" s="83" t="s">
        <v>61</v>
      </c>
    </row>
    <row r="132" spans="1:15" x14ac:dyDescent="0.25"/>
    <row r="133" spans="1:15" ht="49.5" customHeight="1" x14ac:dyDescent="0.25">
      <c r="A133" s="139" t="s">
        <v>62</v>
      </c>
      <c r="B133" s="139"/>
      <c r="C133" s="85" t="s">
        <v>58</v>
      </c>
      <c r="D133" s="85" t="s">
        <v>63</v>
      </c>
      <c r="E133" s="85" t="s">
        <v>76</v>
      </c>
      <c r="F133" s="85" t="s">
        <v>64</v>
      </c>
      <c r="G133" s="85" t="s">
        <v>59</v>
      </c>
      <c r="H133" s="85" t="s">
        <v>75</v>
      </c>
      <c r="I133" s="85" t="s">
        <v>77</v>
      </c>
      <c r="J133" s="85" t="s">
        <v>64</v>
      </c>
      <c r="K133" s="85" t="s">
        <v>78</v>
      </c>
    </row>
    <row r="134" spans="1:15" s="86" customFormat="1" ht="15" customHeight="1" x14ac:dyDescent="0.25">
      <c r="A134" s="131" t="str">
        <f>'Presupuesto (Captura de Datos)'!A26</f>
        <v>Ahorro / Pensión 1</v>
      </c>
      <c r="B134" s="132"/>
      <c r="C134" s="97">
        <f>VLOOKUP($A134,'Presupuesto (Captura de Datos)'!$A$26:$O$41,14,0)</f>
        <v>0</v>
      </c>
      <c r="D134" s="97">
        <f>VLOOKUP($A134,'Ejecución (Actualización Mens.)'!$A$26:$AY$41,51,0)</f>
        <v>0</v>
      </c>
      <c r="E134" s="99">
        <f>IF(ISERROR($D134/$C134),0,($D134/$C134))</f>
        <v>0</v>
      </c>
      <c r="F134" s="98">
        <f t="shared" ref="F134:F150" si="11">+$D134-$C134</f>
        <v>0</v>
      </c>
      <c r="G134" s="108">
        <f>VLOOKUP($A134,'Presupuesto (Captura de Datos)'!$A$26:$O$41,15,0)</f>
        <v>0</v>
      </c>
      <c r="H134" s="108">
        <f>VLOOKUP(A134,'Totales Xra Gráficas'!B73:$AD$89,29,0)</f>
        <v>0</v>
      </c>
      <c r="I134" s="113">
        <f>IF(ISERROR($H134/$G134),0,($H134/$G134))</f>
        <v>0</v>
      </c>
      <c r="J134" s="98">
        <f>H134-G134</f>
        <v>0</v>
      </c>
      <c r="K134" s="99" t="str">
        <f>IF(ISERROR(IF((D134/$D$150)=0," - ",(D134/$D$150))),0,(IF((D134/$D$150)=0," - ",(D134/$D$150))))</f>
        <v xml:space="preserve"> - </v>
      </c>
      <c r="L134" s="126" t="str">
        <f>IF(OR(I134&lt;1,C134=0),"ATENCION! No estás cumpliendo con el Objetivo de AHORRO","...OBJETIVO en Curso. Felicitaciones!")</f>
        <v>ATENCION! No estás cumpliendo con el Objetivo de AHORRO</v>
      </c>
      <c r="M134" s="127"/>
      <c r="N134" s="127"/>
      <c r="O134" s="128"/>
    </row>
    <row r="135" spans="1:15" s="86" customFormat="1" ht="15" customHeight="1" x14ac:dyDescent="0.25">
      <c r="A135" s="131" t="str">
        <f>'Presupuesto (Captura de Datos)'!A27</f>
        <v>Crea Patrimonio</v>
      </c>
      <c r="B135" s="132"/>
      <c r="C135" s="97">
        <f>VLOOKUP($A135,'Presupuesto (Captura de Datos)'!$A$26:$O$41,14,0)</f>
        <v>6048000</v>
      </c>
      <c r="D135" s="97">
        <f>VLOOKUP($A135,'Ejecución (Actualización Mens.)'!$A$26:$AY$41,51,0)</f>
        <v>504000</v>
      </c>
      <c r="E135" s="99">
        <f t="shared" ref="E135:E150" si="12">IF(ISERROR($D135/$C135),0,($D135/$C135))</f>
        <v>8.3333333333333329E-2</v>
      </c>
      <c r="F135" s="98">
        <f t="shared" si="11"/>
        <v>-5544000</v>
      </c>
      <c r="G135" s="108">
        <f>VLOOKUP($A135,'Presupuesto (Captura de Datos)'!$A$26:$O$41,15,0)</f>
        <v>504000</v>
      </c>
      <c r="H135" s="108">
        <f>VLOOKUP(A135,'Totales Xra Gráficas'!B74:$AD$89,29,0)</f>
        <v>504000</v>
      </c>
      <c r="I135" s="113">
        <f t="shared" ref="I135:I150" si="13">IF(ISERROR($H135/$G135),0,($H135/$G135))</f>
        <v>1</v>
      </c>
      <c r="J135" s="98">
        <f t="shared" ref="J135:J150" si="14">H135-G135</f>
        <v>0</v>
      </c>
      <c r="K135" s="99">
        <f t="shared" ref="K135:K150" si="15">IF(ISERROR(IF((D135/$D$150)=0," - ",(D135/$D$150))),0,(IF((D135/$D$150)=0," - ",(D135/$D$150))))</f>
        <v>0.72622478386167144</v>
      </c>
      <c r="L135" s="126" t="str">
        <f t="shared" ref="L135:L150" si="16">IF(OR(I135&lt;1,C135=0),"ATENCION! No estás cumpliendo con el Objetivo de AHORRO","...OBJETIVO en Curso. Felicitaciones!")</f>
        <v>...OBJETIVO en Curso. Felicitaciones!</v>
      </c>
      <c r="M135" s="127"/>
      <c r="N135" s="127"/>
      <c r="O135" s="128"/>
    </row>
    <row r="136" spans="1:15" s="86" customFormat="1" ht="25.5" customHeight="1" x14ac:dyDescent="0.25">
      <c r="A136" s="131" t="str">
        <f>'Presupuesto (Captura de Datos)'!A28</f>
        <v>Ahorro / Pensión 3</v>
      </c>
      <c r="B136" s="132"/>
      <c r="C136" s="97">
        <f>VLOOKUP($A136,'Presupuesto (Captura de Datos)'!$A$26:$O$41,14,0)</f>
        <v>0</v>
      </c>
      <c r="D136" s="97">
        <f>VLOOKUP($A136,'Ejecución (Actualización Mens.)'!$A$26:$AY$41,51,0)</f>
        <v>0</v>
      </c>
      <c r="E136" s="99">
        <f t="shared" si="12"/>
        <v>0</v>
      </c>
      <c r="F136" s="98">
        <f t="shared" si="11"/>
        <v>0</v>
      </c>
      <c r="G136" s="108">
        <f>VLOOKUP($A136,'Presupuesto (Captura de Datos)'!$A$26:$O$41,15,0)</f>
        <v>0</v>
      </c>
      <c r="H136" s="108">
        <f>VLOOKUP(A136,'Totales Xra Gráficas'!B75:$AD$89,29,0)</f>
        <v>0</v>
      </c>
      <c r="I136" s="113">
        <f t="shared" si="13"/>
        <v>0</v>
      </c>
      <c r="J136" s="98">
        <f t="shared" si="14"/>
        <v>0</v>
      </c>
      <c r="K136" s="99" t="str">
        <f t="shared" si="15"/>
        <v xml:space="preserve"> - </v>
      </c>
      <c r="L136" s="126" t="str">
        <f t="shared" si="16"/>
        <v>ATENCION! No estás cumpliendo con el Objetivo de AHORRO</v>
      </c>
      <c r="M136" s="127"/>
      <c r="N136" s="127"/>
      <c r="O136" s="128"/>
    </row>
    <row r="137" spans="1:15" s="86" customFormat="1" ht="15" customHeight="1" x14ac:dyDescent="0.25">
      <c r="A137" s="131" t="str">
        <f>'Presupuesto (Captura de Datos)'!A29</f>
        <v>Ahorro / Pensión 4</v>
      </c>
      <c r="B137" s="132"/>
      <c r="C137" s="97">
        <f>VLOOKUP($A137,'Presupuesto (Captura de Datos)'!$A$26:$O$41,14,0)</f>
        <v>0</v>
      </c>
      <c r="D137" s="97">
        <f>VLOOKUP($A137,'Ejecución (Actualización Mens.)'!$A$26:$AY$41,51,0)</f>
        <v>0</v>
      </c>
      <c r="E137" s="99">
        <f t="shared" si="12"/>
        <v>0</v>
      </c>
      <c r="F137" s="98">
        <f t="shared" si="11"/>
        <v>0</v>
      </c>
      <c r="G137" s="108">
        <f>VLOOKUP($A137,'Presupuesto (Captura de Datos)'!$A$26:$O$41,15,0)</f>
        <v>0</v>
      </c>
      <c r="H137" s="108">
        <f>VLOOKUP(A137,'Totales Xra Gráficas'!B76:$AD$89,29,0)</f>
        <v>0</v>
      </c>
      <c r="I137" s="113">
        <f t="shared" si="13"/>
        <v>0</v>
      </c>
      <c r="J137" s="98">
        <f t="shared" si="14"/>
        <v>0</v>
      </c>
      <c r="K137" s="99" t="str">
        <f t="shared" si="15"/>
        <v xml:space="preserve"> - </v>
      </c>
      <c r="L137" s="126" t="str">
        <f t="shared" si="16"/>
        <v>ATENCION! No estás cumpliendo con el Objetivo de AHORRO</v>
      </c>
      <c r="M137" s="127"/>
      <c r="N137" s="127"/>
      <c r="O137" s="128"/>
    </row>
    <row r="138" spans="1:15" s="86" customFormat="1" ht="15" customHeight="1" x14ac:dyDescent="0.25">
      <c r="A138" s="131" t="str">
        <f>'Presupuesto (Captura de Datos)'!A30</f>
        <v>Pension Obligatoria</v>
      </c>
      <c r="B138" s="132"/>
      <c r="C138" s="97">
        <f>VLOOKUP($A138,'Presupuesto (Captura de Datos)'!$A$26:$O$41,14,0)</f>
        <v>1320000</v>
      </c>
      <c r="D138" s="97">
        <f>VLOOKUP($A138,'Ejecución (Actualización Mens.)'!$A$26:$AY$41,51,0)</f>
        <v>190000</v>
      </c>
      <c r="E138" s="99">
        <f t="shared" si="12"/>
        <v>0.14393939393939395</v>
      </c>
      <c r="F138" s="98">
        <f t="shared" si="11"/>
        <v>-1130000</v>
      </c>
      <c r="G138" s="108">
        <f>VLOOKUP($A138,'Presupuesto (Captura de Datos)'!$A$26:$O$41,15,0)</f>
        <v>110000</v>
      </c>
      <c r="H138" s="108">
        <f>VLOOKUP(A138,'Totales Xra Gráficas'!B77:$AD$89,29,0)</f>
        <v>95000</v>
      </c>
      <c r="I138" s="113">
        <f t="shared" si="13"/>
        <v>0.86363636363636365</v>
      </c>
      <c r="J138" s="98">
        <f t="shared" si="14"/>
        <v>-15000</v>
      </c>
      <c r="K138" s="99">
        <f t="shared" si="15"/>
        <v>0.2737752161383285</v>
      </c>
      <c r="L138" s="126" t="str">
        <f t="shared" si="16"/>
        <v>ATENCION! No estás cumpliendo con el Objetivo de AHORRO</v>
      </c>
      <c r="M138" s="127"/>
      <c r="N138" s="127"/>
      <c r="O138" s="128"/>
    </row>
    <row r="139" spans="1:15" s="86" customFormat="1" ht="15" customHeight="1" x14ac:dyDescent="0.25">
      <c r="A139" s="131" t="str">
        <f>'Presupuesto (Captura de Datos)'!A31</f>
        <v>Ahorro / Pensión 6</v>
      </c>
      <c r="B139" s="132"/>
      <c r="C139" s="97">
        <f>VLOOKUP($A139,'Presupuesto (Captura de Datos)'!$A$26:$O$41,14,0)</f>
        <v>0</v>
      </c>
      <c r="D139" s="97">
        <f>VLOOKUP($A139,'Ejecución (Actualización Mens.)'!$A$26:$AY$41,51,0)</f>
        <v>0</v>
      </c>
      <c r="E139" s="99">
        <f t="shared" si="12"/>
        <v>0</v>
      </c>
      <c r="F139" s="98">
        <f t="shared" si="11"/>
        <v>0</v>
      </c>
      <c r="G139" s="108">
        <f>VLOOKUP($A139,'Presupuesto (Captura de Datos)'!$A$26:$O$41,15,0)</f>
        <v>0</v>
      </c>
      <c r="H139" s="108">
        <f>VLOOKUP(A139,'Totales Xra Gráficas'!B78:$AD$89,29,0)</f>
        <v>0</v>
      </c>
      <c r="I139" s="113">
        <f t="shared" si="13"/>
        <v>0</v>
      </c>
      <c r="J139" s="98">
        <f t="shared" si="14"/>
        <v>0</v>
      </c>
      <c r="K139" s="99" t="str">
        <f t="shared" si="15"/>
        <v xml:space="preserve"> - </v>
      </c>
      <c r="L139" s="126" t="str">
        <f t="shared" si="16"/>
        <v>ATENCION! No estás cumpliendo con el Objetivo de AHORRO</v>
      </c>
      <c r="M139" s="127"/>
      <c r="N139" s="127"/>
      <c r="O139" s="128"/>
    </row>
    <row r="140" spans="1:15" s="86" customFormat="1" ht="22.5" customHeight="1" x14ac:dyDescent="0.25">
      <c r="A140" s="131" t="str">
        <f>'Presupuesto (Captura de Datos)'!A32</f>
        <v>Ahorro / Pensión 7</v>
      </c>
      <c r="B140" s="132"/>
      <c r="C140" s="97">
        <f>VLOOKUP($A140,'Presupuesto (Captura de Datos)'!$A$26:$O$41,14,0)</f>
        <v>0</v>
      </c>
      <c r="D140" s="97">
        <f>VLOOKUP($A140,'Ejecución (Actualización Mens.)'!$A$26:$AY$41,51,0)</f>
        <v>0</v>
      </c>
      <c r="E140" s="99">
        <f t="shared" si="12"/>
        <v>0</v>
      </c>
      <c r="F140" s="98">
        <f t="shared" si="11"/>
        <v>0</v>
      </c>
      <c r="G140" s="108">
        <f>VLOOKUP($A140,'Presupuesto (Captura de Datos)'!$A$26:$O$41,15,0)</f>
        <v>0</v>
      </c>
      <c r="H140" s="108">
        <f>VLOOKUP(A140,'Totales Xra Gráficas'!B79:$AD$89,29,0)</f>
        <v>0</v>
      </c>
      <c r="I140" s="113">
        <f t="shared" si="13"/>
        <v>0</v>
      </c>
      <c r="J140" s="98">
        <f t="shared" si="14"/>
        <v>0</v>
      </c>
      <c r="K140" s="99" t="str">
        <f t="shared" si="15"/>
        <v xml:space="preserve"> - </v>
      </c>
      <c r="L140" s="126" t="str">
        <f t="shared" si="16"/>
        <v>ATENCION! No estás cumpliendo con el Objetivo de AHORRO</v>
      </c>
      <c r="M140" s="127"/>
      <c r="N140" s="127"/>
      <c r="O140" s="128"/>
    </row>
    <row r="141" spans="1:15" s="86" customFormat="1" ht="15" customHeight="1" x14ac:dyDescent="0.25">
      <c r="A141" s="131" t="str">
        <f>'Presupuesto (Captura de Datos)'!A33</f>
        <v>Ahorro / Pensión 8</v>
      </c>
      <c r="B141" s="132"/>
      <c r="C141" s="97">
        <f>VLOOKUP($A141,'Presupuesto (Captura de Datos)'!$A$26:$O$41,14,0)</f>
        <v>0</v>
      </c>
      <c r="D141" s="97">
        <f>VLOOKUP($A141,'Ejecución (Actualización Mens.)'!$A$26:$AY$41,51,0)</f>
        <v>0</v>
      </c>
      <c r="E141" s="99">
        <f t="shared" si="12"/>
        <v>0</v>
      </c>
      <c r="F141" s="98">
        <f t="shared" si="11"/>
        <v>0</v>
      </c>
      <c r="G141" s="108">
        <f>VLOOKUP($A141,'Presupuesto (Captura de Datos)'!$A$26:$O$41,15,0)</f>
        <v>0</v>
      </c>
      <c r="H141" s="108">
        <f>VLOOKUP(A141,'Totales Xra Gráficas'!B80:$AD$89,29,0)</f>
        <v>0</v>
      </c>
      <c r="I141" s="113">
        <f t="shared" si="13"/>
        <v>0</v>
      </c>
      <c r="J141" s="98">
        <f t="shared" si="14"/>
        <v>0</v>
      </c>
      <c r="K141" s="99" t="str">
        <f t="shared" si="15"/>
        <v xml:space="preserve"> - </v>
      </c>
      <c r="L141" s="126" t="str">
        <f t="shared" si="16"/>
        <v>ATENCION! No estás cumpliendo con el Objetivo de AHORRO</v>
      </c>
      <c r="M141" s="127"/>
      <c r="N141" s="127"/>
      <c r="O141" s="128"/>
    </row>
    <row r="142" spans="1:15" s="86" customFormat="1" ht="15" customHeight="1" x14ac:dyDescent="0.25">
      <c r="A142" s="131" t="str">
        <f>'Presupuesto (Captura de Datos)'!A34</f>
        <v>Ahorro / Pensión 9</v>
      </c>
      <c r="B142" s="132"/>
      <c r="C142" s="97">
        <f>VLOOKUP($A142,'Presupuesto (Captura de Datos)'!$A$26:$O$41,14,0)</f>
        <v>0</v>
      </c>
      <c r="D142" s="97">
        <f>VLOOKUP($A142,'Ejecución (Actualización Mens.)'!$A$26:$AY$41,51,0)</f>
        <v>0</v>
      </c>
      <c r="E142" s="99">
        <f t="shared" si="12"/>
        <v>0</v>
      </c>
      <c r="F142" s="98">
        <f t="shared" si="11"/>
        <v>0</v>
      </c>
      <c r="G142" s="108">
        <f>VLOOKUP($A142,'Presupuesto (Captura de Datos)'!$A$26:$O$41,15,0)</f>
        <v>0</v>
      </c>
      <c r="H142" s="108">
        <f>VLOOKUP(A142,'Totales Xra Gráficas'!B81:$AD$89,29,0)</f>
        <v>0</v>
      </c>
      <c r="I142" s="113">
        <f t="shared" si="13"/>
        <v>0</v>
      </c>
      <c r="J142" s="98">
        <f t="shared" si="14"/>
        <v>0</v>
      </c>
      <c r="K142" s="99" t="str">
        <f t="shared" si="15"/>
        <v xml:space="preserve"> - </v>
      </c>
      <c r="L142" s="126" t="str">
        <f t="shared" si="16"/>
        <v>ATENCION! No estás cumpliendo con el Objetivo de AHORRO</v>
      </c>
      <c r="M142" s="127"/>
      <c r="N142" s="127"/>
      <c r="O142" s="128"/>
    </row>
    <row r="143" spans="1:15" s="86" customFormat="1" ht="15" customHeight="1" x14ac:dyDescent="0.25">
      <c r="A143" s="131" t="str">
        <f>'Presupuesto (Captura de Datos)'!A35</f>
        <v>Ahorro / Pensión 10</v>
      </c>
      <c r="B143" s="132"/>
      <c r="C143" s="97">
        <f>VLOOKUP($A143,'Presupuesto (Captura de Datos)'!$A$26:$O$41,14,0)</f>
        <v>0</v>
      </c>
      <c r="D143" s="97">
        <f>VLOOKUP($A143,'Ejecución (Actualización Mens.)'!$A$26:$AY$41,51,0)</f>
        <v>0</v>
      </c>
      <c r="E143" s="99">
        <f t="shared" si="12"/>
        <v>0</v>
      </c>
      <c r="F143" s="98">
        <f t="shared" si="11"/>
        <v>0</v>
      </c>
      <c r="G143" s="108">
        <f>VLOOKUP($A143,'Presupuesto (Captura de Datos)'!$A$26:$O$41,15,0)</f>
        <v>0</v>
      </c>
      <c r="H143" s="108">
        <f>VLOOKUP(A143,'Totales Xra Gráficas'!B82:$AD$89,29,0)</f>
        <v>0</v>
      </c>
      <c r="I143" s="113">
        <f t="shared" si="13"/>
        <v>0</v>
      </c>
      <c r="J143" s="98">
        <f t="shared" si="14"/>
        <v>0</v>
      </c>
      <c r="K143" s="99" t="str">
        <f t="shared" si="15"/>
        <v xml:space="preserve"> - </v>
      </c>
      <c r="L143" s="126" t="str">
        <f t="shared" si="16"/>
        <v>ATENCION! No estás cumpliendo con el Objetivo de AHORRO</v>
      </c>
      <c r="M143" s="127"/>
      <c r="N143" s="127"/>
      <c r="O143" s="128"/>
    </row>
    <row r="144" spans="1:15" s="86" customFormat="1" ht="24" customHeight="1" x14ac:dyDescent="0.25">
      <c r="A144" s="131" t="str">
        <f>'Presupuesto (Captura de Datos)'!A36</f>
        <v>Ahorro / Pensión 11</v>
      </c>
      <c r="B144" s="132"/>
      <c r="C144" s="97">
        <f>VLOOKUP($A144,'Presupuesto (Captura de Datos)'!$A$26:$O$41,14,0)</f>
        <v>0</v>
      </c>
      <c r="D144" s="97">
        <f>VLOOKUP($A144,'Ejecución (Actualización Mens.)'!$A$26:$AY$41,51,0)</f>
        <v>0</v>
      </c>
      <c r="E144" s="99">
        <f t="shared" si="12"/>
        <v>0</v>
      </c>
      <c r="F144" s="98">
        <f t="shared" si="11"/>
        <v>0</v>
      </c>
      <c r="G144" s="108">
        <f>VLOOKUP($A144,'Presupuesto (Captura de Datos)'!$A$26:$O$41,15,0)</f>
        <v>0</v>
      </c>
      <c r="H144" s="108">
        <f>VLOOKUP(A144,'Totales Xra Gráficas'!B83:$AD$89,29,0)</f>
        <v>0</v>
      </c>
      <c r="I144" s="113">
        <f t="shared" si="13"/>
        <v>0</v>
      </c>
      <c r="J144" s="98">
        <f t="shared" si="14"/>
        <v>0</v>
      </c>
      <c r="K144" s="99" t="str">
        <f t="shared" si="15"/>
        <v xml:space="preserve"> - </v>
      </c>
      <c r="L144" s="126" t="str">
        <f t="shared" si="16"/>
        <v>ATENCION! No estás cumpliendo con el Objetivo de AHORRO</v>
      </c>
      <c r="M144" s="127"/>
      <c r="N144" s="127"/>
      <c r="O144" s="128"/>
    </row>
    <row r="145" spans="1:15" s="86" customFormat="1" ht="15" customHeight="1" x14ac:dyDescent="0.25">
      <c r="A145" s="131" t="str">
        <f>'Presupuesto (Captura de Datos)'!A37</f>
        <v>Ahorro / Pensión 12</v>
      </c>
      <c r="B145" s="132"/>
      <c r="C145" s="97">
        <f>VLOOKUP($A145,'Presupuesto (Captura de Datos)'!$A$26:$O$41,14,0)</f>
        <v>0</v>
      </c>
      <c r="D145" s="97">
        <f>VLOOKUP($A145,'Ejecución (Actualización Mens.)'!$A$26:$AY$41,51,0)</f>
        <v>0</v>
      </c>
      <c r="E145" s="99">
        <f t="shared" si="12"/>
        <v>0</v>
      </c>
      <c r="F145" s="98">
        <f t="shared" si="11"/>
        <v>0</v>
      </c>
      <c r="G145" s="108">
        <f>VLOOKUP($A145,'Presupuesto (Captura de Datos)'!$A$26:$O$41,15,0)</f>
        <v>0</v>
      </c>
      <c r="H145" s="108">
        <f>VLOOKUP(A145,'Totales Xra Gráficas'!B84:$AD$89,29,0)</f>
        <v>0</v>
      </c>
      <c r="I145" s="113">
        <f t="shared" si="13"/>
        <v>0</v>
      </c>
      <c r="J145" s="98">
        <f t="shared" si="14"/>
        <v>0</v>
      </c>
      <c r="K145" s="99" t="str">
        <f t="shared" si="15"/>
        <v xml:space="preserve"> - </v>
      </c>
      <c r="L145" s="126" t="str">
        <f t="shared" si="16"/>
        <v>ATENCION! No estás cumpliendo con el Objetivo de AHORRO</v>
      </c>
      <c r="M145" s="127"/>
      <c r="N145" s="127"/>
      <c r="O145" s="128"/>
    </row>
    <row r="146" spans="1:15" s="86" customFormat="1" ht="15" customHeight="1" x14ac:dyDescent="0.25">
      <c r="A146" s="131" t="str">
        <f>'Presupuesto (Captura de Datos)'!A38</f>
        <v>Ahorro / Pensión 13</v>
      </c>
      <c r="B146" s="132"/>
      <c r="C146" s="97">
        <f>VLOOKUP($A146,'Presupuesto (Captura de Datos)'!$A$26:$O$41,14,0)</f>
        <v>0</v>
      </c>
      <c r="D146" s="97">
        <f>VLOOKUP($A146,'Ejecución (Actualización Mens.)'!$A$26:$AY$41,51,0)</f>
        <v>0</v>
      </c>
      <c r="E146" s="99">
        <f t="shared" si="12"/>
        <v>0</v>
      </c>
      <c r="F146" s="98">
        <f t="shared" si="11"/>
        <v>0</v>
      </c>
      <c r="G146" s="108">
        <f>VLOOKUP($A146,'Presupuesto (Captura de Datos)'!$A$26:$O$41,15,0)</f>
        <v>0</v>
      </c>
      <c r="H146" s="108">
        <f>VLOOKUP(A146,'Totales Xra Gráficas'!B85:$AD$89,29,0)</f>
        <v>0</v>
      </c>
      <c r="I146" s="113">
        <f t="shared" si="13"/>
        <v>0</v>
      </c>
      <c r="J146" s="98">
        <f t="shared" si="14"/>
        <v>0</v>
      </c>
      <c r="K146" s="99" t="str">
        <f t="shared" si="15"/>
        <v xml:space="preserve"> - </v>
      </c>
      <c r="L146" s="126" t="str">
        <f t="shared" si="16"/>
        <v>ATENCION! No estás cumpliendo con el Objetivo de AHORRO</v>
      </c>
      <c r="M146" s="127"/>
      <c r="N146" s="127"/>
      <c r="O146" s="128"/>
    </row>
    <row r="147" spans="1:15" s="86" customFormat="1" ht="15" customHeight="1" x14ac:dyDescent="0.25">
      <c r="A147" s="131" t="str">
        <f>'Presupuesto (Captura de Datos)'!A39</f>
        <v>Ahorro / Pensión 14</v>
      </c>
      <c r="B147" s="132"/>
      <c r="C147" s="97">
        <f>VLOOKUP($A147,'Presupuesto (Captura de Datos)'!$A$26:$O$41,14,0)</f>
        <v>0</v>
      </c>
      <c r="D147" s="97">
        <f>VLOOKUP($A147,'Ejecución (Actualización Mens.)'!$A$26:$AY$41,51,0)</f>
        <v>0</v>
      </c>
      <c r="E147" s="99">
        <f t="shared" si="12"/>
        <v>0</v>
      </c>
      <c r="F147" s="98">
        <f t="shared" si="11"/>
        <v>0</v>
      </c>
      <c r="G147" s="108">
        <f>VLOOKUP($A147,'Presupuesto (Captura de Datos)'!$A$26:$O$41,15,0)</f>
        <v>0</v>
      </c>
      <c r="H147" s="108">
        <f>VLOOKUP(A147,'Totales Xra Gráficas'!B86:$AD$89,29,0)</f>
        <v>0</v>
      </c>
      <c r="I147" s="113">
        <f t="shared" si="13"/>
        <v>0</v>
      </c>
      <c r="J147" s="98">
        <f t="shared" si="14"/>
        <v>0</v>
      </c>
      <c r="K147" s="99" t="str">
        <f t="shared" si="15"/>
        <v xml:space="preserve"> - </v>
      </c>
      <c r="L147" s="126" t="str">
        <f t="shared" si="16"/>
        <v>ATENCION! No estás cumpliendo con el Objetivo de AHORRO</v>
      </c>
      <c r="M147" s="127"/>
      <c r="N147" s="127"/>
      <c r="O147" s="128"/>
    </row>
    <row r="148" spans="1:15" s="86" customFormat="1" ht="15" customHeight="1" x14ac:dyDescent="0.25">
      <c r="A148" s="131" t="str">
        <f>'Presupuesto (Captura de Datos)'!A40</f>
        <v>Ahorro / Pensión 15</v>
      </c>
      <c r="B148" s="132"/>
      <c r="C148" s="97">
        <f>VLOOKUP($A148,'Presupuesto (Captura de Datos)'!$A$26:$O$41,14,0)</f>
        <v>0</v>
      </c>
      <c r="D148" s="97">
        <f>VLOOKUP($A148,'Ejecución (Actualización Mens.)'!$A$26:$AY$41,51,0)</f>
        <v>0</v>
      </c>
      <c r="E148" s="99">
        <f t="shared" si="12"/>
        <v>0</v>
      </c>
      <c r="F148" s="98">
        <f t="shared" si="11"/>
        <v>0</v>
      </c>
      <c r="G148" s="108">
        <f>VLOOKUP($A148,'Presupuesto (Captura de Datos)'!$A$26:$O$41,15,0)</f>
        <v>0</v>
      </c>
      <c r="H148" s="108">
        <f>VLOOKUP(A148,'Totales Xra Gráficas'!B87:$AD$89,29,0)</f>
        <v>0</v>
      </c>
      <c r="I148" s="113">
        <f t="shared" si="13"/>
        <v>0</v>
      </c>
      <c r="J148" s="98">
        <f t="shared" si="14"/>
        <v>0</v>
      </c>
      <c r="K148" s="99" t="str">
        <f t="shared" si="15"/>
        <v xml:space="preserve"> - </v>
      </c>
      <c r="L148" s="126" t="str">
        <f t="shared" si="16"/>
        <v>ATENCION! No estás cumpliendo con el Objetivo de AHORRO</v>
      </c>
      <c r="M148" s="127"/>
      <c r="N148" s="127"/>
      <c r="O148" s="128"/>
    </row>
    <row r="149" spans="1:15" s="86" customFormat="1" ht="15" customHeight="1" x14ac:dyDescent="0.25">
      <c r="A149" s="131" t="str">
        <f>'Presupuesto (Captura de Datos)'!A41</f>
        <v>Ahorro / Pensión 16</v>
      </c>
      <c r="B149" s="132"/>
      <c r="C149" s="97">
        <f>VLOOKUP($A149,'Presupuesto (Captura de Datos)'!$A$26:$O$41,14,0)</f>
        <v>0</v>
      </c>
      <c r="D149" s="97">
        <f>VLOOKUP($A149,'Ejecución (Actualización Mens.)'!$A$26:$AY$41,51,0)</f>
        <v>0</v>
      </c>
      <c r="E149" s="99">
        <f t="shared" si="12"/>
        <v>0</v>
      </c>
      <c r="F149" s="98">
        <f t="shared" si="11"/>
        <v>0</v>
      </c>
      <c r="G149" s="108">
        <f>VLOOKUP($A149,'Presupuesto (Captura de Datos)'!$A$26:$O$41,15,0)</f>
        <v>0</v>
      </c>
      <c r="H149" s="108">
        <f>VLOOKUP(A149,'Totales Xra Gráficas'!B88:$AD$89,29,0)</f>
        <v>0</v>
      </c>
      <c r="I149" s="113">
        <f t="shared" si="13"/>
        <v>0</v>
      </c>
      <c r="J149" s="98">
        <f t="shared" si="14"/>
        <v>0</v>
      </c>
      <c r="K149" s="99" t="str">
        <f t="shared" si="15"/>
        <v xml:space="preserve"> - </v>
      </c>
      <c r="L149" s="126" t="str">
        <f t="shared" si="16"/>
        <v>ATENCION! No estás cumpliendo con el Objetivo de AHORRO</v>
      </c>
      <c r="M149" s="127"/>
      <c r="N149" s="127"/>
      <c r="O149" s="128"/>
    </row>
    <row r="150" spans="1:15" ht="15" customHeight="1" x14ac:dyDescent="0.25">
      <c r="A150" s="133" t="str">
        <f>'Presupuesto (Captura de Datos)'!A42</f>
        <v>Total Ahorro / Pensión</v>
      </c>
      <c r="B150" s="134"/>
      <c r="C150" s="15">
        <f>SUM(C134:C149)</f>
        <v>7368000</v>
      </c>
      <c r="D150" s="15">
        <f>SUM(D134:D149)</f>
        <v>694000</v>
      </c>
      <c r="E150" s="94">
        <f t="shared" si="12"/>
        <v>9.4191096634093377E-2</v>
      </c>
      <c r="F150" s="105">
        <f t="shared" si="11"/>
        <v>-6674000</v>
      </c>
      <c r="G150" s="15">
        <f>SUM(G134:G149)</f>
        <v>614000</v>
      </c>
      <c r="H150" s="15">
        <f>VLOOKUP(A150,'Totales Xra Gráficas'!B89:$AD$89,29,0)</f>
        <v>347000</v>
      </c>
      <c r="I150" s="94">
        <f t="shared" si="13"/>
        <v>0.56514657980456029</v>
      </c>
      <c r="J150" s="105">
        <f t="shared" si="14"/>
        <v>-267000</v>
      </c>
      <c r="K150" s="94">
        <f t="shared" si="15"/>
        <v>1</v>
      </c>
      <c r="L150" s="126" t="str">
        <f t="shared" si="16"/>
        <v>ATENCION! No estás cumpliendo con el Objetivo de AHORRO</v>
      </c>
      <c r="M150" s="127"/>
      <c r="N150" s="127"/>
      <c r="O150" s="128"/>
    </row>
    <row r="151" spans="1:15" x14ac:dyDescent="0.25"/>
    <row r="152" spans="1:15" x14ac:dyDescent="0.25"/>
    <row r="153" spans="1:15" x14ac:dyDescent="0.25"/>
    <row r="154" spans="1:15" x14ac:dyDescent="0.25"/>
    <row r="155" spans="1:15" x14ac:dyDescent="0.25"/>
    <row r="156" spans="1:15" x14ac:dyDescent="0.25"/>
    <row r="157" spans="1:15" x14ac:dyDescent="0.25"/>
    <row r="158" spans="1:15" x14ac:dyDescent="0.25"/>
    <row r="159" spans="1:15" x14ac:dyDescent="0.25"/>
    <row r="160" spans="1:15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hidden="1" x14ac:dyDescent="0.25"/>
    <row r="175" hidden="1" x14ac:dyDescent="0.25"/>
  </sheetData>
  <sheetProtection algorithmName="SHA-512" hashValue="zV4tRnyl5ZuXfJQvxYGSQBUoCTKw/4YS0duSP5FK0bGezSMkBfn3hGiCOAcQ19omgD687B6qHxp6nXNtf7P/Yg==" saltValue="lvagwK5M2FH415dbABqR0A==" spinCount="100000" sheet="1" objects="1" scenarios="1"/>
  <mergeCells count="89">
    <mergeCell ref="L148:O148"/>
    <mergeCell ref="L149:O149"/>
    <mergeCell ref="L150:O150"/>
    <mergeCell ref="J92:N92"/>
    <mergeCell ref="J93:N93"/>
    <mergeCell ref="J94:N94"/>
    <mergeCell ref="J95:N95"/>
    <mergeCell ref="J96:N96"/>
    <mergeCell ref="J97:N97"/>
    <mergeCell ref="J98:N98"/>
    <mergeCell ref="J99:N99"/>
    <mergeCell ref="J100:N100"/>
    <mergeCell ref="J101:N101"/>
    <mergeCell ref="J102:N102"/>
    <mergeCell ref="L137:O137"/>
    <mergeCell ref="L139:O139"/>
    <mergeCell ref="A47:B47"/>
    <mergeCell ref="A48:B48"/>
    <mergeCell ref="L134:O134"/>
    <mergeCell ref="L135:O135"/>
    <mergeCell ref="L136:O136"/>
    <mergeCell ref="A57:B57"/>
    <mergeCell ref="A59:B59"/>
    <mergeCell ref="C57:N57"/>
    <mergeCell ref="C59:N59"/>
    <mergeCell ref="A49:B49"/>
    <mergeCell ref="A50:B50"/>
    <mergeCell ref="A54:B54"/>
    <mergeCell ref="A52:B52"/>
    <mergeCell ref="A53:B53"/>
    <mergeCell ref="J91:N91"/>
    <mergeCell ref="A133:B133"/>
    <mergeCell ref="J10:L10"/>
    <mergeCell ref="A28:B28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H1:O2"/>
    <mergeCell ref="A103:B103"/>
    <mergeCell ref="A98:B98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55:B55"/>
    <mergeCell ref="A90:B90"/>
    <mergeCell ref="A91:B91"/>
    <mergeCell ref="A92:B92"/>
    <mergeCell ref="A150:B150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L145:O145"/>
    <mergeCell ref="L146:O146"/>
    <mergeCell ref="L147:O147"/>
    <mergeCell ref="A41:B41"/>
    <mergeCell ref="L140:O140"/>
    <mergeCell ref="L141:O141"/>
    <mergeCell ref="L142:O142"/>
    <mergeCell ref="L143:O143"/>
    <mergeCell ref="L144:O144"/>
    <mergeCell ref="A134:B134"/>
    <mergeCell ref="A135:B135"/>
    <mergeCell ref="A136:B136"/>
    <mergeCell ref="A137:B137"/>
    <mergeCell ref="L138:O138"/>
    <mergeCell ref="A138:B138"/>
    <mergeCell ref="A139:B139"/>
  </mergeCells>
  <conditionalFormatting sqref="L8 L5">
    <cfRule type="cellIs" dxfId="17" priority="18" operator="greaterThan">
      <formula>0</formula>
    </cfRule>
    <cfRule type="cellIs" dxfId="16" priority="19" operator="lessThan">
      <formula>0</formula>
    </cfRule>
  </conditionalFormatting>
  <conditionalFormatting sqref="I91:I103">
    <cfRule type="cellIs" dxfId="15" priority="16" operator="equal">
      <formula>"DESVIACION (-)"</formula>
    </cfRule>
    <cfRule type="cellIs" dxfId="14" priority="17" operator="equal">
      <formula>"DESVIACION (+)"</formula>
    </cfRule>
  </conditionalFormatting>
  <conditionalFormatting sqref="C50:O50">
    <cfRule type="cellIs" dxfId="13" priority="12" operator="equal">
      <formula>1</formula>
    </cfRule>
    <cfRule type="cellIs" dxfId="12" priority="13" operator="greaterThan">
      <formula>1</formula>
    </cfRule>
    <cfRule type="cellIs" dxfId="11" priority="15" operator="lessThan">
      <formula>1</formula>
    </cfRule>
  </conditionalFormatting>
  <conditionalFormatting sqref="C55:O55">
    <cfRule type="cellIs" dxfId="10" priority="9" operator="equal">
      <formula>1</formula>
    </cfRule>
    <cfRule type="cellIs" dxfId="9" priority="10" operator="greaterThan">
      <formula>1</formula>
    </cfRule>
    <cfRule type="cellIs" dxfId="8" priority="11" operator="lessThan">
      <formula>1</formula>
    </cfRule>
  </conditionalFormatting>
  <conditionalFormatting sqref="J10:L10">
    <cfRule type="cellIs" dxfId="7" priority="7" operator="equal">
      <formula>"Cliente CON Capacidad de Ahorro"</formula>
    </cfRule>
    <cfRule type="cellIs" dxfId="6" priority="8" operator="equal">
      <formula>"Cliente SIN Capacidad de Ahorro Adicional"</formula>
    </cfRule>
  </conditionalFormatting>
  <conditionalFormatting sqref="L134:L150">
    <cfRule type="cellIs" dxfId="5" priority="6" operator="equal">
      <formula>"...OBJETIVO en Curso. Felicitaciones!"</formula>
    </cfRule>
  </conditionalFormatting>
  <conditionalFormatting sqref="L134:O150">
    <cfRule type="cellIs" dxfId="4" priority="5" operator="equal">
      <formula>"ATENCION! No estás cumpliendo con el Objetivo de AHORRO"</formula>
    </cfRule>
  </conditionalFormatting>
  <conditionalFormatting sqref="J91:N91 J92:J102">
    <cfRule type="cellIs" dxfId="3" priority="2" operator="equal">
      <formula>" ATENCION! Tienes una variación en el peso de estos gastos. Se estimaba un menor peso!"</formula>
    </cfRule>
    <cfRule type="cellIs" dxfId="2" priority="3" operator="equal">
      <formula>"FELICITACIONES! Superaste tu objetivo de ahorro, ahora ya estas más cerca de alcanzar tus SUEÑOS."</formula>
    </cfRule>
    <cfRule type="cellIs" dxfId="1" priority="4" operator="equal">
      <formula>"FELICITACIONES! Este gasto está controlado de acuerdo a lo estimado."</formula>
    </cfRule>
  </conditionalFormatting>
  <conditionalFormatting sqref="J91:N91">
    <cfRule type="cellIs" dxfId="0" priority="1" operator="equal">
      <formula>" ATENCION! Estas Ahorrando menos de lo presupuestado."</formula>
    </cfRule>
  </conditionalFormatting>
  <printOptions horizontalCentered="1" verticalCentered="1"/>
  <pageMargins left="0.19685039370078741" right="0.59055118110236227" top="0.19685039370078741" bottom="0.74803149606299213" header="0.31496062992125984" footer="0.31496062992125984"/>
  <pageSetup paperSize="9" scale="70" orientation="landscape" horizontalDpi="0" verticalDpi="0" r:id="rId1"/>
  <headerFooter>
    <oddFooter>&amp;L&amp;P&amp;CMATERIAL DE USO INTERNO DE SOLFINEF SAS - PROHIBIDA SU COPIA Y REPRODUCCION SIN PREVIO AVISO&amp;R&amp;D
&amp;T</oddFooter>
  </headerFooter>
  <rowBreaks count="3" manualBreakCount="3">
    <brk id="42" max="16383" man="1"/>
    <brk id="86" max="16383" man="1"/>
    <brk id="12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Indice</vt:lpstr>
      <vt:lpstr>Presupuesto (Captura de Datos)</vt:lpstr>
      <vt:lpstr>Ejecución (Actualización Mens.)</vt:lpstr>
      <vt:lpstr>Gráficas -Análisis</vt:lpstr>
      <vt:lpstr>'Gráficas -Análisis'!Área_de_impresión</vt:lpstr>
      <vt:lpstr>'Gráficas -Análisis'!Títulos_a_imprimir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usuario</cp:lastModifiedBy>
  <cp:lastPrinted>2020-04-05T03:09:52Z</cp:lastPrinted>
  <dcterms:created xsi:type="dcterms:W3CDTF">2013-12-07T19:52:05Z</dcterms:created>
  <dcterms:modified xsi:type="dcterms:W3CDTF">2020-06-07T01:38:37Z</dcterms:modified>
</cp:coreProperties>
</file>