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paola.gomez\Desktop\"/>
    </mc:Choice>
  </mc:AlternateContent>
  <xr:revisionPtr revIDLastSave="0" documentId="8_{56AFD296-AD0E-43BB-90D0-9CCB890F079E}" xr6:coauthVersionLast="45" xr6:coauthVersionMax="45" xr10:uidLastSave="{00000000-0000-0000-0000-000000000000}"/>
  <bookViews>
    <workbookView xWindow="-120" yWindow="-120" windowWidth="20730" windowHeight="11160" activeTab="1" xr2:uid="{00000000-000D-0000-FFFF-FFFF00000000}"/>
  </bookViews>
  <sheets>
    <sheet name="1er Análisis" sheetId="1" r:id="rId1"/>
    <sheet name="2do Análisis" sheetId="2" r:id="rId2"/>
    <sheet name="Activos - Pasivos - Patri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3" l="1"/>
  <c r="C3" i="3"/>
  <c r="D140" i="2" l="1"/>
  <c r="D139" i="2"/>
  <c r="D138" i="2"/>
  <c r="D120" i="2"/>
  <c r="E120" i="2" s="1"/>
  <c r="E140" i="2" s="1"/>
  <c r="D17" i="2"/>
  <c r="E17" i="2" s="1"/>
  <c r="E139" i="2" s="1"/>
  <c r="D2" i="2"/>
  <c r="E9" i="2" s="1"/>
  <c r="E4" i="2" l="1"/>
  <c r="E14" i="2"/>
  <c r="E6" i="2"/>
  <c r="E11" i="2"/>
  <c r="E133" i="2"/>
  <c r="E129" i="2"/>
  <c r="E10" i="2"/>
  <c r="E15" i="2"/>
  <c r="E7" i="2"/>
  <c r="E125" i="2"/>
  <c r="E116" i="2"/>
  <c r="E112" i="2"/>
  <c r="E104" i="2"/>
  <c r="E100" i="2"/>
  <c r="E92" i="2"/>
  <c r="E88" i="2"/>
  <c r="E84" i="2"/>
  <c r="E76" i="2"/>
  <c r="E68" i="2"/>
  <c r="E64" i="2"/>
  <c r="E56" i="2"/>
  <c r="E48" i="2"/>
  <c r="E40" i="2"/>
  <c r="E32" i="2"/>
  <c r="E24" i="2"/>
  <c r="E119" i="2"/>
  <c r="E111" i="2"/>
  <c r="E103" i="2"/>
  <c r="E95" i="2"/>
  <c r="E87" i="2"/>
  <c r="E79" i="2"/>
  <c r="E71" i="2"/>
  <c r="E63" i="2"/>
  <c r="E55" i="2"/>
  <c r="E47" i="2"/>
  <c r="E39" i="2"/>
  <c r="E19" i="2"/>
  <c r="E3" i="2"/>
  <c r="E13" i="2"/>
  <c r="E5" i="2"/>
  <c r="E118" i="2"/>
  <c r="E114" i="2"/>
  <c r="E110" i="2"/>
  <c r="E106" i="2"/>
  <c r="E102" i="2"/>
  <c r="E98" i="2"/>
  <c r="E94" i="2"/>
  <c r="E90" i="2"/>
  <c r="E86" i="2"/>
  <c r="E82" i="2"/>
  <c r="E78" i="2"/>
  <c r="E74" i="2"/>
  <c r="E70" i="2"/>
  <c r="E66" i="2"/>
  <c r="E62" i="2"/>
  <c r="E58" i="2"/>
  <c r="E54" i="2"/>
  <c r="E50" i="2"/>
  <c r="E46" i="2"/>
  <c r="E42" i="2"/>
  <c r="E38" i="2"/>
  <c r="E34" i="2"/>
  <c r="E30" i="2"/>
  <c r="E26" i="2"/>
  <c r="E22" i="2"/>
  <c r="E121" i="2"/>
  <c r="E131" i="2"/>
  <c r="E127" i="2"/>
  <c r="E123" i="2"/>
  <c r="E18" i="2"/>
  <c r="E108" i="2"/>
  <c r="E96" i="2"/>
  <c r="E80" i="2"/>
  <c r="E72" i="2"/>
  <c r="E60" i="2"/>
  <c r="E52" i="2"/>
  <c r="E44" i="2"/>
  <c r="E36" i="2"/>
  <c r="E28" i="2"/>
  <c r="E20" i="2"/>
  <c r="E115" i="2"/>
  <c r="E107" i="2"/>
  <c r="E99" i="2"/>
  <c r="E91" i="2"/>
  <c r="E83" i="2"/>
  <c r="E75" i="2"/>
  <c r="E67" i="2"/>
  <c r="E59" i="2"/>
  <c r="E51" i="2"/>
  <c r="E43" i="2"/>
  <c r="E35" i="2"/>
  <c r="E31" i="2"/>
  <c r="E27" i="2"/>
  <c r="E23" i="2"/>
  <c r="E132" i="2"/>
  <c r="E128" i="2"/>
  <c r="E124" i="2"/>
  <c r="D135" i="2"/>
  <c r="D136" i="2" s="1"/>
  <c r="E2" i="2"/>
  <c r="E138" i="2" s="1"/>
  <c r="E16" i="2"/>
  <c r="E12" i="2"/>
  <c r="E8" i="2"/>
  <c r="E117" i="2"/>
  <c r="E113" i="2"/>
  <c r="E109" i="2"/>
  <c r="E105" i="2"/>
  <c r="E101" i="2"/>
  <c r="E97" i="2"/>
  <c r="E93" i="2"/>
  <c r="E89" i="2"/>
  <c r="E85" i="2"/>
  <c r="E81" i="2"/>
  <c r="E77" i="2"/>
  <c r="E73" i="2"/>
  <c r="E69" i="2"/>
  <c r="E65" i="2"/>
  <c r="E61" i="2"/>
  <c r="E57" i="2"/>
  <c r="E53" i="2"/>
  <c r="E49" i="2"/>
  <c r="E45" i="2"/>
  <c r="E41" i="2"/>
  <c r="E37" i="2"/>
  <c r="E33" i="2"/>
  <c r="E29" i="2"/>
  <c r="E25" i="2"/>
  <c r="E21" i="2"/>
  <c r="E134" i="2"/>
  <c r="E130" i="2"/>
  <c r="E126" i="2"/>
  <c r="E122" i="2"/>
  <c r="B21" i="1"/>
  <c r="B16" i="1"/>
  <c r="B11" i="1"/>
  <c r="B6" i="1"/>
  <c r="E135" i="2" l="1"/>
  <c r="E136" i="2" s="1"/>
</calcChain>
</file>

<file path=xl/sharedStrings.xml><?xml version="1.0" encoding="utf-8"?>
<sst xmlns="http://schemas.openxmlformats.org/spreadsheetml/2006/main" count="498" uniqueCount="214">
  <si>
    <t>Optimo</t>
  </si>
  <si>
    <t>Financiero</t>
  </si>
  <si>
    <t>Gastos Fijos</t>
  </si>
  <si>
    <t>Ahorro</t>
  </si>
  <si>
    <t>Aceptable</t>
  </si>
  <si>
    <t>Mensaje</t>
  </si>
  <si>
    <t>Total</t>
  </si>
  <si>
    <t>En Riesgo</t>
  </si>
  <si>
    <t xml:space="preserve">Tus gastos fijos se encuentran controlados, esto te permite mayor capacidad de ahorro e inversión para el futuro </t>
  </si>
  <si>
    <t>En Crisis</t>
  </si>
  <si>
    <t>Criterios de tipificación</t>
  </si>
  <si>
    <t>El total de sus gastos es menor o igual al total de sus ingresos y su ahorro es mayor o igual al 20% y sus gastos financieros no superan el 40% de sus ingresos</t>
  </si>
  <si>
    <t>El total de sus gastos es igual al total de sus ingresos, no tiene ahorro y sus gastos financieros superan el 60% de sus ingresos</t>
  </si>
  <si>
    <t>El total de sus gastos es mayor al total de sus ingresos</t>
  </si>
  <si>
    <t>Excelente capacidad de ahorro, te encuentras por encima de la media de la población, mantenerlo de esta manera te permitirá cumplir los objetivos que te has fijado, recuerda que existen productos de ahorro con rentabilidad en cop y usd, beneficio tributario y protección para el futuro</t>
  </si>
  <si>
    <t xml:space="preserve">Vas por buen camino!!! Realizando algunos ajuste podrás tener el control de tus finanzas personales </t>
  </si>
  <si>
    <t>Felicitaciones!!! Tienes un buen manejo de tus finanzas personales</t>
  </si>
  <si>
    <t>El total de sus gastos es menor o igual al total de sus ingresos, su ahorro es mayor o igual al 10% y sus gastos financieros no superan el 40% de sus ingresos</t>
  </si>
  <si>
    <t>Debemos analizar tus gastos para identificar oportunidades de optimización que te permitan mejorar tu capacidad de ahorro</t>
  </si>
  <si>
    <t xml:space="preserve">Peligro!!! El ahorro es fundamental para afrontar momentos de crisis y capitalizar tus objetivos </t>
  </si>
  <si>
    <t xml:space="preserve">Atención!!! El comportamiento actual de tu flujo de caja, pone en riesgo el manejo de tus finanzas personales </t>
  </si>
  <si>
    <t>Alerta!!! Tus finanzas personales requieren intervención inmediata</t>
  </si>
  <si>
    <t>Tu endeudamiento actual requiere revisión y ajustes, la optimización en este rubro te permitirá mejorar tu flujo de caja</t>
  </si>
  <si>
    <t>Tu endeudamiento actual requiere análisis y optimización inmediata, los ajustes en este item te permitirá liberar flujo de caja para ajustar tu situación financiera</t>
  </si>
  <si>
    <t>Gráfica 1</t>
  </si>
  <si>
    <r>
      <rPr>
        <sz val="11"/>
        <color rgb="FFFF0000"/>
        <rFont val="Calibri"/>
        <family val="2"/>
        <scheme val="minor"/>
      </rPr>
      <t>Aplica para todo aquel que tenga gastos financieros en el 40% o inferior….</t>
    </r>
    <r>
      <rPr>
        <sz val="11"/>
        <color theme="1"/>
        <rFont val="Calibri"/>
        <family val="2"/>
        <scheme val="minor"/>
      </rPr>
      <t>.Aunque tienes una optima distribución de tus obligaciones financieras, debemos analizar los productos activos y los costos financieros asociados a estos para encontrar oportunidades de optimización</t>
    </r>
  </si>
  <si>
    <r>
      <rPr>
        <sz val="11"/>
        <color rgb="FFFF0000"/>
        <rFont val="Calibri"/>
        <family val="2"/>
        <scheme val="minor"/>
      </rPr>
      <t>Aplica para todo aquel que tenga gastos financieros en el 40% o inferior…</t>
    </r>
    <r>
      <rPr>
        <sz val="11"/>
        <color theme="1"/>
        <rFont val="Calibri"/>
        <family val="2"/>
        <scheme val="minor"/>
      </rPr>
      <t>..Aunque tienes una optima distribución de tus obligaciones financieras, debemos analizar los productos activos y los costos financieros asociados a estos para encontrar oportunidades de optimización</t>
    </r>
  </si>
  <si>
    <t>Pensión Obligatoria</t>
  </si>
  <si>
    <t>Ahorros de emergencia</t>
  </si>
  <si>
    <t>Ahorro de retiro / Pensión Voluntaria</t>
  </si>
  <si>
    <t>Ahorro para estudios propios</t>
  </si>
  <si>
    <t>Ahorro para estudio Hijos</t>
  </si>
  <si>
    <t>Ahorro Fondo de Empleados / Cooperativa</t>
  </si>
  <si>
    <t>Ahorro - Inversión</t>
  </si>
  <si>
    <t>Ahorro para vacaciones</t>
  </si>
  <si>
    <t>Ahorro Vehículo</t>
  </si>
  <si>
    <t>Ahorro Regalos Navidad</t>
  </si>
  <si>
    <t>Otros Ahorros 1</t>
  </si>
  <si>
    <t>Otros Ahorros 2</t>
  </si>
  <si>
    <t>Otros Ahorros 3</t>
  </si>
  <si>
    <t>Otros Ahorros 4</t>
  </si>
  <si>
    <t>Gastos Financieros</t>
  </si>
  <si>
    <t>Obligaciones Financieras / Impuestos</t>
  </si>
  <si>
    <t>Creditos Libre Inversión</t>
  </si>
  <si>
    <t>Creditos Vehículo</t>
  </si>
  <si>
    <t>Credito / Leasing Hipotecario</t>
  </si>
  <si>
    <t>Tarjeta de Crédito #1</t>
  </si>
  <si>
    <t>Tarjeta de Crédito #2</t>
  </si>
  <si>
    <t>Crédito Libranza</t>
  </si>
  <si>
    <t>Impuestos Rete Fuente</t>
  </si>
  <si>
    <t>Fondo de Solidaridad / Pensión</t>
  </si>
  <si>
    <t>Impuesto Predial</t>
  </si>
  <si>
    <t>Impuesto Vehículo</t>
  </si>
  <si>
    <t>Obligaciones - Otros 1</t>
  </si>
  <si>
    <t>Obligaciones - Otros 2</t>
  </si>
  <si>
    <t>Obligaciones - Otros 3</t>
  </si>
  <si>
    <t>Obligaciones - Otros 4</t>
  </si>
  <si>
    <t>Donaciones / Ayuda Familia</t>
  </si>
  <si>
    <t>Donaciones</t>
  </si>
  <si>
    <t>Regalos</t>
  </si>
  <si>
    <t>Donaciones Religiosas</t>
  </si>
  <si>
    <t>Otros Donaciones / Ayuda 1</t>
  </si>
  <si>
    <t>Otros Donaciones / Ayuda 2</t>
  </si>
  <si>
    <t>Otros Donaciones / Ayuda 3</t>
  </si>
  <si>
    <t>Otros Donaciones / Ayuda 4</t>
  </si>
  <si>
    <t>Hogar</t>
  </si>
  <si>
    <t>Arriendo</t>
  </si>
  <si>
    <t>Cuota Seguro</t>
  </si>
  <si>
    <t>Mueblería/aplicaciones</t>
  </si>
  <si>
    <t>Jardinería</t>
  </si>
  <si>
    <t>Mantenimiento</t>
  </si>
  <si>
    <t>Mejoras</t>
  </si>
  <si>
    <t>Otros gastos de Hogar 1</t>
  </si>
  <si>
    <t>Otros gastos de Hogar 2</t>
  </si>
  <si>
    <t>Otros gastos de Hogar 3</t>
  </si>
  <si>
    <t>Otros gastos de Hogar 4</t>
  </si>
  <si>
    <t>Electricidad</t>
  </si>
  <si>
    <t>Gas Natural</t>
  </si>
  <si>
    <t>Agua</t>
  </si>
  <si>
    <t>Telefono / Celular</t>
  </si>
  <si>
    <t>Cable</t>
  </si>
  <si>
    <t>Internet</t>
  </si>
  <si>
    <t>Administración Hogar</t>
  </si>
  <si>
    <t>Cuota Extraordinaria Admón. Hogar</t>
  </si>
  <si>
    <t>Gastos - Otros 1</t>
  </si>
  <si>
    <t>Gastos - Otros 2</t>
  </si>
  <si>
    <t>Gastos - Otros 3</t>
  </si>
  <si>
    <t>Gastos - Otros 4</t>
  </si>
  <si>
    <t>Comida / Alimentación</t>
  </si>
  <si>
    <t>Supermercado</t>
  </si>
  <si>
    <t>Abarrotes/Carnicería</t>
  </si>
  <si>
    <t>Restaurantes</t>
  </si>
  <si>
    <t>Comida-Otros 1</t>
  </si>
  <si>
    <t>Comida-Otros 2</t>
  </si>
  <si>
    <t>Comida-Otros 3</t>
  </si>
  <si>
    <t>Comida-Otros 4</t>
  </si>
  <si>
    <t>Transporte / Vehículo</t>
  </si>
  <si>
    <t>Seguro de Auto Todo Riesgo</t>
  </si>
  <si>
    <t>Seguro SOAT</t>
  </si>
  <si>
    <t>Combustible</t>
  </si>
  <si>
    <t>Bus/Taxi/Uber</t>
  </si>
  <si>
    <t>Reparación Vehículo</t>
  </si>
  <si>
    <t>Licencia</t>
  </si>
  <si>
    <t>Revisión Tecno Mecanica</t>
  </si>
  <si>
    <t>Transporte / Vehículo - Otros  1</t>
  </si>
  <si>
    <t>Transporte / Vehículo - Otros  2</t>
  </si>
  <si>
    <t>Transporte / Vehículo - Otros  3</t>
  </si>
  <si>
    <t>Transporte / Vehículo - Otros  4</t>
  </si>
  <si>
    <t>Salud</t>
  </si>
  <si>
    <t>Medicina Prepagada</t>
  </si>
  <si>
    <t>Salud Obligatoria - POS</t>
  </si>
  <si>
    <t>Seguro de Incapacidad y/o Enfermedades</t>
  </si>
  <si>
    <t>Doctor/Dentista</t>
  </si>
  <si>
    <t>Medicinas</t>
  </si>
  <si>
    <t>Seguro de Vida</t>
  </si>
  <si>
    <t>Veterinario Mascotas</t>
  </si>
  <si>
    <t>Salud - Otros 1</t>
  </si>
  <si>
    <t>Salud - Otros 2</t>
  </si>
  <si>
    <t>Salud - Otros 3</t>
  </si>
  <si>
    <t>Salud - Otros 4</t>
  </si>
  <si>
    <t>Vida Diaria</t>
  </si>
  <si>
    <t>Educación Propia</t>
  </si>
  <si>
    <t>Ropa</t>
  </si>
  <si>
    <t>Mascotas</t>
  </si>
  <si>
    <t>Lavanderia</t>
  </si>
  <si>
    <t>Peluquería</t>
  </si>
  <si>
    <t>Vida Diaria-Otros 1</t>
  </si>
  <si>
    <t>Vida Diaria-Otros 2</t>
  </si>
  <si>
    <t>Vida Diaria-Otros 3</t>
  </si>
  <si>
    <t>Vida Diaria-Otros 4</t>
  </si>
  <si>
    <t>Niños</t>
  </si>
  <si>
    <t>Niños Ropa</t>
  </si>
  <si>
    <t>Medicina</t>
  </si>
  <si>
    <t>Cuota Escolar (Guarderia / Colegio / Universidad)</t>
  </si>
  <si>
    <t>Comedor escolar</t>
  </si>
  <si>
    <t>Utiles escolares</t>
  </si>
  <si>
    <t>Ruta Escolar</t>
  </si>
  <si>
    <t>Babysitter / Empleada Domestica</t>
  </si>
  <si>
    <t>Juguetes/juegos</t>
  </si>
  <si>
    <t>Chicos-Otros 1</t>
  </si>
  <si>
    <t>Chicos-Otros 2</t>
  </si>
  <si>
    <t>Chicos-Otros 3</t>
  </si>
  <si>
    <t>Chicos-Otros 4</t>
  </si>
  <si>
    <t>Entretenimiento</t>
  </si>
  <si>
    <t>Vacaciones/Viajes</t>
  </si>
  <si>
    <t>Videos/DVDs</t>
  </si>
  <si>
    <t>Música</t>
  </si>
  <si>
    <t>Juegos</t>
  </si>
  <si>
    <t>Teatro/Cine</t>
  </si>
  <si>
    <t>Conciertos</t>
  </si>
  <si>
    <t>Libros</t>
  </si>
  <si>
    <t>Hobbies</t>
  </si>
  <si>
    <t>Deportes</t>
  </si>
  <si>
    <t>Juguetes</t>
  </si>
  <si>
    <t>Entretenimiento Otros 1</t>
  </si>
  <si>
    <t>Entretenimiento Otros 2</t>
  </si>
  <si>
    <t>Entretenimiento Otros 3</t>
  </si>
  <si>
    <t>Entretenimiento Otros 4</t>
  </si>
  <si>
    <t>Suscripciones</t>
  </si>
  <si>
    <t>Periódico</t>
  </si>
  <si>
    <t>Revistas</t>
  </si>
  <si>
    <t>Netflix</t>
  </si>
  <si>
    <t>Amazon Prime</t>
  </si>
  <si>
    <t>Suscripciones-Otros 1</t>
  </si>
  <si>
    <t>Suscripciones-Otros 2</t>
  </si>
  <si>
    <t>Suscripciones-Otros 3</t>
  </si>
  <si>
    <t>Suscripciones-Otros 4</t>
  </si>
  <si>
    <t>Ahorro / Pensión</t>
  </si>
  <si>
    <t>Ingreso</t>
  </si>
  <si>
    <t>Muy bien!!! El habito de ahorro te permitirá alcanzar tus objetivos. Recuerda que existen productos de ahorro con rentabilidad en cop y usd, beneficio tributario y protección para el futuro</t>
  </si>
  <si>
    <t>Total Gastos</t>
  </si>
  <si>
    <t>Diferencia Ingreso Vs. Gastos</t>
  </si>
  <si>
    <t>Activos</t>
  </si>
  <si>
    <t>Local</t>
  </si>
  <si>
    <t>Finca</t>
  </si>
  <si>
    <t>Saldo Cesantias</t>
  </si>
  <si>
    <t>Saldo Cuentas</t>
  </si>
  <si>
    <t>Voluntarias</t>
  </si>
  <si>
    <t>Fondos de Empleados</t>
  </si>
  <si>
    <t>Pasivos</t>
  </si>
  <si>
    <t>Vehículo</t>
  </si>
  <si>
    <t>Casa (Inmuebles)</t>
  </si>
  <si>
    <t>Ahorro (Efectivo)</t>
  </si>
  <si>
    <t>Otros Activos</t>
  </si>
  <si>
    <t>Deuda Vivienda</t>
  </si>
  <si>
    <t>Deuda Vehículo</t>
  </si>
  <si>
    <t>Saldo Tarjeta Crédito</t>
  </si>
  <si>
    <t>Saldo Libre Inversión</t>
  </si>
  <si>
    <t>Saldo Otras Deudas</t>
  </si>
  <si>
    <t>Impuestos</t>
  </si>
  <si>
    <t>Valores</t>
  </si>
  <si>
    <t>Entre 0% y 40%</t>
  </si>
  <si>
    <t xml:space="preserve">Felicitaciones!!! Tus gastos financieros se encuentran controlados </t>
  </si>
  <si>
    <t>&gt;=25%</t>
  </si>
  <si>
    <t>Atención!!! Requieres optimizar tus obligaciones financieras para mejorar tu flujo de caja y obtener beneficios del sistema financiero</t>
  </si>
  <si>
    <t xml:space="preserve">&gt;=75% </t>
  </si>
  <si>
    <t>Recuerda que existen varias opciones para optimizar tu credito hipotecario, asegurando la mejor tasa y disminución de plazo</t>
  </si>
  <si>
    <t xml:space="preserve">Valores </t>
  </si>
  <si>
    <t>Entre 40% y 50%</t>
  </si>
  <si>
    <t>Atención!!! Tu endeudamiento actual limita tu flujo de caja y posibilidad de atender una contingencia apalancado en el sistema financiero</t>
  </si>
  <si>
    <t>&gt;=75%</t>
  </si>
  <si>
    <t>Tienes oportunidad de optimizar tu obligación finaciera hipotecaria, existen diferentes alternativas para mejorar tu flujo de caja</t>
  </si>
  <si>
    <t>Mayor al 50%</t>
  </si>
  <si>
    <t xml:space="preserve">Alerta!!! Tienes un alto endeudamiento, debes tomar acciones inmediatas para optimizar tus obligaciones financieras </t>
  </si>
  <si>
    <t>&gt;=20%</t>
  </si>
  <si>
    <t xml:space="preserve">Felicitaciones!!! Tienes un excelente habito de ahorro para alcanzar tus objetivos </t>
  </si>
  <si>
    <t>&gt;=50%</t>
  </si>
  <si>
    <t>&lt;=50%</t>
  </si>
  <si>
    <t>Excelente manejo de tus gastos fijos. Recuerda que siempre tendrás oportunidad de optimizar, analiza tus gastos hormiga y conviertelos en ahorro</t>
  </si>
  <si>
    <t>Atención!!! Un buen manejo de tus gastos fijos va a determinar tu capacidad de ahorro y flujo de caja, te recomendamos analizar en detalle cada rubro buscando optimización y ajuste de tu presupuesto</t>
  </si>
  <si>
    <t>Entre el 10% y 20%</t>
  </si>
  <si>
    <t>Muy bien!!! El habito de ahorro te permitirá alcanzar tus objetivos. Recuerda que existen productos de ahorro con rentabilidad en cop y usd, beneficio tributario y protección</t>
  </si>
  <si>
    <t>Estás construyendo un ahorro a futuro que te permitirá alcanzar tus objetivos. Recuerda que existen productos con protección, solidez, seguridad y rentabilidad en el mercado a los que podrás acceder</t>
  </si>
  <si>
    <t>Atención!!! Debes optimizar tu ahorro para situaciones y proyectos futuros, asegurando que logres el cumplimiento de tus objetivos y cobertura para contingencias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</si>
</sst>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quot;$&quot;* #,##0_-;_-&quot;$&quot;* &quot;-&quot;_-;_-@_-"/>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9" fontId="0" fillId="0" borderId="0" xfId="0" applyNumberFormat="1"/>
    <xf numFmtId="0" fontId="1" fillId="0" borderId="0" xfId="0" applyFont="1"/>
    <xf numFmtId="164" fontId="0" fillId="0" borderId="0" xfId="1" applyFont="1"/>
    <xf numFmtId="165" fontId="0" fillId="0" borderId="0" xfId="0" applyNumberFormat="1"/>
    <xf numFmtId="0" fontId="0" fillId="0" borderId="0" xfId="0" applyAlignment="1">
      <alignment horizontal="right"/>
    </xf>
    <xf numFmtId="164" fontId="1" fillId="2" borderId="0" xfId="1" applyFont="1" applyFill="1"/>
    <xf numFmtId="0" fontId="1" fillId="0" borderId="0" xfId="0" applyFont="1" applyAlignment="1">
      <alignment horizontal="right"/>
    </xf>
    <xf numFmtId="164" fontId="1" fillId="0" borderId="0" xfId="1" applyFont="1"/>
    <xf numFmtId="165" fontId="1" fillId="0" borderId="0" xfId="0" applyNumberFormat="1" applyFont="1"/>
    <xf numFmtId="164" fontId="0" fillId="0" borderId="0" xfId="1" applyFont="1" applyAlignment="1">
      <alignment horizontal="right"/>
    </xf>
    <xf numFmtId="165" fontId="0" fillId="0" borderId="0" xfId="2" applyNumberFormat="1" applyFont="1"/>
    <xf numFmtId="0" fontId="0"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left" wrapText="1"/>
    </xf>
    <xf numFmtId="0" fontId="0" fillId="0" borderId="0" xfId="0" applyAlignment="1">
      <alignment horizontal="left" wrapText="1"/>
    </xf>
    <xf numFmtId="0" fontId="0" fillId="0" borderId="0" xfId="0" applyAlignment="1">
      <alignment horizontal="center" vertical="center"/>
    </xf>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F41-4703-A920-5E0A5AAD7A9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F41-4703-A920-5E0A5AAD7A9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F41-4703-A920-5E0A5AAD7A9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F41-4703-A920-5E0A5AAD7A9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'1er Análisis'!$A$3:$A$6</c:f>
              <c:strCache>
                <c:ptCount val="4"/>
                <c:pt idx="0">
                  <c:v>Financiero</c:v>
                </c:pt>
                <c:pt idx="1">
                  <c:v>Gastos Fijos</c:v>
                </c:pt>
                <c:pt idx="2">
                  <c:v>Ahorro</c:v>
                </c:pt>
                <c:pt idx="3">
                  <c:v>Total</c:v>
                </c:pt>
              </c:strCache>
            </c:strRef>
          </c:cat>
          <c:val>
            <c:numRef>
              <c:f>'1er Análisis'!$B$3:$B$6</c:f>
              <c:numCache>
                <c:formatCode>0%</c:formatCode>
                <c:ptCount val="4"/>
                <c:pt idx="0">
                  <c:v>0.4</c:v>
                </c:pt>
                <c:pt idx="1">
                  <c:v>0.4</c:v>
                </c:pt>
                <c:pt idx="2">
                  <c:v>0.2</c:v>
                </c:pt>
                <c:pt idx="3">
                  <c:v>1</c:v>
                </c:pt>
              </c:numCache>
            </c:numRef>
          </c:val>
          <c:extLst>
            <c:ext xmlns:c16="http://schemas.microsoft.com/office/drawing/2014/chart" uri="{C3380CC4-5D6E-409C-BE32-E72D297353CC}">
              <c16:uniqueId val="{00000008-7F41-4703-A920-5E0A5AAD7A9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Gastos</a:t>
            </a:r>
            <a:r>
              <a:rPr lang="es-CO" baseline="0"/>
              <a:t> Financieros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579-4A41-9A79-F0D4B3C620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579-4A41-9A79-F0D4B3C620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579-4A41-9A79-F0D4B3C620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579-4A41-9A79-F0D4B3C6206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579-4A41-9A79-F0D4B3C6206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579-4A41-9A79-F0D4B3C6206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579-4A41-9A79-F0D4B3C6206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579-4A41-9A79-F0D4B3C6206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579-4A41-9A79-F0D4B3C6206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579-4A41-9A79-F0D4B3C6206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579-4A41-9A79-F0D4B3C6206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579-4A41-9A79-F0D4B3C6206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579-4A41-9A79-F0D4B3C6206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579-4A41-9A79-F0D4B3C6206C}"/>
              </c:ext>
            </c:extLst>
          </c:dPt>
          <c:cat>
            <c:strRef>
              <c:f>'2do Análisis'!$C$3:$C$16</c:f>
              <c:strCache>
                <c:ptCount val="14"/>
                <c:pt idx="0">
                  <c:v>Creditos Libre Inversión</c:v>
                </c:pt>
                <c:pt idx="1">
                  <c:v>Creditos Vehículo</c:v>
                </c:pt>
                <c:pt idx="2">
                  <c:v>Credito / Leasing Hipotecario</c:v>
                </c:pt>
                <c:pt idx="3">
                  <c:v>Tarjeta de Crédito #1</c:v>
                </c:pt>
                <c:pt idx="4">
                  <c:v>Tarjeta de Crédito #2</c:v>
                </c:pt>
                <c:pt idx="5">
                  <c:v>Crédito Libranza</c:v>
                </c:pt>
                <c:pt idx="6">
                  <c:v>Impuestos Rete Fuente</c:v>
                </c:pt>
                <c:pt idx="7">
                  <c:v>Fondo de Solidaridad / Pensión</c:v>
                </c:pt>
                <c:pt idx="8">
                  <c:v>Impuesto Predial</c:v>
                </c:pt>
                <c:pt idx="9">
                  <c:v>Impuesto Vehículo</c:v>
                </c:pt>
                <c:pt idx="10">
                  <c:v>Obligaciones - Otros 1</c:v>
                </c:pt>
                <c:pt idx="11">
                  <c:v>Obligaciones - Otros 2</c:v>
                </c:pt>
                <c:pt idx="12">
                  <c:v>Obligaciones - Otros 3</c:v>
                </c:pt>
                <c:pt idx="13">
                  <c:v>Obligaciones - Otros 4</c:v>
                </c:pt>
              </c:strCache>
            </c:strRef>
          </c:cat>
          <c:val>
            <c:numRef>
              <c:f>'2do Análisis'!$D$3:$D$16</c:f>
              <c:numCache>
                <c:formatCode>_-"$"* #,##0_-;\-"$"* #,##0_-;_-"$"* "-"_-;_-@_-</c:formatCode>
                <c:ptCount val="14"/>
                <c:pt idx="3">
                  <c:v>3000000</c:v>
                </c:pt>
                <c:pt idx="5">
                  <c:v>850000</c:v>
                </c:pt>
              </c:numCache>
            </c:numRef>
          </c:val>
          <c:extLst>
            <c:ext xmlns:c16="http://schemas.microsoft.com/office/drawing/2014/chart" uri="{C3380CC4-5D6E-409C-BE32-E72D297353CC}">
              <c16:uniqueId val="{0000001C-3579-4A41-9A79-F0D4B3C6206C}"/>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E-3579-4A41-9A79-F0D4B3C620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0-3579-4A41-9A79-F0D4B3C620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2-3579-4A41-9A79-F0D4B3C620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4-3579-4A41-9A79-F0D4B3C6206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6-3579-4A41-9A79-F0D4B3C6206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8-3579-4A41-9A79-F0D4B3C6206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3579-4A41-9A79-F0D4B3C6206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3579-4A41-9A79-F0D4B3C6206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3579-4A41-9A79-F0D4B3C6206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3579-4A41-9A79-F0D4B3C6206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3579-4A41-9A79-F0D4B3C6206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3579-4A41-9A79-F0D4B3C6206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3579-4A41-9A79-F0D4B3C6206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3579-4A41-9A79-F0D4B3C6206C}"/>
              </c:ext>
            </c:extLst>
          </c:dPt>
          <c:cat>
            <c:strRef>
              <c:f>'2do Análisis'!$C$3:$C$16</c:f>
              <c:strCache>
                <c:ptCount val="14"/>
                <c:pt idx="0">
                  <c:v>Creditos Libre Inversión</c:v>
                </c:pt>
                <c:pt idx="1">
                  <c:v>Creditos Vehículo</c:v>
                </c:pt>
                <c:pt idx="2">
                  <c:v>Credito / Leasing Hipotecario</c:v>
                </c:pt>
                <c:pt idx="3">
                  <c:v>Tarjeta de Crédito #1</c:v>
                </c:pt>
                <c:pt idx="4">
                  <c:v>Tarjeta de Crédito #2</c:v>
                </c:pt>
                <c:pt idx="5">
                  <c:v>Crédito Libranza</c:v>
                </c:pt>
                <c:pt idx="6">
                  <c:v>Impuestos Rete Fuente</c:v>
                </c:pt>
                <c:pt idx="7">
                  <c:v>Fondo de Solidaridad / Pensión</c:v>
                </c:pt>
                <c:pt idx="8">
                  <c:v>Impuesto Predial</c:v>
                </c:pt>
                <c:pt idx="9">
                  <c:v>Impuesto Vehículo</c:v>
                </c:pt>
                <c:pt idx="10">
                  <c:v>Obligaciones - Otros 1</c:v>
                </c:pt>
                <c:pt idx="11">
                  <c:v>Obligaciones - Otros 2</c:v>
                </c:pt>
                <c:pt idx="12">
                  <c:v>Obligaciones - Otros 3</c:v>
                </c:pt>
                <c:pt idx="13">
                  <c:v>Obligaciones - Otros 4</c:v>
                </c:pt>
              </c:strCache>
            </c:strRef>
          </c:cat>
          <c:val>
            <c:numRef>
              <c:f>'2do Análisis'!$E$3:$E$16</c:f>
              <c:numCache>
                <c:formatCode>0.0%</c:formatCode>
                <c:ptCount val="14"/>
                <c:pt idx="0">
                  <c:v>0</c:v>
                </c:pt>
                <c:pt idx="1">
                  <c:v>0</c:v>
                </c:pt>
                <c:pt idx="2">
                  <c:v>0</c:v>
                </c:pt>
                <c:pt idx="3">
                  <c:v>0.77922077922077926</c:v>
                </c:pt>
                <c:pt idx="4">
                  <c:v>0</c:v>
                </c:pt>
                <c:pt idx="5">
                  <c:v>0.22077922077922077</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39-3579-4A41-9A79-F0D4B3C6206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232841</xdr:colOff>
      <xdr:row>23</xdr:row>
      <xdr:rowOff>141818</xdr:rowOff>
    </xdr:from>
    <xdr:to>
      <xdr:col>3</xdr:col>
      <xdr:colOff>1682758</xdr:colOff>
      <xdr:row>38</xdr:row>
      <xdr:rowOff>27518</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190482</xdr:colOff>
      <xdr:row>2</xdr:row>
      <xdr:rowOff>4233</xdr:rowOff>
    </xdr:from>
    <xdr:to>
      <xdr:col>19</xdr:col>
      <xdr:colOff>190482</xdr:colOff>
      <xdr:row>16</xdr:row>
      <xdr:rowOff>80433</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zoomScale="90" zoomScaleNormal="90" workbookViewId="0">
      <pane xSplit="2" ySplit="1" topLeftCell="C2" activePane="bottomRight" state="frozen"/>
      <selection pane="topRight" activeCell="C1" sqref="C1"/>
      <selection pane="bottomLeft" activeCell="A2" sqref="A2"/>
      <selection pane="bottomRight" activeCell="D10" sqref="D10"/>
    </sheetView>
  </sheetViews>
  <sheetFormatPr baseColWidth="10" defaultRowHeight="15" x14ac:dyDescent="0.25"/>
  <cols>
    <col min="3" max="3" width="46.85546875" customWidth="1"/>
    <col min="4" max="4" width="56.140625" bestFit="1" customWidth="1"/>
    <col min="5" max="5" width="37.140625" customWidth="1"/>
  </cols>
  <sheetData>
    <row r="1" spans="1:4" x14ac:dyDescent="0.25">
      <c r="C1" s="2" t="s">
        <v>10</v>
      </c>
      <c r="D1" s="2" t="s">
        <v>5</v>
      </c>
    </row>
    <row r="2" spans="1:4" x14ac:dyDescent="0.25">
      <c r="B2" s="2" t="s">
        <v>0</v>
      </c>
      <c r="C2" s="12" t="s">
        <v>11</v>
      </c>
      <c r="D2" s="1" t="s">
        <v>16</v>
      </c>
    </row>
    <row r="3" spans="1:4" x14ac:dyDescent="0.25">
      <c r="A3" t="s">
        <v>1</v>
      </c>
      <c r="B3" s="1">
        <v>0.4</v>
      </c>
      <c r="C3" s="13"/>
      <c r="D3" s="1" t="s">
        <v>25</v>
      </c>
    </row>
    <row r="4" spans="1:4" x14ac:dyDescent="0.25">
      <c r="A4" t="s">
        <v>2</v>
      </c>
      <c r="B4" s="1">
        <v>0.4</v>
      </c>
      <c r="C4" s="13"/>
      <c r="D4" s="1" t="s">
        <v>8</v>
      </c>
    </row>
    <row r="5" spans="1:4" x14ac:dyDescent="0.25">
      <c r="A5" t="s">
        <v>3</v>
      </c>
      <c r="B5" s="1">
        <v>0.2</v>
      </c>
      <c r="C5" s="13"/>
      <c r="D5" s="1" t="s">
        <v>14</v>
      </c>
    </row>
    <row r="6" spans="1:4" x14ac:dyDescent="0.25">
      <c r="A6" t="s">
        <v>6</v>
      </c>
      <c r="B6" s="1">
        <f>SUM(B3:B5)</f>
        <v>1</v>
      </c>
      <c r="C6" s="13"/>
    </row>
    <row r="7" spans="1:4" x14ac:dyDescent="0.25">
      <c r="B7" s="2" t="s">
        <v>4</v>
      </c>
      <c r="C7" s="12" t="s">
        <v>17</v>
      </c>
      <c r="D7" s="1" t="s">
        <v>15</v>
      </c>
    </row>
    <row r="8" spans="1:4" x14ac:dyDescent="0.25">
      <c r="A8" t="s">
        <v>1</v>
      </c>
      <c r="B8" s="1">
        <v>0.4</v>
      </c>
      <c r="C8" s="13"/>
      <c r="D8" t="s">
        <v>26</v>
      </c>
    </row>
    <row r="9" spans="1:4" x14ac:dyDescent="0.25">
      <c r="A9" t="s">
        <v>2</v>
      </c>
      <c r="B9" s="1">
        <v>0.5</v>
      </c>
      <c r="C9" s="13"/>
      <c r="D9" t="s">
        <v>18</v>
      </c>
    </row>
    <row r="10" spans="1:4" x14ac:dyDescent="0.25">
      <c r="A10" t="s">
        <v>3</v>
      </c>
      <c r="B10" s="1">
        <v>0.1</v>
      </c>
      <c r="C10" s="13"/>
      <c r="D10" t="s">
        <v>169</v>
      </c>
    </row>
    <row r="11" spans="1:4" x14ac:dyDescent="0.25">
      <c r="A11" t="s">
        <v>6</v>
      </c>
      <c r="B11" s="1">
        <f>SUM(B8:B10)</f>
        <v>1</v>
      </c>
      <c r="C11" s="13"/>
    </row>
    <row r="12" spans="1:4" x14ac:dyDescent="0.25">
      <c r="B12" s="2" t="s">
        <v>7</v>
      </c>
      <c r="C12" s="12" t="s">
        <v>12</v>
      </c>
      <c r="D12" t="s">
        <v>20</v>
      </c>
    </row>
    <row r="13" spans="1:4" x14ac:dyDescent="0.25">
      <c r="A13" t="s">
        <v>1</v>
      </c>
      <c r="B13" s="1">
        <v>0.6</v>
      </c>
      <c r="C13" s="13"/>
      <c r="D13" t="s">
        <v>22</v>
      </c>
    </row>
    <row r="14" spans="1:4" x14ac:dyDescent="0.25">
      <c r="A14" t="s">
        <v>2</v>
      </c>
      <c r="B14" s="1">
        <v>0.4</v>
      </c>
      <c r="C14" s="13"/>
      <c r="D14" t="s">
        <v>18</v>
      </c>
    </row>
    <row r="15" spans="1:4" x14ac:dyDescent="0.25">
      <c r="A15" t="s">
        <v>3</v>
      </c>
      <c r="B15" s="1">
        <v>0</v>
      </c>
      <c r="C15" s="13"/>
      <c r="D15" t="s">
        <v>19</v>
      </c>
    </row>
    <row r="16" spans="1:4" x14ac:dyDescent="0.25">
      <c r="A16" t="s">
        <v>6</v>
      </c>
      <c r="B16" s="1">
        <f>SUM(B13:B15)</f>
        <v>1</v>
      </c>
      <c r="C16" s="13"/>
    </row>
    <row r="17" spans="1:4" x14ac:dyDescent="0.25">
      <c r="B17" s="2" t="s">
        <v>9</v>
      </c>
      <c r="C17" s="12" t="s">
        <v>13</v>
      </c>
      <c r="D17" t="s">
        <v>21</v>
      </c>
    </row>
    <row r="18" spans="1:4" x14ac:dyDescent="0.25">
      <c r="A18" t="s">
        <v>1</v>
      </c>
      <c r="B18" s="1">
        <v>0.6</v>
      </c>
      <c r="C18" s="13"/>
      <c r="D18" t="s">
        <v>23</v>
      </c>
    </row>
    <row r="19" spans="1:4" x14ac:dyDescent="0.25">
      <c r="A19" t="s">
        <v>2</v>
      </c>
      <c r="B19" s="1">
        <v>0.4</v>
      </c>
      <c r="C19" s="13"/>
      <c r="D19" t="s">
        <v>18</v>
      </c>
    </row>
    <row r="20" spans="1:4" x14ac:dyDescent="0.25">
      <c r="A20" t="s">
        <v>3</v>
      </c>
      <c r="B20" s="1">
        <v>0</v>
      </c>
      <c r="C20" s="13"/>
      <c r="D20" t="s">
        <v>19</v>
      </c>
    </row>
    <row r="21" spans="1:4" x14ac:dyDescent="0.25">
      <c r="A21" t="s">
        <v>6</v>
      </c>
      <c r="B21" s="1">
        <f>SUM(B18:B20)</f>
        <v>1</v>
      </c>
      <c r="C21" s="13"/>
    </row>
    <row r="23" spans="1:4" x14ac:dyDescent="0.25">
      <c r="C23" t="s">
        <v>24</v>
      </c>
    </row>
  </sheetData>
  <mergeCells count="4">
    <mergeCell ref="C2:C6"/>
    <mergeCell ref="C7:C11"/>
    <mergeCell ref="C12:C16"/>
    <mergeCell ref="C17:C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40"/>
  <sheetViews>
    <sheetView tabSelected="1" zoomScale="90" zoomScaleNormal="90" workbookViewId="0">
      <pane xSplit="5" ySplit="1" topLeftCell="F2" activePane="bottomRight" state="frozen"/>
      <selection pane="topRight" activeCell="C1" sqref="C1"/>
      <selection pane="bottomLeft" activeCell="A2" sqref="A2"/>
      <selection pane="bottomRight" activeCell="I130" sqref="I130"/>
    </sheetView>
  </sheetViews>
  <sheetFormatPr baseColWidth="10" defaultRowHeight="15" x14ac:dyDescent="0.25"/>
  <cols>
    <col min="1" max="1" width="18.140625" bestFit="1" customWidth="1"/>
    <col min="2" max="2" width="34.7109375" bestFit="1" customWidth="1"/>
    <col min="3" max="3" width="45.28515625" bestFit="1" customWidth="1"/>
    <col min="4" max="4" width="19.28515625" bestFit="1" customWidth="1"/>
    <col min="5" max="5" width="7.42578125" customWidth="1"/>
    <col min="6" max="6" width="20.28515625" customWidth="1"/>
    <col min="7" max="7" width="56.140625" bestFit="1" customWidth="1"/>
    <col min="8" max="8" width="23.28515625" customWidth="1"/>
    <col min="9" max="9" width="52" customWidth="1"/>
    <col min="10" max="10" width="23.28515625" customWidth="1"/>
    <col min="11" max="11" width="52" customWidth="1"/>
  </cols>
  <sheetData>
    <row r="1" spans="1:11" x14ac:dyDescent="0.25">
      <c r="C1" s="7" t="s">
        <v>168</v>
      </c>
      <c r="D1" s="8">
        <v>10000000</v>
      </c>
      <c r="F1" s="2" t="s">
        <v>190</v>
      </c>
      <c r="G1" s="2" t="s">
        <v>5</v>
      </c>
      <c r="H1" s="2" t="s">
        <v>197</v>
      </c>
      <c r="I1" s="2" t="s">
        <v>5</v>
      </c>
      <c r="J1" s="2" t="s">
        <v>197</v>
      </c>
      <c r="K1" s="2" t="s">
        <v>5</v>
      </c>
    </row>
    <row r="2" spans="1:11" ht="45" x14ac:dyDescent="0.25">
      <c r="A2" t="s">
        <v>41</v>
      </c>
      <c r="D2" s="6">
        <f>SUM(D3:D16)</f>
        <v>3850000</v>
      </c>
      <c r="E2" s="4">
        <f>D2/$D$1</f>
        <v>0.38500000000000001</v>
      </c>
      <c r="F2" s="17" t="s">
        <v>191</v>
      </c>
      <c r="G2" s="20" t="s">
        <v>192</v>
      </c>
      <c r="H2" s="17" t="s">
        <v>198</v>
      </c>
      <c r="I2" s="20" t="s">
        <v>199</v>
      </c>
      <c r="J2" s="17" t="s">
        <v>202</v>
      </c>
      <c r="K2" s="20" t="s">
        <v>203</v>
      </c>
    </row>
    <row r="3" spans="1:11" x14ac:dyDescent="0.25">
      <c r="A3" t="s">
        <v>41</v>
      </c>
      <c r="B3" t="s">
        <v>42</v>
      </c>
      <c r="C3" t="s">
        <v>43</v>
      </c>
      <c r="D3" s="3"/>
      <c r="E3" s="11">
        <f>D3/$D$2</f>
        <v>0</v>
      </c>
      <c r="F3" s="18" t="s">
        <v>193</v>
      </c>
      <c r="G3" s="21" t="s">
        <v>194</v>
      </c>
      <c r="H3" s="15" t="s">
        <v>193</v>
      </c>
      <c r="I3" s="21" t="s">
        <v>194</v>
      </c>
      <c r="J3" s="15" t="s">
        <v>193</v>
      </c>
      <c r="K3" s="19" t="s">
        <v>194</v>
      </c>
    </row>
    <row r="4" spans="1:11" ht="31.5" customHeight="1" x14ac:dyDescent="0.25">
      <c r="A4" t="s">
        <v>41</v>
      </c>
      <c r="B4" t="s">
        <v>42</v>
      </c>
      <c r="C4" t="s">
        <v>44</v>
      </c>
      <c r="D4" s="3"/>
      <c r="E4" s="11">
        <f t="shared" ref="E4:E16" si="0">D4/$D$2</f>
        <v>0</v>
      </c>
      <c r="F4" s="18"/>
      <c r="G4" s="21"/>
      <c r="H4" s="15"/>
      <c r="I4" s="21"/>
      <c r="J4" s="15"/>
      <c r="K4" s="19"/>
    </row>
    <row r="5" spans="1:11" ht="45" x14ac:dyDescent="0.25">
      <c r="A5" t="s">
        <v>41</v>
      </c>
      <c r="B5" t="s">
        <v>42</v>
      </c>
      <c r="C5" t="s">
        <v>45</v>
      </c>
      <c r="D5" s="3"/>
      <c r="E5" s="11">
        <f t="shared" si="0"/>
        <v>0</v>
      </c>
      <c r="F5" s="17" t="s">
        <v>195</v>
      </c>
      <c r="G5" s="22" t="s">
        <v>196</v>
      </c>
      <c r="H5" s="14" t="s">
        <v>200</v>
      </c>
      <c r="I5" s="20" t="s">
        <v>201</v>
      </c>
      <c r="J5" s="14" t="s">
        <v>200</v>
      </c>
      <c r="K5" s="20" t="s">
        <v>201</v>
      </c>
    </row>
    <row r="6" spans="1:11" x14ac:dyDescent="0.25">
      <c r="A6" t="s">
        <v>41</v>
      </c>
      <c r="B6" t="s">
        <v>42</v>
      </c>
      <c r="C6" t="s">
        <v>46</v>
      </c>
      <c r="D6" s="3">
        <v>3000000</v>
      </c>
      <c r="E6" s="11">
        <f t="shared" si="0"/>
        <v>0.77922077922077926</v>
      </c>
      <c r="F6" s="18" t="s">
        <v>193</v>
      </c>
      <c r="G6" s="21" t="s">
        <v>194</v>
      </c>
      <c r="H6" s="15" t="s">
        <v>193</v>
      </c>
      <c r="I6" s="21" t="s">
        <v>194</v>
      </c>
      <c r="J6" s="15" t="s">
        <v>193</v>
      </c>
      <c r="K6" s="19" t="s">
        <v>194</v>
      </c>
    </row>
    <row r="7" spans="1:11" x14ac:dyDescent="0.25">
      <c r="A7" t="s">
        <v>41</v>
      </c>
      <c r="B7" t="s">
        <v>42</v>
      </c>
      <c r="C7" t="s">
        <v>47</v>
      </c>
      <c r="D7" s="3"/>
      <c r="E7" s="11">
        <f t="shared" si="0"/>
        <v>0</v>
      </c>
      <c r="F7" s="18"/>
      <c r="G7" s="21"/>
      <c r="H7" s="15"/>
      <c r="I7" s="21"/>
      <c r="J7" s="15"/>
      <c r="K7" s="19"/>
    </row>
    <row r="8" spans="1:11" x14ac:dyDescent="0.25">
      <c r="A8" t="s">
        <v>41</v>
      </c>
      <c r="B8" t="s">
        <v>42</v>
      </c>
      <c r="C8" t="s">
        <v>48</v>
      </c>
      <c r="D8" s="3">
        <v>850000</v>
      </c>
      <c r="E8" s="11">
        <f t="shared" si="0"/>
        <v>0.22077922077922077</v>
      </c>
      <c r="F8" s="18"/>
      <c r="G8" s="21"/>
      <c r="H8" s="15"/>
      <c r="I8" s="21"/>
      <c r="J8" s="15"/>
      <c r="K8" s="19"/>
    </row>
    <row r="9" spans="1:11" x14ac:dyDescent="0.25">
      <c r="A9" t="s">
        <v>41</v>
      </c>
      <c r="B9" t="s">
        <v>189</v>
      </c>
      <c r="C9" t="s">
        <v>49</v>
      </c>
      <c r="D9" s="3"/>
      <c r="E9" s="11">
        <f t="shared" si="0"/>
        <v>0</v>
      </c>
      <c r="F9" s="16"/>
    </row>
    <row r="10" spans="1:11" x14ac:dyDescent="0.25">
      <c r="A10" t="s">
        <v>41</v>
      </c>
      <c r="B10" t="s">
        <v>189</v>
      </c>
      <c r="C10" t="s">
        <v>50</v>
      </c>
      <c r="D10" s="3"/>
      <c r="E10" s="11">
        <f t="shared" si="0"/>
        <v>0</v>
      </c>
      <c r="F10" s="16"/>
    </row>
    <row r="11" spans="1:11" x14ac:dyDescent="0.25">
      <c r="A11" t="s">
        <v>41</v>
      </c>
      <c r="B11" t="s">
        <v>189</v>
      </c>
      <c r="C11" t="s">
        <v>51</v>
      </c>
      <c r="D11" s="3"/>
      <c r="E11" s="11">
        <f t="shared" si="0"/>
        <v>0</v>
      </c>
      <c r="F11" s="16"/>
    </row>
    <row r="12" spans="1:11" x14ac:dyDescent="0.25">
      <c r="A12" t="s">
        <v>41</v>
      </c>
      <c r="B12" t="s">
        <v>189</v>
      </c>
      <c r="C12" t="s">
        <v>52</v>
      </c>
      <c r="D12" s="3"/>
      <c r="E12" s="11">
        <f t="shared" si="0"/>
        <v>0</v>
      </c>
      <c r="F12" s="16"/>
    </row>
    <row r="13" spans="1:11" x14ac:dyDescent="0.25">
      <c r="A13" t="s">
        <v>41</v>
      </c>
      <c r="B13" t="s">
        <v>42</v>
      </c>
      <c r="C13" t="s">
        <v>53</v>
      </c>
      <c r="D13" s="3"/>
      <c r="E13" s="11">
        <f t="shared" si="0"/>
        <v>0</v>
      </c>
      <c r="F13" s="16"/>
    </row>
    <row r="14" spans="1:11" x14ac:dyDescent="0.25">
      <c r="A14" t="s">
        <v>41</v>
      </c>
      <c r="B14" t="s">
        <v>42</v>
      </c>
      <c r="C14" t="s">
        <v>54</v>
      </c>
      <c r="D14" s="3"/>
      <c r="E14" s="11">
        <f t="shared" si="0"/>
        <v>0</v>
      </c>
      <c r="F14" s="16"/>
    </row>
    <row r="15" spans="1:11" x14ac:dyDescent="0.25">
      <c r="A15" t="s">
        <v>41</v>
      </c>
      <c r="B15" t="s">
        <v>42</v>
      </c>
      <c r="C15" t="s">
        <v>55</v>
      </c>
      <c r="D15" s="3"/>
      <c r="E15" s="11">
        <f t="shared" si="0"/>
        <v>0</v>
      </c>
      <c r="F15" s="16"/>
    </row>
    <row r="16" spans="1:11" x14ac:dyDescent="0.25">
      <c r="A16" t="s">
        <v>41</v>
      </c>
      <c r="B16" t="s">
        <v>42</v>
      </c>
      <c r="C16" t="s">
        <v>56</v>
      </c>
      <c r="D16" s="3"/>
      <c r="E16" s="11">
        <f t="shared" si="0"/>
        <v>0</v>
      </c>
      <c r="F16" s="16"/>
    </row>
    <row r="17" spans="1:9" x14ac:dyDescent="0.25">
      <c r="A17" t="s">
        <v>2</v>
      </c>
      <c r="D17" s="6">
        <f>SUM(D18:D119)</f>
        <v>4012000</v>
      </c>
      <c r="E17" s="4">
        <f>D17/$D$1</f>
        <v>0.4012</v>
      </c>
    </row>
    <row r="18" spans="1:9" x14ac:dyDescent="0.25">
      <c r="A18" t="s">
        <v>2</v>
      </c>
      <c r="B18" t="s">
        <v>57</v>
      </c>
      <c r="C18" t="s">
        <v>58</v>
      </c>
      <c r="D18" s="3"/>
      <c r="E18" s="4">
        <f>D18/$D$17</f>
        <v>0</v>
      </c>
    </row>
    <row r="19" spans="1:9" x14ac:dyDescent="0.25">
      <c r="A19" t="s">
        <v>2</v>
      </c>
      <c r="B19" t="s">
        <v>57</v>
      </c>
      <c r="C19" t="s">
        <v>59</v>
      </c>
      <c r="D19" s="3"/>
      <c r="E19" s="4">
        <f t="shared" ref="E19:E82" si="1">D19/$D$17</f>
        <v>0</v>
      </c>
    </row>
    <row r="20" spans="1:9" x14ac:dyDescent="0.25">
      <c r="A20" t="s">
        <v>2</v>
      </c>
      <c r="B20" t="s">
        <v>57</v>
      </c>
      <c r="C20" t="s">
        <v>60</v>
      </c>
      <c r="D20" s="3"/>
      <c r="E20" s="4">
        <f t="shared" si="1"/>
        <v>0</v>
      </c>
    </row>
    <row r="21" spans="1:9" x14ac:dyDescent="0.25">
      <c r="A21" t="s">
        <v>2</v>
      </c>
      <c r="B21" t="s">
        <v>57</v>
      </c>
      <c r="C21" t="s">
        <v>61</v>
      </c>
      <c r="D21" s="3">
        <v>200000</v>
      </c>
      <c r="E21" s="4">
        <f t="shared" si="1"/>
        <v>4.9850448654037885E-2</v>
      </c>
    </row>
    <row r="22" spans="1:9" x14ac:dyDescent="0.25">
      <c r="A22" t="s">
        <v>2</v>
      </c>
      <c r="B22" t="s">
        <v>57</v>
      </c>
      <c r="C22" t="s">
        <v>62</v>
      </c>
      <c r="D22" s="3"/>
      <c r="E22" s="4">
        <f t="shared" si="1"/>
        <v>0</v>
      </c>
    </row>
    <row r="23" spans="1:9" x14ac:dyDescent="0.25">
      <c r="A23" t="s">
        <v>2</v>
      </c>
      <c r="B23" t="s">
        <v>57</v>
      </c>
      <c r="C23" t="s">
        <v>63</v>
      </c>
      <c r="D23" s="3"/>
      <c r="E23" s="4">
        <f t="shared" si="1"/>
        <v>0</v>
      </c>
    </row>
    <row r="24" spans="1:9" x14ac:dyDescent="0.25">
      <c r="A24" t="s">
        <v>2</v>
      </c>
      <c r="B24" t="s">
        <v>57</v>
      </c>
      <c r="C24" t="s">
        <v>64</v>
      </c>
      <c r="D24" s="3"/>
      <c r="E24" s="4">
        <f t="shared" si="1"/>
        <v>0</v>
      </c>
    </row>
    <row r="25" spans="1:9" x14ac:dyDescent="0.25">
      <c r="A25" t="s">
        <v>2</v>
      </c>
      <c r="B25" t="s">
        <v>65</v>
      </c>
      <c r="C25" t="s">
        <v>66</v>
      </c>
      <c r="D25" s="3">
        <v>2000000</v>
      </c>
      <c r="E25" s="4">
        <f t="shared" si="1"/>
        <v>0.49850448654037888</v>
      </c>
      <c r="F25" s="23" t="s">
        <v>207</v>
      </c>
      <c r="G25" s="18" t="s">
        <v>208</v>
      </c>
      <c r="H25" s="23" t="s">
        <v>206</v>
      </c>
      <c r="I25" s="18" t="s">
        <v>209</v>
      </c>
    </row>
    <row r="26" spans="1:9" x14ac:dyDescent="0.25">
      <c r="A26" t="s">
        <v>2</v>
      </c>
      <c r="B26" t="s">
        <v>65</v>
      </c>
      <c r="C26" t="s">
        <v>67</v>
      </c>
      <c r="D26" s="3"/>
      <c r="E26" s="4">
        <f t="shared" si="1"/>
        <v>0</v>
      </c>
      <c r="F26" s="23"/>
      <c r="G26" s="18"/>
      <c r="H26" s="23"/>
      <c r="I26" s="18"/>
    </row>
    <row r="27" spans="1:9" x14ac:dyDescent="0.25">
      <c r="A27" t="s">
        <v>2</v>
      </c>
      <c r="B27" t="s">
        <v>65</v>
      </c>
      <c r="C27" t="s">
        <v>68</v>
      </c>
      <c r="D27" s="3"/>
      <c r="E27" s="4">
        <f t="shared" si="1"/>
        <v>0</v>
      </c>
      <c r="F27" s="23"/>
      <c r="G27" s="18"/>
      <c r="H27" s="23"/>
      <c r="I27" s="18"/>
    </row>
    <row r="28" spans="1:9" x14ac:dyDescent="0.25">
      <c r="A28" t="s">
        <v>2</v>
      </c>
      <c r="B28" t="s">
        <v>65</v>
      </c>
      <c r="C28" t="s">
        <v>69</v>
      </c>
      <c r="D28" s="3"/>
      <c r="E28" s="4">
        <f t="shared" si="1"/>
        <v>0</v>
      </c>
      <c r="F28" s="23"/>
      <c r="G28" s="18"/>
      <c r="H28" s="23"/>
      <c r="I28" s="18"/>
    </row>
    <row r="29" spans="1:9" x14ac:dyDescent="0.25">
      <c r="A29" t="s">
        <v>2</v>
      </c>
      <c r="B29" t="s">
        <v>65</v>
      </c>
      <c r="C29" t="s">
        <v>70</v>
      </c>
      <c r="D29" s="3"/>
      <c r="E29" s="4">
        <f t="shared" si="1"/>
        <v>0</v>
      </c>
      <c r="F29" s="23"/>
      <c r="G29" s="18"/>
      <c r="H29" s="23"/>
      <c r="I29" s="18"/>
    </row>
    <row r="30" spans="1:9" x14ac:dyDescent="0.25">
      <c r="A30" t="s">
        <v>2</v>
      </c>
      <c r="B30" t="s">
        <v>65</v>
      </c>
      <c r="C30" t="s">
        <v>71</v>
      </c>
      <c r="D30" s="3"/>
      <c r="E30" s="4">
        <f t="shared" si="1"/>
        <v>0</v>
      </c>
      <c r="F30" s="23"/>
      <c r="G30" s="18"/>
      <c r="H30" s="23"/>
      <c r="I30" s="18"/>
    </row>
    <row r="31" spans="1:9" x14ac:dyDescent="0.25">
      <c r="A31" t="s">
        <v>2</v>
      </c>
      <c r="B31" t="s">
        <v>65</v>
      </c>
      <c r="C31" t="s">
        <v>72</v>
      </c>
      <c r="D31" s="3"/>
      <c r="E31" s="4">
        <f t="shared" si="1"/>
        <v>0</v>
      </c>
      <c r="F31" s="23"/>
      <c r="G31" s="18"/>
      <c r="H31" s="23"/>
      <c r="I31" s="18"/>
    </row>
    <row r="32" spans="1:9" x14ac:dyDescent="0.25">
      <c r="A32" t="s">
        <v>2</v>
      </c>
      <c r="B32" t="s">
        <v>65</v>
      </c>
      <c r="C32" t="s">
        <v>73</v>
      </c>
      <c r="D32" s="3"/>
      <c r="E32" s="4">
        <f t="shared" si="1"/>
        <v>0</v>
      </c>
      <c r="F32" s="23"/>
      <c r="G32" s="18"/>
      <c r="H32" s="23"/>
      <c r="I32" s="18"/>
    </row>
    <row r="33" spans="1:9" x14ac:dyDescent="0.25">
      <c r="A33" t="s">
        <v>2</v>
      </c>
      <c r="B33" t="s">
        <v>65</v>
      </c>
      <c r="C33" t="s">
        <v>74</v>
      </c>
      <c r="D33" s="3"/>
      <c r="E33" s="4">
        <f t="shared" si="1"/>
        <v>0</v>
      </c>
      <c r="F33" s="23"/>
      <c r="G33" s="18"/>
      <c r="H33" s="23"/>
      <c r="I33" s="18"/>
    </row>
    <row r="34" spans="1:9" x14ac:dyDescent="0.25">
      <c r="A34" t="s">
        <v>2</v>
      </c>
      <c r="B34" t="s">
        <v>65</v>
      </c>
      <c r="C34" t="s">
        <v>75</v>
      </c>
      <c r="D34" s="3"/>
      <c r="E34" s="4">
        <f t="shared" si="1"/>
        <v>0</v>
      </c>
      <c r="F34" s="23"/>
      <c r="G34" s="18"/>
      <c r="H34" s="23"/>
      <c r="I34" s="18"/>
    </row>
    <row r="35" spans="1:9" x14ac:dyDescent="0.25">
      <c r="A35" t="s">
        <v>2</v>
      </c>
      <c r="B35" t="s">
        <v>2</v>
      </c>
      <c r="C35" t="s">
        <v>76</v>
      </c>
      <c r="D35" s="3">
        <v>30000</v>
      </c>
      <c r="E35" s="4">
        <f t="shared" si="1"/>
        <v>7.4775672981056826E-3</v>
      </c>
      <c r="F35" s="23"/>
      <c r="G35" s="18"/>
      <c r="H35" s="23"/>
      <c r="I35" s="18"/>
    </row>
    <row r="36" spans="1:9" x14ac:dyDescent="0.25">
      <c r="A36" t="s">
        <v>2</v>
      </c>
      <c r="B36" t="s">
        <v>2</v>
      </c>
      <c r="C36" t="s">
        <v>77</v>
      </c>
      <c r="D36" s="3">
        <v>20000</v>
      </c>
      <c r="E36" s="4">
        <f t="shared" si="1"/>
        <v>4.9850448654037887E-3</v>
      </c>
      <c r="F36" s="23"/>
      <c r="G36" s="18"/>
      <c r="H36" s="23"/>
      <c r="I36" s="18"/>
    </row>
    <row r="37" spans="1:9" x14ac:dyDescent="0.25">
      <c r="A37" t="s">
        <v>2</v>
      </c>
      <c r="B37" t="s">
        <v>2</v>
      </c>
      <c r="C37" t="s">
        <v>78</v>
      </c>
      <c r="D37" s="3">
        <v>35000</v>
      </c>
      <c r="E37" s="4">
        <f t="shared" si="1"/>
        <v>8.7238285144566295E-3</v>
      </c>
      <c r="F37" s="23"/>
      <c r="G37" s="18"/>
      <c r="H37" s="23"/>
      <c r="I37" s="18"/>
    </row>
    <row r="38" spans="1:9" x14ac:dyDescent="0.25">
      <c r="A38" t="s">
        <v>2</v>
      </c>
      <c r="B38" t="s">
        <v>2</v>
      </c>
      <c r="C38" t="s">
        <v>79</v>
      </c>
      <c r="D38" s="3">
        <v>100000</v>
      </c>
      <c r="E38" s="4">
        <f t="shared" si="1"/>
        <v>2.4925224327018942E-2</v>
      </c>
      <c r="F38" s="23"/>
      <c r="G38" s="18"/>
      <c r="H38" s="23"/>
      <c r="I38" s="18"/>
    </row>
    <row r="39" spans="1:9" x14ac:dyDescent="0.25">
      <c r="A39" t="s">
        <v>2</v>
      </c>
      <c r="B39" t="s">
        <v>2</v>
      </c>
      <c r="C39" t="s">
        <v>80</v>
      </c>
      <c r="D39" s="3">
        <v>140000</v>
      </c>
      <c r="E39" s="4">
        <f t="shared" si="1"/>
        <v>3.4895314057826518E-2</v>
      </c>
      <c r="F39" s="23"/>
      <c r="G39" s="18"/>
      <c r="H39" s="23"/>
      <c r="I39" s="18"/>
    </row>
    <row r="40" spans="1:9" x14ac:dyDescent="0.25">
      <c r="A40" t="s">
        <v>2</v>
      </c>
      <c r="B40" t="s">
        <v>2</v>
      </c>
      <c r="C40" t="s">
        <v>81</v>
      </c>
      <c r="D40" s="3"/>
      <c r="E40" s="4">
        <f t="shared" si="1"/>
        <v>0</v>
      </c>
      <c r="F40" s="23"/>
      <c r="G40" s="18"/>
      <c r="H40" s="23"/>
      <c r="I40" s="18"/>
    </row>
    <row r="41" spans="1:9" x14ac:dyDescent="0.25">
      <c r="A41" t="s">
        <v>2</v>
      </c>
      <c r="B41" t="s">
        <v>2</v>
      </c>
      <c r="C41" t="s">
        <v>82</v>
      </c>
      <c r="D41" s="3">
        <v>250000</v>
      </c>
      <c r="E41" s="4">
        <f t="shared" si="1"/>
        <v>6.231306081754736E-2</v>
      </c>
      <c r="F41" s="23"/>
      <c r="G41" s="18"/>
      <c r="H41" s="23"/>
      <c r="I41" s="18"/>
    </row>
    <row r="42" spans="1:9" x14ac:dyDescent="0.25">
      <c r="A42" t="s">
        <v>2</v>
      </c>
      <c r="B42" t="s">
        <v>2</v>
      </c>
      <c r="C42" t="s">
        <v>83</v>
      </c>
      <c r="D42" s="3"/>
      <c r="E42" s="4">
        <f t="shared" si="1"/>
        <v>0</v>
      </c>
      <c r="F42" s="23"/>
      <c r="G42" s="18"/>
      <c r="H42" s="23"/>
      <c r="I42" s="18"/>
    </row>
    <row r="43" spans="1:9" x14ac:dyDescent="0.25">
      <c r="A43" t="s">
        <v>2</v>
      </c>
      <c r="B43" t="s">
        <v>2</v>
      </c>
      <c r="C43" t="s">
        <v>84</v>
      </c>
      <c r="D43" s="3"/>
      <c r="E43" s="4">
        <f t="shared" si="1"/>
        <v>0</v>
      </c>
      <c r="F43" s="23"/>
      <c r="G43" s="18"/>
      <c r="H43" s="23"/>
      <c r="I43" s="18"/>
    </row>
    <row r="44" spans="1:9" x14ac:dyDescent="0.25">
      <c r="A44" t="s">
        <v>2</v>
      </c>
      <c r="B44" t="s">
        <v>2</v>
      </c>
      <c r="C44" t="s">
        <v>85</v>
      </c>
      <c r="D44" s="3"/>
      <c r="E44" s="4">
        <f t="shared" si="1"/>
        <v>0</v>
      </c>
      <c r="F44" s="23"/>
      <c r="G44" s="18"/>
      <c r="H44" s="23"/>
      <c r="I44" s="18"/>
    </row>
    <row r="45" spans="1:9" x14ac:dyDescent="0.25">
      <c r="A45" t="s">
        <v>2</v>
      </c>
      <c r="B45" t="s">
        <v>2</v>
      </c>
      <c r="C45" t="s">
        <v>86</v>
      </c>
      <c r="D45" s="3"/>
      <c r="E45" s="4">
        <f t="shared" si="1"/>
        <v>0</v>
      </c>
      <c r="F45" s="23"/>
      <c r="G45" s="18"/>
      <c r="H45" s="23"/>
      <c r="I45" s="18"/>
    </row>
    <row r="46" spans="1:9" x14ac:dyDescent="0.25">
      <c r="A46" t="s">
        <v>2</v>
      </c>
      <c r="B46" t="s">
        <v>2</v>
      </c>
      <c r="C46" t="s">
        <v>87</v>
      </c>
      <c r="D46" s="3"/>
      <c r="E46" s="4">
        <f t="shared" si="1"/>
        <v>0</v>
      </c>
      <c r="F46" s="23"/>
      <c r="G46" s="18"/>
      <c r="H46" s="23"/>
      <c r="I46" s="18"/>
    </row>
    <row r="47" spans="1:9" x14ac:dyDescent="0.25">
      <c r="A47" t="s">
        <v>2</v>
      </c>
      <c r="B47" t="s">
        <v>88</v>
      </c>
      <c r="C47" t="s">
        <v>89</v>
      </c>
      <c r="D47" s="3"/>
      <c r="E47" s="4">
        <f t="shared" si="1"/>
        <v>0</v>
      </c>
      <c r="F47" s="23"/>
      <c r="G47" s="18"/>
      <c r="H47" s="23"/>
      <c r="I47" s="18"/>
    </row>
    <row r="48" spans="1:9" x14ac:dyDescent="0.25">
      <c r="A48" t="s">
        <v>2</v>
      </c>
      <c r="B48" t="s">
        <v>88</v>
      </c>
      <c r="C48" t="s">
        <v>90</v>
      </c>
      <c r="D48" s="3"/>
      <c r="E48" s="4">
        <f t="shared" si="1"/>
        <v>0</v>
      </c>
      <c r="F48" s="23"/>
      <c r="G48" s="18"/>
      <c r="H48" s="23"/>
      <c r="I48" s="18"/>
    </row>
    <row r="49" spans="1:9" x14ac:dyDescent="0.25">
      <c r="A49" t="s">
        <v>2</v>
      </c>
      <c r="B49" t="s">
        <v>88</v>
      </c>
      <c r="C49" t="s">
        <v>91</v>
      </c>
      <c r="D49" s="3">
        <v>250000</v>
      </c>
      <c r="E49" s="4">
        <f t="shared" si="1"/>
        <v>6.231306081754736E-2</v>
      </c>
      <c r="F49" s="23"/>
      <c r="G49" s="18"/>
      <c r="H49" s="23"/>
      <c r="I49" s="18"/>
    </row>
    <row r="50" spans="1:9" x14ac:dyDescent="0.25">
      <c r="A50" t="s">
        <v>2</v>
      </c>
      <c r="B50" t="s">
        <v>88</v>
      </c>
      <c r="C50" t="s">
        <v>92</v>
      </c>
      <c r="D50" s="3"/>
      <c r="E50" s="4">
        <f t="shared" si="1"/>
        <v>0</v>
      </c>
      <c r="F50" s="23"/>
      <c r="G50" s="18"/>
      <c r="H50" s="23"/>
      <c r="I50" s="18"/>
    </row>
    <row r="51" spans="1:9" x14ac:dyDescent="0.25">
      <c r="A51" t="s">
        <v>2</v>
      </c>
      <c r="B51" t="s">
        <v>88</v>
      </c>
      <c r="C51" t="s">
        <v>93</v>
      </c>
      <c r="D51" s="3"/>
      <c r="E51" s="4">
        <f t="shared" si="1"/>
        <v>0</v>
      </c>
      <c r="F51" s="23"/>
      <c r="G51" s="18"/>
      <c r="H51" s="23"/>
      <c r="I51" s="18"/>
    </row>
    <row r="52" spans="1:9" x14ac:dyDescent="0.25">
      <c r="A52" t="s">
        <v>2</v>
      </c>
      <c r="B52" t="s">
        <v>88</v>
      </c>
      <c r="C52" t="s">
        <v>94</v>
      </c>
      <c r="D52" s="3"/>
      <c r="E52" s="4">
        <f t="shared" si="1"/>
        <v>0</v>
      </c>
      <c r="F52" s="23"/>
      <c r="G52" s="18"/>
      <c r="H52" s="23"/>
      <c r="I52" s="18"/>
    </row>
    <row r="53" spans="1:9" x14ac:dyDescent="0.25">
      <c r="A53" t="s">
        <v>2</v>
      </c>
      <c r="B53" t="s">
        <v>88</v>
      </c>
      <c r="C53" t="s">
        <v>95</v>
      </c>
      <c r="D53" s="3"/>
      <c r="E53" s="4">
        <f t="shared" si="1"/>
        <v>0</v>
      </c>
      <c r="F53" s="23"/>
      <c r="G53" s="18"/>
      <c r="H53" s="23"/>
      <c r="I53" s="18"/>
    </row>
    <row r="54" spans="1:9" x14ac:dyDescent="0.25">
      <c r="A54" t="s">
        <v>2</v>
      </c>
      <c r="B54" t="s">
        <v>96</v>
      </c>
      <c r="C54" t="s">
        <v>97</v>
      </c>
      <c r="D54" s="3">
        <v>150000</v>
      </c>
      <c r="E54" s="4">
        <f t="shared" si="1"/>
        <v>3.7387836490528417E-2</v>
      </c>
      <c r="F54" s="23"/>
      <c r="G54" s="18"/>
      <c r="H54" s="23"/>
      <c r="I54" s="18"/>
    </row>
    <row r="55" spans="1:9" x14ac:dyDescent="0.25">
      <c r="A55" t="s">
        <v>2</v>
      </c>
      <c r="B55" t="s">
        <v>96</v>
      </c>
      <c r="C55" t="s">
        <v>98</v>
      </c>
      <c r="D55" s="3"/>
      <c r="E55" s="4">
        <f t="shared" si="1"/>
        <v>0</v>
      </c>
      <c r="F55" s="23"/>
      <c r="G55" s="18"/>
      <c r="H55" s="23"/>
      <c r="I55" s="18"/>
    </row>
    <row r="56" spans="1:9" x14ac:dyDescent="0.25">
      <c r="A56" t="s">
        <v>2</v>
      </c>
      <c r="B56" t="s">
        <v>96</v>
      </c>
      <c r="C56" t="s">
        <v>99</v>
      </c>
      <c r="D56" s="3">
        <v>300000</v>
      </c>
      <c r="E56" s="4">
        <f t="shared" si="1"/>
        <v>7.4775672981056834E-2</v>
      </c>
      <c r="F56" s="23"/>
      <c r="G56" s="18"/>
      <c r="H56" s="23"/>
      <c r="I56" s="18"/>
    </row>
    <row r="57" spans="1:9" x14ac:dyDescent="0.25">
      <c r="A57" t="s">
        <v>2</v>
      </c>
      <c r="B57" t="s">
        <v>96</v>
      </c>
      <c r="C57" t="s">
        <v>100</v>
      </c>
      <c r="D57" s="3">
        <v>50000</v>
      </c>
      <c r="E57" s="4">
        <f t="shared" si="1"/>
        <v>1.2462612163509471E-2</v>
      </c>
      <c r="F57" s="23"/>
      <c r="G57" s="18"/>
      <c r="H57" s="23"/>
      <c r="I57" s="18"/>
    </row>
    <row r="58" spans="1:9" x14ac:dyDescent="0.25">
      <c r="A58" t="s">
        <v>2</v>
      </c>
      <c r="B58" t="s">
        <v>96</v>
      </c>
      <c r="C58" t="s">
        <v>101</v>
      </c>
      <c r="D58" s="3"/>
      <c r="E58" s="4">
        <f t="shared" si="1"/>
        <v>0</v>
      </c>
      <c r="F58" s="23"/>
      <c r="G58" s="18"/>
      <c r="H58" s="23"/>
      <c r="I58" s="18"/>
    </row>
    <row r="59" spans="1:9" x14ac:dyDescent="0.25">
      <c r="A59" t="s">
        <v>2</v>
      </c>
      <c r="B59" t="s">
        <v>96</v>
      </c>
      <c r="C59" t="s">
        <v>102</v>
      </c>
      <c r="D59" s="3"/>
      <c r="E59" s="4">
        <f t="shared" si="1"/>
        <v>0</v>
      </c>
      <c r="F59" s="23"/>
      <c r="G59" s="18"/>
      <c r="H59" s="23"/>
      <c r="I59" s="18"/>
    </row>
    <row r="60" spans="1:9" x14ac:dyDescent="0.25">
      <c r="A60" t="s">
        <v>2</v>
      </c>
      <c r="B60" t="s">
        <v>96</v>
      </c>
      <c r="C60" t="s">
        <v>70</v>
      </c>
      <c r="D60" s="3"/>
      <c r="E60" s="4">
        <f t="shared" si="1"/>
        <v>0</v>
      </c>
      <c r="F60" s="23"/>
      <c r="G60" s="18"/>
      <c r="H60" s="23"/>
      <c r="I60" s="18"/>
    </row>
    <row r="61" spans="1:9" x14ac:dyDescent="0.25">
      <c r="A61" t="s">
        <v>2</v>
      </c>
      <c r="B61" t="s">
        <v>96</v>
      </c>
      <c r="C61" t="s">
        <v>103</v>
      </c>
      <c r="D61" s="3"/>
      <c r="E61" s="4">
        <f t="shared" si="1"/>
        <v>0</v>
      </c>
      <c r="F61" s="23"/>
      <c r="G61" s="18"/>
      <c r="H61" s="23"/>
      <c r="I61" s="18"/>
    </row>
    <row r="62" spans="1:9" x14ac:dyDescent="0.25">
      <c r="A62" t="s">
        <v>2</v>
      </c>
      <c r="B62" t="s">
        <v>96</v>
      </c>
      <c r="C62" t="s">
        <v>104</v>
      </c>
      <c r="D62" s="3">
        <v>150000</v>
      </c>
      <c r="E62" s="4">
        <f t="shared" si="1"/>
        <v>3.7387836490528417E-2</v>
      </c>
      <c r="F62" s="23"/>
      <c r="G62" s="18"/>
      <c r="H62" s="23"/>
      <c r="I62" s="18"/>
    </row>
    <row r="63" spans="1:9" x14ac:dyDescent="0.25">
      <c r="A63" t="s">
        <v>2</v>
      </c>
      <c r="B63" t="s">
        <v>96</v>
      </c>
      <c r="C63" t="s">
        <v>105</v>
      </c>
      <c r="D63" s="3"/>
      <c r="E63" s="4">
        <f t="shared" si="1"/>
        <v>0</v>
      </c>
      <c r="F63" s="23"/>
      <c r="G63" s="18"/>
      <c r="H63" s="23"/>
      <c r="I63" s="18"/>
    </row>
    <row r="64" spans="1:9" x14ac:dyDescent="0.25">
      <c r="A64" t="s">
        <v>2</v>
      </c>
      <c r="B64" t="s">
        <v>96</v>
      </c>
      <c r="C64" t="s">
        <v>106</v>
      </c>
      <c r="D64" s="3"/>
      <c r="E64" s="4">
        <f t="shared" si="1"/>
        <v>0</v>
      </c>
      <c r="F64" s="23"/>
      <c r="G64" s="18"/>
      <c r="H64" s="23"/>
      <c r="I64" s="18"/>
    </row>
    <row r="65" spans="1:9" x14ac:dyDescent="0.25">
      <c r="A65" t="s">
        <v>2</v>
      </c>
      <c r="B65" t="s">
        <v>96</v>
      </c>
      <c r="C65" t="s">
        <v>107</v>
      </c>
      <c r="D65" s="3"/>
      <c r="E65" s="4">
        <f t="shared" si="1"/>
        <v>0</v>
      </c>
      <c r="F65" s="23"/>
      <c r="G65" s="18"/>
      <c r="H65" s="23"/>
      <c r="I65" s="18"/>
    </row>
    <row r="66" spans="1:9" x14ac:dyDescent="0.25">
      <c r="A66" t="s">
        <v>2</v>
      </c>
      <c r="B66" t="s">
        <v>108</v>
      </c>
      <c r="C66" t="s">
        <v>109</v>
      </c>
      <c r="D66" s="3"/>
      <c r="E66" s="4">
        <f t="shared" si="1"/>
        <v>0</v>
      </c>
      <c r="F66" s="23"/>
      <c r="G66" s="18"/>
      <c r="H66" s="23"/>
      <c r="I66" s="18"/>
    </row>
    <row r="67" spans="1:9" x14ac:dyDescent="0.25">
      <c r="A67" t="s">
        <v>2</v>
      </c>
      <c r="B67" t="s">
        <v>108</v>
      </c>
      <c r="C67" t="s">
        <v>110</v>
      </c>
      <c r="D67" s="3">
        <v>120000</v>
      </c>
      <c r="E67" s="4">
        <f t="shared" si="1"/>
        <v>2.991026919242273E-2</v>
      </c>
      <c r="F67" s="23"/>
      <c r="G67" s="18"/>
      <c r="H67" s="23"/>
      <c r="I67" s="18"/>
    </row>
    <row r="68" spans="1:9" x14ac:dyDescent="0.25">
      <c r="A68" t="s">
        <v>2</v>
      </c>
      <c r="B68" t="s">
        <v>108</v>
      </c>
      <c r="C68" t="s">
        <v>111</v>
      </c>
      <c r="D68" s="3"/>
      <c r="E68" s="4">
        <f t="shared" si="1"/>
        <v>0</v>
      </c>
      <c r="F68" s="23"/>
      <c r="G68" s="18"/>
      <c r="H68" s="23"/>
      <c r="I68" s="18"/>
    </row>
    <row r="69" spans="1:9" x14ac:dyDescent="0.25">
      <c r="A69" t="s">
        <v>2</v>
      </c>
      <c r="B69" t="s">
        <v>108</v>
      </c>
      <c r="C69" t="s">
        <v>112</v>
      </c>
      <c r="D69" s="3"/>
      <c r="E69" s="4">
        <f t="shared" si="1"/>
        <v>0</v>
      </c>
      <c r="F69" s="23"/>
      <c r="G69" s="18"/>
      <c r="H69" s="23"/>
      <c r="I69" s="18"/>
    </row>
    <row r="70" spans="1:9" x14ac:dyDescent="0.25">
      <c r="A70" t="s">
        <v>2</v>
      </c>
      <c r="B70" t="s">
        <v>108</v>
      </c>
      <c r="C70" t="s">
        <v>113</v>
      </c>
      <c r="D70" s="3"/>
      <c r="E70" s="4">
        <f t="shared" si="1"/>
        <v>0</v>
      </c>
      <c r="F70" s="23"/>
      <c r="G70" s="18"/>
      <c r="H70" s="23"/>
      <c r="I70" s="18"/>
    </row>
    <row r="71" spans="1:9" x14ac:dyDescent="0.25">
      <c r="A71" t="s">
        <v>2</v>
      </c>
      <c r="B71" t="s">
        <v>108</v>
      </c>
      <c r="C71" t="s">
        <v>114</v>
      </c>
      <c r="D71" s="3"/>
      <c r="E71" s="4">
        <f t="shared" si="1"/>
        <v>0</v>
      </c>
      <c r="F71" s="23"/>
      <c r="G71" s="18"/>
      <c r="H71" s="23"/>
      <c r="I71" s="18"/>
    </row>
    <row r="72" spans="1:9" x14ac:dyDescent="0.25">
      <c r="A72" t="s">
        <v>2</v>
      </c>
      <c r="B72" t="s">
        <v>108</v>
      </c>
      <c r="C72" t="s">
        <v>115</v>
      </c>
      <c r="D72" s="3">
        <v>50000</v>
      </c>
      <c r="E72" s="4">
        <f t="shared" si="1"/>
        <v>1.2462612163509471E-2</v>
      </c>
      <c r="F72" s="23"/>
      <c r="G72" s="18"/>
      <c r="H72" s="23"/>
      <c r="I72" s="18"/>
    </row>
    <row r="73" spans="1:9" x14ac:dyDescent="0.25">
      <c r="A73" t="s">
        <v>2</v>
      </c>
      <c r="B73" t="s">
        <v>108</v>
      </c>
      <c r="C73" t="s">
        <v>116</v>
      </c>
      <c r="D73" s="3"/>
      <c r="E73" s="4">
        <f t="shared" si="1"/>
        <v>0</v>
      </c>
      <c r="F73" s="23"/>
      <c r="G73" s="18"/>
      <c r="H73" s="23"/>
      <c r="I73" s="18"/>
    </row>
    <row r="74" spans="1:9" x14ac:dyDescent="0.25">
      <c r="A74" t="s">
        <v>2</v>
      </c>
      <c r="B74" t="s">
        <v>108</v>
      </c>
      <c r="C74" t="s">
        <v>117</v>
      </c>
      <c r="D74" s="3"/>
      <c r="E74" s="4">
        <f t="shared" si="1"/>
        <v>0</v>
      </c>
      <c r="F74" s="23"/>
      <c r="G74" s="18"/>
      <c r="H74" s="23"/>
      <c r="I74" s="18"/>
    </row>
    <row r="75" spans="1:9" x14ac:dyDescent="0.25">
      <c r="A75" t="s">
        <v>2</v>
      </c>
      <c r="B75" t="s">
        <v>108</v>
      </c>
      <c r="C75" t="s">
        <v>118</v>
      </c>
      <c r="D75" s="3"/>
      <c r="E75" s="4">
        <f t="shared" si="1"/>
        <v>0</v>
      </c>
      <c r="F75" s="23"/>
      <c r="G75" s="18"/>
      <c r="H75" s="23"/>
      <c r="I75" s="18"/>
    </row>
    <row r="76" spans="1:9" x14ac:dyDescent="0.25">
      <c r="A76" t="s">
        <v>2</v>
      </c>
      <c r="B76" t="s">
        <v>108</v>
      </c>
      <c r="C76" t="s">
        <v>119</v>
      </c>
      <c r="D76" s="3"/>
      <c r="E76" s="4">
        <f t="shared" si="1"/>
        <v>0</v>
      </c>
      <c r="F76" s="23"/>
      <c r="G76" s="18"/>
      <c r="H76" s="23"/>
      <c r="I76" s="18"/>
    </row>
    <row r="77" spans="1:9" x14ac:dyDescent="0.25">
      <c r="A77" t="s">
        <v>2</v>
      </c>
      <c r="B77" t="s">
        <v>120</v>
      </c>
      <c r="C77" t="s">
        <v>121</v>
      </c>
      <c r="D77" s="3"/>
      <c r="E77" s="4">
        <f t="shared" si="1"/>
        <v>0</v>
      </c>
      <c r="F77" s="23"/>
      <c r="G77" s="18"/>
      <c r="H77" s="23"/>
      <c r="I77" s="18"/>
    </row>
    <row r="78" spans="1:9" x14ac:dyDescent="0.25">
      <c r="A78" t="s">
        <v>2</v>
      </c>
      <c r="B78" t="s">
        <v>120</v>
      </c>
      <c r="C78" t="s">
        <v>122</v>
      </c>
      <c r="D78" s="3"/>
      <c r="E78" s="4">
        <f t="shared" si="1"/>
        <v>0</v>
      </c>
      <c r="F78" s="23"/>
      <c r="G78" s="18"/>
      <c r="H78" s="23"/>
      <c r="I78" s="18"/>
    </row>
    <row r="79" spans="1:9" x14ac:dyDescent="0.25">
      <c r="A79" t="s">
        <v>2</v>
      </c>
      <c r="B79" t="s">
        <v>120</v>
      </c>
      <c r="C79" t="s">
        <v>123</v>
      </c>
      <c r="D79" s="3">
        <v>100000</v>
      </c>
      <c r="E79" s="4">
        <f t="shared" si="1"/>
        <v>2.4925224327018942E-2</v>
      </c>
      <c r="F79" s="23"/>
      <c r="G79" s="18"/>
      <c r="H79" s="23"/>
      <c r="I79" s="18"/>
    </row>
    <row r="80" spans="1:9" x14ac:dyDescent="0.25">
      <c r="A80" t="s">
        <v>2</v>
      </c>
      <c r="B80" t="s">
        <v>120</v>
      </c>
      <c r="C80" t="s">
        <v>124</v>
      </c>
      <c r="D80" s="3"/>
      <c r="E80" s="4">
        <f t="shared" si="1"/>
        <v>0</v>
      </c>
      <c r="F80" s="23"/>
      <c r="G80" s="18"/>
      <c r="H80" s="23"/>
      <c r="I80" s="18"/>
    </row>
    <row r="81" spans="1:9" x14ac:dyDescent="0.25">
      <c r="A81" t="s">
        <v>2</v>
      </c>
      <c r="B81" t="s">
        <v>120</v>
      </c>
      <c r="C81" t="s">
        <v>125</v>
      </c>
      <c r="D81" s="3">
        <v>30000</v>
      </c>
      <c r="E81" s="4">
        <f t="shared" si="1"/>
        <v>7.4775672981056826E-3</v>
      </c>
      <c r="F81" s="23"/>
      <c r="G81" s="18"/>
      <c r="H81" s="23"/>
      <c r="I81" s="18"/>
    </row>
    <row r="82" spans="1:9" x14ac:dyDescent="0.25">
      <c r="A82" t="s">
        <v>2</v>
      </c>
      <c r="B82" t="s">
        <v>120</v>
      </c>
      <c r="C82" t="s">
        <v>126</v>
      </c>
      <c r="D82" s="3"/>
      <c r="E82" s="4">
        <f t="shared" si="1"/>
        <v>0</v>
      </c>
      <c r="F82" s="23"/>
      <c r="G82" s="18"/>
      <c r="H82" s="23"/>
      <c r="I82" s="18"/>
    </row>
    <row r="83" spans="1:9" x14ac:dyDescent="0.25">
      <c r="A83" t="s">
        <v>2</v>
      </c>
      <c r="B83" t="s">
        <v>120</v>
      </c>
      <c r="C83" t="s">
        <v>127</v>
      </c>
      <c r="D83" s="3"/>
      <c r="E83" s="4">
        <f t="shared" ref="E83:E119" si="2">D83/$D$17</f>
        <v>0</v>
      </c>
      <c r="F83" s="23"/>
      <c r="G83" s="18"/>
      <c r="H83" s="23"/>
      <c r="I83" s="18"/>
    </row>
    <row r="84" spans="1:9" x14ac:dyDescent="0.25">
      <c r="A84" t="s">
        <v>2</v>
      </c>
      <c r="B84" t="s">
        <v>120</v>
      </c>
      <c r="C84" t="s">
        <v>128</v>
      </c>
      <c r="D84" s="3"/>
      <c r="E84" s="4">
        <f t="shared" si="2"/>
        <v>0</v>
      </c>
      <c r="F84" s="23"/>
      <c r="G84" s="18"/>
      <c r="H84" s="23"/>
      <c r="I84" s="18"/>
    </row>
    <row r="85" spans="1:9" x14ac:dyDescent="0.25">
      <c r="A85" t="s">
        <v>2</v>
      </c>
      <c r="B85" t="s">
        <v>120</v>
      </c>
      <c r="C85" t="s">
        <v>129</v>
      </c>
      <c r="D85" s="3"/>
      <c r="E85" s="4">
        <f t="shared" si="2"/>
        <v>0</v>
      </c>
      <c r="F85" s="23"/>
      <c r="G85" s="18"/>
      <c r="H85" s="23"/>
      <c r="I85" s="18"/>
    </row>
    <row r="86" spans="1:9" x14ac:dyDescent="0.25">
      <c r="A86" t="s">
        <v>2</v>
      </c>
      <c r="B86" t="s">
        <v>130</v>
      </c>
      <c r="C86" t="s">
        <v>131</v>
      </c>
      <c r="D86" s="3"/>
      <c r="E86" s="4">
        <f t="shared" si="2"/>
        <v>0</v>
      </c>
      <c r="F86" s="23"/>
      <c r="G86" s="18"/>
      <c r="H86" s="23"/>
      <c r="I86" s="18"/>
    </row>
    <row r="87" spans="1:9" x14ac:dyDescent="0.25">
      <c r="A87" t="s">
        <v>2</v>
      </c>
      <c r="B87" t="s">
        <v>130</v>
      </c>
      <c r="C87" t="s">
        <v>132</v>
      </c>
      <c r="D87" s="3"/>
      <c r="E87" s="4">
        <f t="shared" si="2"/>
        <v>0</v>
      </c>
      <c r="F87" s="23"/>
      <c r="G87" s="18"/>
      <c r="H87" s="23"/>
      <c r="I87" s="18"/>
    </row>
    <row r="88" spans="1:9" x14ac:dyDescent="0.25">
      <c r="A88" t="s">
        <v>2</v>
      </c>
      <c r="B88" t="s">
        <v>130</v>
      </c>
      <c r="C88" t="s">
        <v>133</v>
      </c>
      <c r="D88" s="3"/>
      <c r="E88" s="4">
        <f t="shared" si="2"/>
        <v>0</v>
      </c>
      <c r="F88" s="23"/>
      <c r="G88" s="18"/>
      <c r="H88" s="23"/>
      <c r="I88" s="18"/>
    </row>
    <row r="89" spans="1:9" x14ac:dyDescent="0.25">
      <c r="A89" t="s">
        <v>2</v>
      </c>
      <c r="B89" t="s">
        <v>130</v>
      </c>
      <c r="C89" t="s">
        <v>134</v>
      </c>
      <c r="D89" s="3"/>
      <c r="E89" s="4">
        <f t="shared" si="2"/>
        <v>0</v>
      </c>
      <c r="F89" s="23"/>
      <c r="G89" s="18"/>
      <c r="H89" s="23"/>
      <c r="I89" s="18"/>
    </row>
    <row r="90" spans="1:9" x14ac:dyDescent="0.25">
      <c r="A90" t="s">
        <v>2</v>
      </c>
      <c r="B90" t="s">
        <v>130</v>
      </c>
      <c r="C90" t="s">
        <v>135</v>
      </c>
      <c r="D90" s="3"/>
      <c r="E90" s="4">
        <f t="shared" si="2"/>
        <v>0</v>
      </c>
      <c r="F90" s="23"/>
      <c r="G90" s="18"/>
      <c r="H90" s="23"/>
      <c r="I90" s="18"/>
    </row>
    <row r="91" spans="1:9" x14ac:dyDescent="0.25">
      <c r="A91" t="s">
        <v>2</v>
      </c>
      <c r="B91" t="s">
        <v>130</v>
      </c>
      <c r="C91" t="s">
        <v>136</v>
      </c>
      <c r="D91" s="3"/>
      <c r="E91" s="4">
        <f t="shared" si="2"/>
        <v>0</v>
      </c>
      <c r="F91" s="23"/>
      <c r="G91" s="18"/>
      <c r="H91" s="23"/>
      <c r="I91" s="18"/>
    </row>
    <row r="92" spans="1:9" x14ac:dyDescent="0.25">
      <c r="A92" t="s">
        <v>2</v>
      </c>
      <c r="B92" t="s">
        <v>130</v>
      </c>
      <c r="C92" t="s">
        <v>137</v>
      </c>
      <c r="D92" s="3"/>
      <c r="E92" s="4">
        <f t="shared" si="2"/>
        <v>0</v>
      </c>
      <c r="F92" s="23"/>
      <c r="G92" s="18"/>
      <c r="H92" s="23"/>
      <c r="I92" s="18"/>
    </row>
    <row r="93" spans="1:9" x14ac:dyDescent="0.25">
      <c r="A93" t="s">
        <v>2</v>
      </c>
      <c r="B93" t="s">
        <v>130</v>
      </c>
      <c r="C93" t="s">
        <v>138</v>
      </c>
      <c r="D93" s="3"/>
      <c r="E93" s="4">
        <f t="shared" si="2"/>
        <v>0</v>
      </c>
      <c r="F93" s="23"/>
      <c r="G93" s="18"/>
      <c r="H93" s="23"/>
      <c r="I93" s="18"/>
    </row>
    <row r="94" spans="1:9" x14ac:dyDescent="0.25">
      <c r="A94" t="s">
        <v>2</v>
      </c>
      <c r="B94" t="s">
        <v>130</v>
      </c>
      <c r="C94" t="s">
        <v>139</v>
      </c>
      <c r="D94" s="3"/>
      <c r="E94" s="4">
        <f t="shared" si="2"/>
        <v>0</v>
      </c>
      <c r="F94" s="23"/>
      <c r="G94" s="18"/>
      <c r="H94" s="23"/>
      <c r="I94" s="18"/>
    </row>
    <row r="95" spans="1:9" x14ac:dyDescent="0.25">
      <c r="A95" t="s">
        <v>2</v>
      </c>
      <c r="B95" t="s">
        <v>130</v>
      </c>
      <c r="C95" t="s">
        <v>140</v>
      </c>
      <c r="D95" s="3"/>
      <c r="E95" s="4">
        <f t="shared" si="2"/>
        <v>0</v>
      </c>
      <c r="F95" s="23"/>
      <c r="G95" s="18"/>
      <c r="H95" s="23"/>
      <c r="I95" s="18"/>
    </row>
    <row r="96" spans="1:9" x14ac:dyDescent="0.25">
      <c r="A96" t="s">
        <v>2</v>
      </c>
      <c r="B96" t="s">
        <v>130</v>
      </c>
      <c r="C96" t="s">
        <v>141</v>
      </c>
      <c r="D96" s="3"/>
      <c r="E96" s="4">
        <f t="shared" si="2"/>
        <v>0</v>
      </c>
      <c r="F96" s="23"/>
      <c r="G96" s="18"/>
      <c r="H96" s="23"/>
      <c r="I96" s="18"/>
    </row>
    <row r="97" spans="1:9" x14ac:dyDescent="0.25">
      <c r="A97" t="s">
        <v>2</v>
      </c>
      <c r="B97" t="s">
        <v>130</v>
      </c>
      <c r="C97" t="s">
        <v>142</v>
      </c>
      <c r="D97" s="3"/>
      <c r="E97" s="4">
        <f t="shared" si="2"/>
        <v>0</v>
      </c>
      <c r="F97" s="23"/>
      <c r="G97" s="18"/>
      <c r="H97" s="23"/>
      <c r="I97" s="18"/>
    </row>
    <row r="98" spans="1:9" x14ac:dyDescent="0.25">
      <c r="A98" t="s">
        <v>2</v>
      </c>
      <c r="B98" t="s">
        <v>143</v>
      </c>
      <c r="C98" t="s">
        <v>144</v>
      </c>
      <c r="D98" s="3"/>
      <c r="E98" s="4">
        <f t="shared" si="2"/>
        <v>0</v>
      </c>
      <c r="F98" s="23"/>
      <c r="G98" s="18"/>
      <c r="H98" s="23"/>
      <c r="I98" s="18"/>
    </row>
    <row r="99" spans="1:9" x14ac:dyDescent="0.25">
      <c r="A99" t="s">
        <v>2</v>
      </c>
      <c r="B99" t="s">
        <v>143</v>
      </c>
      <c r="C99" t="s">
        <v>145</v>
      </c>
      <c r="D99" s="3"/>
      <c r="E99" s="4">
        <f t="shared" si="2"/>
        <v>0</v>
      </c>
      <c r="F99" s="23"/>
      <c r="G99" s="18"/>
      <c r="H99" s="23"/>
      <c r="I99" s="18"/>
    </row>
    <row r="100" spans="1:9" x14ac:dyDescent="0.25">
      <c r="A100" t="s">
        <v>2</v>
      </c>
      <c r="B100" t="s">
        <v>143</v>
      </c>
      <c r="C100" t="s">
        <v>146</v>
      </c>
      <c r="D100" s="3"/>
      <c r="E100" s="4">
        <f t="shared" si="2"/>
        <v>0</v>
      </c>
      <c r="F100" s="23"/>
      <c r="G100" s="18"/>
      <c r="H100" s="23"/>
      <c r="I100" s="18"/>
    </row>
    <row r="101" spans="1:9" x14ac:dyDescent="0.25">
      <c r="A101" t="s">
        <v>2</v>
      </c>
      <c r="B101" t="s">
        <v>143</v>
      </c>
      <c r="C101" t="s">
        <v>147</v>
      </c>
      <c r="D101" s="3"/>
      <c r="E101" s="4">
        <f t="shared" si="2"/>
        <v>0</v>
      </c>
      <c r="F101" s="23"/>
      <c r="G101" s="18"/>
      <c r="H101" s="23"/>
      <c r="I101" s="18"/>
    </row>
    <row r="102" spans="1:9" x14ac:dyDescent="0.25">
      <c r="A102" t="s">
        <v>2</v>
      </c>
      <c r="B102" t="s">
        <v>143</v>
      </c>
      <c r="C102" t="s">
        <v>148</v>
      </c>
      <c r="D102" s="3"/>
      <c r="E102" s="4">
        <f t="shared" si="2"/>
        <v>0</v>
      </c>
      <c r="F102" s="23"/>
      <c r="G102" s="18"/>
      <c r="H102" s="23"/>
      <c r="I102" s="18"/>
    </row>
    <row r="103" spans="1:9" x14ac:dyDescent="0.25">
      <c r="A103" t="s">
        <v>2</v>
      </c>
      <c r="B103" t="s">
        <v>143</v>
      </c>
      <c r="C103" t="s">
        <v>149</v>
      </c>
      <c r="D103" s="3"/>
      <c r="E103" s="4">
        <f t="shared" si="2"/>
        <v>0</v>
      </c>
      <c r="F103" s="23"/>
      <c r="G103" s="18"/>
      <c r="H103" s="23"/>
      <c r="I103" s="18"/>
    </row>
    <row r="104" spans="1:9" x14ac:dyDescent="0.25">
      <c r="A104" t="s">
        <v>2</v>
      </c>
      <c r="B104" t="s">
        <v>143</v>
      </c>
      <c r="C104" t="s">
        <v>150</v>
      </c>
      <c r="D104" s="3"/>
      <c r="E104" s="4">
        <f t="shared" si="2"/>
        <v>0</v>
      </c>
      <c r="F104" s="23"/>
      <c r="G104" s="18"/>
      <c r="H104" s="23"/>
      <c r="I104" s="18"/>
    </row>
    <row r="105" spans="1:9" x14ac:dyDescent="0.25">
      <c r="A105" t="s">
        <v>2</v>
      </c>
      <c r="B105" t="s">
        <v>143</v>
      </c>
      <c r="C105" t="s">
        <v>151</v>
      </c>
      <c r="D105" s="3"/>
      <c r="E105" s="4">
        <f t="shared" si="2"/>
        <v>0</v>
      </c>
      <c r="F105" s="23"/>
      <c r="G105" s="18"/>
      <c r="H105" s="23"/>
      <c r="I105" s="18"/>
    </row>
    <row r="106" spans="1:9" x14ac:dyDescent="0.25">
      <c r="A106" t="s">
        <v>2</v>
      </c>
      <c r="B106" t="s">
        <v>143</v>
      </c>
      <c r="C106" t="s">
        <v>152</v>
      </c>
      <c r="D106" s="3"/>
      <c r="E106" s="4">
        <f t="shared" si="2"/>
        <v>0</v>
      </c>
      <c r="F106" s="23"/>
      <c r="G106" s="18"/>
      <c r="H106" s="23"/>
      <c r="I106" s="18"/>
    </row>
    <row r="107" spans="1:9" x14ac:dyDescent="0.25">
      <c r="A107" t="s">
        <v>2</v>
      </c>
      <c r="B107" t="s">
        <v>143</v>
      </c>
      <c r="C107" t="s">
        <v>153</v>
      </c>
      <c r="D107" s="3"/>
      <c r="E107" s="4">
        <f t="shared" si="2"/>
        <v>0</v>
      </c>
      <c r="F107" s="23"/>
      <c r="G107" s="18"/>
      <c r="H107" s="23"/>
      <c r="I107" s="18"/>
    </row>
    <row r="108" spans="1:9" x14ac:dyDescent="0.25">
      <c r="A108" t="s">
        <v>2</v>
      </c>
      <c r="B108" t="s">
        <v>143</v>
      </c>
      <c r="C108" t="s">
        <v>154</v>
      </c>
      <c r="D108" s="3"/>
      <c r="E108" s="4">
        <f t="shared" si="2"/>
        <v>0</v>
      </c>
      <c r="F108" s="23"/>
      <c r="G108" s="18"/>
      <c r="H108" s="23"/>
      <c r="I108" s="18"/>
    </row>
    <row r="109" spans="1:9" x14ac:dyDescent="0.25">
      <c r="A109" t="s">
        <v>2</v>
      </c>
      <c r="B109" t="s">
        <v>143</v>
      </c>
      <c r="C109" t="s">
        <v>155</v>
      </c>
      <c r="D109" s="3"/>
      <c r="E109" s="4">
        <f t="shared" si="2"/>
        <v>0</v>
      </c>
      <c r="F109" s="23"/>
      <c r="G109" s="18"/>
      <c r="H109" s="23"/>
      <c r="I109" s="18"/>
    </row>
    <row r="110" spans="1:9" x14ac:dyDescent="0.25">
      <c r="A110" t="s">
        <v>2</v>
      </c>
      <c r="B110" t="s">
        <v>143</v>
      </c>
      <c r="C110" t="s">
        <v>156</v>
      </c>
      <c r="D110" s="3"/>
      <c r="E110" s="4">
        <f t="shared" si="2"/>
        <v>0</v>
      </c>
      <c r="F110" s="23"/>
      <c r="G110" s="18"/>
      <c r="H110" s="23"/>
      <c r="I110" s="18"/>
    </row>
    <row r="111" spans="1:9" x14ac:dyDescent="0.25">
      <c r="A111" t="s">
        <v>2</v>
      </c>
      <c r="B111" t="s">
        <v>143</v>
      </c>
      <c r="C111" t="s">
        <v>157</v>
      </c>
      <c r="D111" s="3"/>
      <c r="E111" s="4">
        <f t="shared" si="2"/>
        <v>0</v>
      </c>
      <c r="F111" s="23"/>
      <c r="G111" s="18"/>
      <c r="H111" s="23"/>
      <c r="I111" s="18"/>
    </row>
    <row r="112" spans="1:9" x14ac:dyDescent="0.25">
      <c r="A112" t="s">
        <v>2</v>
      </c>
      <c r="B112" t="s">
        <v>158</v>
      </c>
      <c r="C112" t="s">
        <v>159</v>
      </c>
      <c r="D112" s="3"/>
      <c r="E112" s="4">
        <f t="shared" si="2"/>
        <v>0</v>
      </c>
      <c r="F112" s="23"/>
      <c r="G112" s="18"/>
      <c r="H112" s="23"/>
      <c r="I112" s="18"/>
    </row>
    <row r="113" spans="1:9" x14ac:dyDescent="0.25">
      <c r="A113" t="s">
        <v>2</v>
      </c>
      <c r="B113" t="s">
        <v>158</v>
      </c>
      <c r="C113" t="s">
        <v>160</v>
      </c>
      <c r="D113" s="3"/>
      <c r="E113" s="4">
        <f t="shared" si="2"/>
        <v>0</v>
      </c>
      <c r="F113" s="23"/>
      <c r="G113" s="18"/>
      <c r="H113" s="23"/>
      <c r="I113" s="18"/>
    </row>
    <row r="114" spans="1:9" x14ac:dyDescent="0.25">
      <c r="A114" t="s">
        <v>2</v>
      </c>
      <c r="B114" t="s">
        <v>158</v>
      </c>
      <c r="C114" t="s">
        <v>161</v>
      </c>
      <c r="D114" s="3">
        <v>37000</v>
      </c>
      <c r="E114" s="4">
        <f t="shared" si="2"/>
        <v>9.222333000997009E-3</v>
      </c>
      <c r="F114" s="23"/>
      <c r="G114" s="18"/>
      <c r="H114" s="23"/>
      <c r="I114" s="18"/>
    </row>
    <row r="115" spans="1:9" x14ac:dyDescent="0.25">
      <c r="A115" t="s">
        <v>2</v>
      </c>
      <c r="B115" t="s">
        <v>158</v>
      </c>
      <c r="C115" t="s">
        <v>162</v>
      </c>
      <c r="D115" s="3"/>
      <c r="E115" s="4">
        <f t="shared" si="2"/>
        <v>0</v>
      </c>
      <c r="F115" s="23"/>
      <c r="G115" s="18"/>
      <c r="H115" s="23"/>
      <c r="I115" s="18"/>
    </row>
    <row r="116" spans="1:9" x14ac:dyDescent="0.25">
      <c r="A116" t="s">
        <v>2</v>
      </c>
      <c r="B116" t="s">
        <v>158</v>
      </c>
      <c r="C116" t="s">
        <v>163</v>
      </c>
      <c r="D116" s="3"/>
      <c r="E116" s="4">
        <f t="shared" si="2"/>
        <v>0</v>
      </c>
      <c r="F116" s="23"/>
      <c r="G116" s="18"/>
      <c r="H116" s="23"/>
      <c r="I116" s="18"/>
    </row>
    <row r="117" spans="1:9" x14ac:dyDescent="0.25">
      <c r="A117" t="s">
        <v>2</v>
      </c>
      <c r="B117" t="s">
        <v>158</v>
      </c>
      <c r="C117" t="s">
        <v>164</v>
      </c>
      <c r="D117" s="3"/>
      <c r="E117" s="4">
        <f t="shared" si="2"/>
        <v>0</v>
      </c>
      <c r="F117" s="23"/>
      <c r="G117" s="18"/>
      <c r="H117" s="23"/>
      <c r="I117" s="18"/>
    </row>
    <row r="118" spans="1:9" x14ac:dyDescent="0.25">
      <c r="A118" t="s">
        <v>2</v>
      </c>
      <c r="B118" t="s">
        <v>158</v>
      </c>
      <c r="C118" t="s">
        <v>165</v>
      </c>
      <c r="D118" s="3"/>
      <c r="E118" s="4">
        <f t="shared" si="2"/>
        <v>0</v>
      </c>
      <c r="F118" s="23"/>
      <c r="G118" s="18"/>
      <c r="H118" s="23"/>
      <c r="I118" s="18"/>
    </row>
    <row r="119" spans="1:9" x14ac:dyDescent="0.25">
      <c r="A119" t="s">
        <v>2</v>
      </c>
      <c r="B119" t="s">
        <v>158</v>
      </c>
      <c r="C119" t="s">
        <v>166</v>
      </c>
      <c r="D119" s="3"/>
      <c r="E119" s="4">
        <f t="shared" si="2"/>
        <v>0</v>
      </c>
      <c r="F119" s="23"/>
      <c r="G119" s="18"/>
      <c r="H119" s="23"/>
      <c r="I119" s="18"/>
    </row>
    <row r="120" spans="1:9" ht="60" x14ac:dyDescent="0.25">
      <c r="A120" t="s">
        <v>3</v>
      </c>
      <c r="D120" s="6">
        <f>SUM(D121:D134)</f>
        <v>1460000</v>
      </c>
      <c r="E120" s="4">
        <f>D120/$D$1</f>
        <v>0.14599999999999999</v>
      </c>
      <c r="F120" t="s">
        <v>204</v>
      </c>
      <c r="G120" s="20" t="s">
        <v>205</v>
      </c>
      <c r="H120" t="s">
        <v>210</v>
      </c>
      <c r="I120" s="20" t="s">
        <v>211</v>
      </c>
    </row>
    <row r="121" spans="1:9" x14ac:dyDescent="0.25">
      <c r="A121" t="s">
        <v>3</v>
      </c>
      <c r="B121" t="s">
        <v>167</v>
      </c>
      <c r="C121" t="s">
        <v>27</v>
      </c>
      <c r="D121" s="3">
        <v>160000</v>
      </c>
      <c r="E121" s="4">
        <f>D121/$D$120</f>
        <v>0.1095890410958904</v>
      </c>
    </row>
    <row r="122" spans="1:9" x14ac:dyDescent="0.25">
      <c r="A122" t="s">
        <v>3</v>
      </c>
      <c r="B122" t="s">
        <v>167</v>
      </c>
      <c r="C122" t="s">
        <v>28</v>
      </c>
      <c r="D122" s="3"/>
      <c r="E122" s="4">
        <f t="shared" ref="E122:E134" si="3">D122/$D$120</f>
        <v>0</v>
      </c>
      <c r="F122" s="15" t="s">
        <v>206</v>
      </c>
      <c r="G122" s="19" t="s">
        <v>212</v>
      </c>
      <c r="H122" s="15" t="s">
        <v>207</v>
      </c>
      <c r="I122" s="19" t="s">
        <v>213</v>
      </c>
    </row>
    <row r="123" spans="1:9" x14ac:dyDescent="0.25">
      <c r="A123" t="s">
        <v>3</v>
      </c>
      <c r="B123" t="s">
        <v>167</v>
      </c>
      <c r="C123" t="s">
        <v>29</v>
      </c>
      <c r="D123" s="3">
        <v>1000000</v>
      </c>
      <c r="E123" s="4">
        <f t="shared" si="3"/>
        <v>0.68493150684931503</v>
      </c>
      <c r="F123" s="15"/>
      <c r="G123" s="19"/>
      <c r="H123" s="15"/>
      <c r="I123" s="19"/>
    </row>
    <row r="124" spans="1:9" x14ac:dyDescent="0.25">
      <c r="A124" t="s">
        <v>3</v>
      </c>
      <c r="B124" t="s">
        <v>167</v>
      </c>
      <c r="C124" t="s">
        <v>30</v>
      </c>
      <c r="D124" s="3"/>
      <c r="E124" s="4">
        <f t="shared" si="3"/>
        <v>0</v>
      </c>
      <c r="F124" s="15"/>
      <c r="G124" s="19"/>
      <c r="H124" s="15"/>
      <c r="I124" s="19"/>
    </row>
    <row r="125" spans="1:9" x14ac:dyDescent="0.25">
      <c r="A125" t="s">
        <v>3</v>
      </c>
      <c r="B125" t="s">
        <v>167</v>
      </c>
      <c r="C125" t="s">
        <v>31</v>
      </c>
      <c r="D125" s="3"/>
      <c r="E125" s="4">
        <f t="shared" si="3"/>
        <v>0</v>
      </c>
      <c r="F125" s="15"/>
      <c r="G125" s="19"/>
      <c r="H125" s="15"/>
      <c r="I125" s="19"/>
    </row>
    <row r="126" spans="1:9" x14ac:dyDescent="0.25">
      <c r="A126" t="s">
        <v>3</v>
      </c>
      <c r="B126" t="s">
        <v>167</v>
      </c>
      <c r="C126" t="s">
        <v>32</v>
      </c>
      <c r="D126" s="3"/>
      <c r="E126" s="4">
        <f t="shared" si="3"/>
        <v>0</v>
      </c>
    </row>
    <row r="127" spans="1:9" x14ac:dyDescent="0.25">
      <c r="A127" t="s">
        <v>3</v>
      </c>
      <c r="B127" t="s">
        <v>167</v>
      </c>
      <c r="C127" t="s">
        <v>33</v>
      </c>
      <c r="D127" s="3"/>
      <c r="E127" s="4">
        <f t="shared" si="3"/>
        <v>0</v>
      </c>
    </row>
    <row r="128" spans="1:9" x14ac:dyDescent="0.25">
      <c r="A128" t="s">
        <v>3</v>
      </c>
      <c r="B128" t="s">
        <v>167</v>
      </c>
      <c r="C128" t="s">
        <v>34</v>
      </c>
      <c r="D128" s="3"/>
      <c r="E128" s="4">
        <f t="shared" si="3"/>
        <v>0</v>
      </c>
    </row>
    <row r="129" spans="1:5" x14ac:dyDescent="0.25">
      <c r="A129" t="s">
        <v>3</v>
      </c>
      <c r="B129" t="s">
        <v>167</v>
      </c>
      <c r="C129" t="s">
        <v>35</v>
      </c>
      <c r="D129" s="3">
        <v>300000</v>
      </c>
      <c r="E129" s="4">
        <f t="shared" si="3"/>
        <v>0.20547945205479451</v>
      </c>
    </row>
    <row r="130" spans="1:5" x14ac:dyDescent="0.25">
      <c r="A130" t="s">
        <v>3</v>
      </c>
      <c r="B130" t="s">
        <v>167</v>
      </c>
      <c r="C130" t="s">
        <v>36</v>
      </c>
      <c r="D130" s="3"/>
      <c r="E130" s="4">
        <f t="shared" si="3"/>
        <v>0</v>
      </c>
    </row>
    <row r="131" spans="1:5" x14ac:dyDescent="0.25">
      <c r="A131" t="s">
        <v>3</v>
      </c>
      <c r="B131" t="s">
        <v>167</v>
      </c>
      <c r="C131" t="s">
        <v>37</v>
      </c>
      <c r="D131" s="3"/>
      <c r="E131" s="4">
        <f t="shared" si="3"/>
        <v>0</v>
      </c>
    </row>
    <row r="132" spans="1:5" x14ac:dyDescent="0.25">
      <c r="A132" t="s">
        <v>3</v>
      </c>
      <c r="B132" t="s">
        <v>167</v>
      </c>
      <c r="C132" t="s">
        <v>38</v>
      </c>
      <c r="D132" s="3"/>
      <c r="E132" s="4">
        <f t="shared" si="3"/>
        <v>0</v>
      </c>
    </row>
    <row r="133" spans="1:5" x14ac:dyDescent="0.25">
      <c r="A133" t="s">
        <v>3</v>
      </c>
      <c r="B133" t="s">
        <v>167</v>
      </c>
      <c r="C133" t="s">
        <v>39</v>
      </c>
      <c r="D133" s="3"/>
      <c r="E133" s="4">
        <f t="shared" si="3"/>
        <v>0</v>
      </c>
    </row>
    <row r="134" spans="1:5" x14ac:dyDescent="0.25">
      <c r="A134" t="s">
        <v>3</v>
      </c>
      <c r="B134" t="s">
        <v>167</v>
      </c>
      <c r="C134" t="s">
        <v>40</v>
      </c>
      <c r="D134" s="3"/>
      <c r="E134" s="4">
        <f t="shared" si="3"/>
        <v>0</v>
      </c>
    </row>
    <row r="135" spans="1:5" x14ac:dyDescent="0.25">
      <c r="C135" s="7" t="s">
        <v>170</v>
      </c>
      <c r="D135" s="8">
        <f>D2+D17+D120</f>
        <v>9322000</v>
      </c>
      <c r="E135" s="9">
        <f>E2+E17+E120</f>
        <v>0.93220000000000003</v>
      </c>
    </row>
    <row r="136" spans="1:5" x14ac:dyDescent="0.25">
      <c r="C136" s="7" t="s">
        <v>171</v>
      </c>
      <c r="D136" s="8">
        <f>D1-D135</f>
        <v>678000</v>
      </c>
      <c r="E136" s="9">
        <f>1-E135</f>
        <v>6.7799999999999971E-2</v>
      </c>
    </row>
    <row r="138" spans="1:5" x14ac:dyDescent="0.25">
      <c r="C138" s="5"/>
      <c r="D138" s="10" t="str">
        <f>A2</f>
        <v>Gastos Financieros</v>
      </c>
      <c r="E138" s="4">
        <f>E2</f>
        <v>0.38500000000000001</v>
      </c>
    </row>
    <row r="139" spans="1:5" x14ac:dyDescent="0.25">
      <c r="D139" s="5" t="str">
        <f>A17</f>
        <v>Gastos Fijos</v>
      </c>
      <c r="E139" s="4">
        <f>E17</f>
        <v>0.4012</v>
      </c>
    </row>
    <row r="140" spans="1:5" x14ac:dyDescent="0.25">
      <c r="D140" s="5" t="str">
        <f>A120</f>
        <v>Ahorro</v>
      </c>
      <c r="E140" s="4">
        <f>E120</f>
        <v>0.14599999999999999</v>
      </c>
    </row>
  </sheetData>
  <mergeCells count="20">
    <mergeCell ref="I25:I119"/>
    <mergeCell ref="H122:H125"/>
    <mergeCell ref="I122:I125"/>
    <mergeCell ref="F122:F125"/>
    <mergeCell ref="G122:G125"/>
    <mergeCell ref="F25:F119"/>
    <mergeCell ref="G25:G119"/>
    <mergeCell ref="H25:H119"/>
    <mergeCell ref="H3:H4"/>
    <mergeCell ref="H6:H8"/>
    <mergeCell ref="I3:I4"/>
    <mergeCell ref="I6:I8"/>
    <mergeCell ref="J3:J4"/>
    <mergeCell ref="K3:K4"/>
    <mergeCell ref="J6:J8"/>
    <mergeCell ref="K6:K8"/>
    <mergeCell ref="G3:G4"/>
    <mergeCell ref="G6:G8"/>
    <mergeCell ref="F3:F4"/>
    <mergeCell ref="F6:F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C20"/>
  <sheetViews>
    <sheetView workbookViewId="0">
      <selection activeCell="H13" sqref="H13"/>
    </sheetView>
  </sheetViews>
  <sheetFormatPr baseColWidth="10" defaultRowHeight="15" x14ac:dyDescent="0.25"/>
  <cols>
    <col min="2" max="2" width="29.28515625" customWidth="1"/>
    <col min="3" max="3" width="22.7109375" customWidth="1"/>
  </cols>
  <sheetData>
    <row r="3" spans="2:3" x14ac:dyDescent="0.25">
      <c r="B3" s="2" t="s">
        <v>172</v>
      </c>
      <c r="C3" s="8">
        <f>SUM(C4:C13)</f>
        <v>0</v>
      </c>
    </row>
    <row r="4" spans="2:3" x14ac:dyDescent="0.25">
      <c r="B4" t="s">
        <v>181</v>
      </c>
      <c r="C4" s="3"/>
    </row>
    <row r="5" spans="2:3" x14ac:dyDescent="0.25">
      <c r="B5" t="s">
        <v>173</v>
      </c>
      <c r="C5" s="3"/>
    </row>
    <row r="6" spans="2:3" x14ac:dyDescent="0.25">
      <c r="B6" t="s">
        <v>174</v>
      </c>
      <c r="C6" s="3"/>
    </row>
    <row r="7" spans="2:3" x14ac:dyDescent="0.25">
      <c r="B7" t="s">
        <v>180</v>
      </c>
      <c r="C7" s="3"/>
    </row>
    <row r="8" spans="2:3" x14ac:dyDescent="0.25">
      <c r="B8" t="s">
        <v>182</v>
      </c>
      <c r="C8" s="3"/>
    </row>
    <row r="9" spans="2:3" x14ac:dyDescent="0.25">
      <c r="B9" t="s">
        <v>175</v>
      </c>
      <c r="C9" s="3"/>
    </row>
    <row r="10" spans="2:3" x14ac:dyDescent="0.25">
      <c r="B10" t="s">
        <v>176</v>
      </c>
      <c r="C10" s="3"/>
    </row>
    <row r="11" spans="2:3" x14ac:dyDescent="0.25">
      <c r="B11" t="s">
        <v>177</v>
      </c>
      <c r="C11" s="3"/>
    </row>
    <row r="12" spans="2:3" x14ac:dyDescent="0.25">
      <c r="B12" t="s">
        <v>178</v>
      </c>
      <c r="C12" s="3"/>
    </row>
    <row r="13" spans="2:3" x14ac:dyDescent="0.25">
      <c r="B13" t="s">
        <v>183</v>
      </c>
      <c r="C13" s="3"/>
    </row>
    <row r="15" spans="2:3" x14ac:dyDescent="0.25">
      <c r="B15" s="2" t="s">
        <v>179</v>
      </c>
      <c r="C15" s="8">
        <f>SUM(C16:C20)</f>
        <v>0</v>
      </c>
    </row>
    <row r="16" spans="2:3" x14ac:dyDescent="0.25">
      <c r="B16" t="s">
        <v>184</v>
      </c>
      <c r="C16" s="3"/>
    </row>
    <row r="17" spans="2:3" x14ac:dyDescent="0.25">
      <c r="B17" t="s">
        <v>185</v>
      </c>
      <c r="C17" s="3"/>
    </row>
    <row r="18" spans="2:3" x14ac:dyDescent="0.25">
      <c r="B18" t="s">
        <v>186</v>
      </c>
      <c r="C18" s="3"/>
    </row>
    <row r="19" spans="2:3" x14ac:dyDescent="0.25">
      <c r="B19" t="s">
        <v>187</v>
      </c>
      <c r="C19" s="3"/>
    </row>
    <row r="20" spans="2:3" x14ac:dyDescent="0.25">
      <c r="B20" t="s">
        <v>188</v>
      </c>
      <c r="C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1er Análisis</vt:lpstr>
      <vt:lpstr>2do Análisis</vt:lpstr>
      <vt:lpstr>Activos - Pasivos - Patrim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PAOLA GOMEZ PICO</cp:lastModifiedBy>
  <dcterms:created xsi:type="dcterms:W3CDTF">2020-06-15T23:00:25Z</dcterms:created>
  <dcterms:modified xsi:type="dcterms:W3CDTF">2020-06-18T22:46:44Z</dcterms:modified>
</cp:coreProperties>
</file>