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geraldineboutan/Desktop/Privat/IDGEO/CPGEOM PHASE1 2023/S36 2023/"/>
    </mc:Choice>
  </mc:AlternateContent>
  <xr:revisionPtr revIDLastSave="0" documentId="8_{0E52E38A-361D-DD4E-B334-9FBF05E3BE4A}" xr6:coauthVersionLast="47" xr6:coauthVersionMax="47" xr10:uidLastSave="{00000000-0000-0000-0000-000000000000}"/>
  <bookViews>
    <workbookView xWindow="0" yWindow="500" windowWidth="25600" windowHeight="14180" tabRatio="599" activeTab="4" xr2:uid="{00000000-000D-0000-FFFF-FFFF00000000}"/>
  </bookViews>
  <sheets>
    <sheet name="Plan charge Mars 22" sheetId="7" r:id="rId1"/>
    <sheet name="Plan charge Avril 22" sheetId="10" r:id="rId2"/>
    <sheet name="Plan charge JUILLET 22" sheetId="11" r:id="rId3"/>
    <sheet name="Plan charge AOUT 22" sheetId="12" r:id="rId4"/>
    <sheet name="Plan charge SEPT 22" sheetId="13" r:id="rId5"/>
    <sheet name="KPI Avancement" sheetId="9" r:id="rId6"/>
    <sheet name="Plan charge Mois M+1" sheetId="8" r:id="rId7"/>
  </sheets>
  <definedNames>
    <definedName name="_xlnm._FilterDatabase" localSheetId="3" hidden="1">'Plan charge AOUT 22'!$A$8:$U$47</definedName>
    <definedName name="_xlnm._FilterDatabase" localSheetId="4" hidden="1">'Plan charge SEPT 22'!$A$8:$U$47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1" i="13" l="1"/>
  <c r="Q45" i="13"/>
  <c r="S45" i="13" s="1"/>
  <c r="Q44" i="13"/>
  <c r="S44" i="13" s="1"/>
  <c r="Q43" i="13"/>
  <c r="T43" i="13" s="1"/>
  <c r="Q42" i="13"/>
  <c r="T42" i="13" s="1"/>
  <c r="T41" i="13"/>
  <c r="S41" i="13"/>
  <c r="Q40" i="13"/>
  <c r="T40" i="13" s="1"/>
  <c r="Q39" i="13"/>
  <c r="S39" i="13" s="1"/>
  <c r="T38" i="13"/>
  <c r="S38" i="13"/>
  <c r="Q38" i="13"/>
  <c r="Q37" i="13"/>
  <c r="T37" i="13" s="1"/>
  <c r="T36" i="13"/>
  <c r="S36" i="13"/>
  <c r="Q35" i="13"/>
  <c r="S35" i="13" s="1"/>
  <c r="Q34" i="13"/>
  <c r="S34" i="13" s="1"/>
  <c r="T33" i="13"/>
  <c r="S33" i="13"/>
  <c r="Q33" i="13"/>
  <c r="R32" i="13"/>
  <c r="R46" i="13" s="1"/>
  <c r="D32" i="13"/>
  <c r="S31" i="13"/>
  <c r="Q31" i="13"/>
  <c r="T31" i="13" s="1"/>
  <c r="T30" i="13"/>
  <c r="S30" i="13"/>
  <c r="Q30" i="13"/>
  <c r="Q29" i="13"/>
  <c r="T29" i="13" s="1"/>
  <c r="T28" i="13"/>
  <c r="S28" i="13"/>
  <c r="Q28" i="13"/>
  <c r="Q27" i="13"/>
  <c r="T27" i="13" s="1"/>
  <c r="R26" i="13"/>
  <c r="D26" i="13"/>
  <c r="Q25" i="13"/>
  <c r="T25" i="13" s="1"/>
  <c r="Q24" i="13"/>
  <c r="T24" i="13" s="1"/>
  <c r="T23" i="13"/>
  <c r="Q23" i="13"/>
  <c r="S23" i="13" s="1"/>
  <c r="Q22" i="13"/>
  <c r="S22" i="13" s="1"/>
  <c r="T21" i="13"/>
  <c r="S21" i="13"/>
  <c r="Q21" i="13"/>
  <c r="Q26" i="13" s="1"/>
  <c r="T20" i="13"/>
  <c r="S20" i="13"/>
  <c r="Q20" i="13"/>
  <c r="R19" i="13"/>
  <c r="Q19" i="13"/>
  <c r="S19" i="13" s="1"/>
  <c r="D19" i="13"/>
  <c r="H4" i="13" s="1"/>
  <c r="T18" i="13"/>
  <c r="S18" i="13"/>
  <c r="Q18" i="13"/>
  <c r="Q17" i="13"/>
  <c r="T17" i="13" s="1"/>
  <c r="T16" i="13"/>
  <c r="S16" i="13"/>
  <c r="Q16" i="13"/>
  <c r="Q15" i="13"/>
  <c r="T15" i="13" s="1"/>
  <c r="Q14" i="13"/>
  <c r="S14" i="13" s="1"/>
  <c r="T13" i="13"/>
  <c r="Q13" i="13"/>
  <c r="S13" i="13" s="1"/>
  <c r="Q12" i="13"/>
  <c r="S12" i="13" s="1"/>
  <c r="T11" i="13"/>
  <c r="S11" i="13"/>
  <c r="Q11" i="13"/>
  <c r="T10" i="13"/>
  <c r="S10" i="13"/>
  <c r="Q10" i="13"/>
  <c r="Q9" i="13"/>
  <c r="S9" i="13" s="1"/>
  <c r="B7" i="12"/>
  <c r="Q45" i="12"/>
  <c r="T45" i="12" s="1"/>
  <c r="Q44" i="12"/>
  <c r="T44" i="12" s="1"/>
  <c r="Q43" i="12"/>
  <c r="T43" i="12" s="1"/>
  <c r="Q42" i="12"/>
  <c r="S42" i="12" s="1"/>
  <c r="Q41" i="12"/>
  <c r="T41" i="12" s="1"/>
  <c r="Q40" i="12"/>
  <c r="T40" i="12" s="1"/>
  <c r="Q39" i="12"/>
  <c r="T39" i="12" s="1"/>
  <c r="Q38" i="12"/>
  <c r="S38" i="12" s="1"/>
  <c r="Q37" i="12"/>
  <c r="T37" i="12" s="1"/>
  <c r="Q36" i="12"/>
  <c r="T36" i="12" s="1"/>
  <c r="Q35" i="12"/>
  <c r="T35" i="12" s="1"/>
  <c r="Q34" i="12"/>
  <c r="S34" i="12" s="1"/>
  <c r="Q33" i="12"/>
  <c r="T33" i="12" s="1"/>
  <c r="R32" i="12"/>
  <c r="R46" i="12" s="1"/>
  <c r="H6" i="12" s="1"/>
  <c r="D32" i="12"/>
  <c r="Q31" i="12"/>
  <c r="T31" i="12" s="1"/>
  <c r="Q30" i="12"/>
  <c r="T30" i="12" s="1"/>
  <c r="Q29" i="12"/>
  <c r="T29" i="12" s="1"/>
  <c r="Q28" i="12"/>
  <c r="T28" i="12" s="1"/>
  <c r="Q27" i="12"/>
  <c r="T27" i="12" s="1"/>
  <c r="R26" i="12"/>
  <c r="D26" i="12"/>
  <c r="Q25" i="12"/>
  <c r="T25" i="12" s="1"/>
  <c r="Q24" i="12"/>
  <c r="S24" i="12" s="1"/>
  <c r="Q23" i="12"/>
  <c r="S23" i="12" s="1"/>
  <c r="Q22" i="12"/>
  <c r="T22" i="12" s="1"/>
  <c r="Q21" i="12"/>
  <c r="Q20" i="12"/>
  <c r="T20" i="12" s="1"/>
  <c r="R19" i="12"/>
  <c r="D19" i="12"/>
  <c r="Q18" i="12"/>
  <c r="T18" i="12" s="1"/>
  <c r="Q17" i="12"/>
  <c r="S17" i="12" s="1"/>
  <c r="Q16" i="12"/>
  <c r="S16" i="12" s="1"/>
  <c r="Q15" i="12"/>
  <c r="T15" i="12" s="1"/>
  <c r="Q14" i="12"/>
  <c r="T14" i="12" s="1"/>
  <c r="Q13" i="12"/>
  <c r="T13" i="12" s="1"/>
  <c r="Q12" i="12"/>
  <c r="T12" i="12" s="1"/>
  <c r="Q11" i="12"/>
  <c r="T11" i="12" s="1"/>
  <c r="Q10" i="12"/>
  <c r="S10" i="12" s="1"/>
  <c r="Q9" i="12"/>
  <c r="S9" i="12" s="1"/>
  <c r="B7" i="11"/>
  <c r="S46" i="11"/>
  <c r="R46" i="11"/>
  <c r="Q34" i="11"/>
  <c r="S34" i="11" s="1"/>
  <c r="R32" i="11"/>
  <c r="Q45" i="11"/>
  <c r="T45" i="11" s="1"/>
  <c r="T44" i="11"/>
  <c r="S44" i="11"/>
  <c r="Q44" i="11"/>
  <c r="Q43" i="11"/>
  <c r="T43" i="11" s="1"/>
  <c r="Q42" i="11"/>
  <c r="T42" i="11" s="1"/>
  <c r="T41" i="11"/>
  <c r="S41" i="11"/>
  <c r="Q41" i="11"/>
  <c r="Q40" i="11"/>
  <c r="T40" i="11" s="1"/>
  <c r="Q39" i="11"/>
  <c r="S39" i="11" s="1"/>
  <c r="T38" i="11"/>
  <c r="S38" i="11"/>
  <c r="Q38" i="11"/>
  <c r="S37" i="11"/>
  <c r="Q37" i="11"/>
  <c r="T37" i="11" s="1"/>
  <c r="Q36" i="11"/>
  <c r="S36" i="11" s="1"/>
  <c r="Q35" i="11"/>
  <c r="T35" i="11" s="1"/>
  <c r="Q33" i="11"/>
  <c r="T33" i="11" s="1"/>
  <c r="D32" i="11"/>
  <c r="D46" i="11" s="1"/>
  <c r="Q31" i="11"/>
  <c r="T31" i="11" s="1"/>
  <c r="Q30" i="11"/>
  <c r="S30" i="11" s="1"/>
  <c r="Q29" i="11"/>
  <c r="T29" i="11" s="1"/>
  <c r="Q28" i="11"/>
  <c r="T28" i="11" s="1"/>
  <c r="Q27" i="11"/>
  <c r="S27" i="11" s="1"/>
  <c r="R26" i="11"/>
  <c r="D26" i="11"/>
  <c r="Q25" i="11"/>
  <c r="T25" i="11" s="1"/>
  <c r="Q24" i="11"/>
  <c r="T24" i="11" s="1"/>
  <c r="T23" i="11"/>
  <c r="Q23" i="11"/>
  <c r="S23" i="11" s="1"/>
  <c r="Q22" i="11"/>
  <c r="T22" i="11" s="1"/>
  <c r="Q21" i="11"/>
  <c r="T21" i="11" s="1"/>
  <c r="Q20" i="11"/>
  <c r="T20" i="11" s="1"/>
  <c r="R19" i="11"/>
  <c r="R47" i="11" s="1"/>
  <c r="D19" i="11"/>
  <c r="T18" i="11"/>
  <c r="S18" i="11"/>
  <c r="Q18" i="11"/>
  <c r="Q17" i="11"/>
  <c r="T17" i="11" s="1"/>
  <c r="Q16" i="11"/>
  <c r="T16" i="11" s="1"/>
  <c r="T15" i="11"/>
  <c r="S15" i="11"/>
  <c r="Q15" i="11"/>
  <c r="Q14" i="11"/>
  <c r="T14" i="11" s="1"/>
  <c r="T13" i="11"/>
  <c r="S13" i="11"/>
  <c r="Q13" i="11"/>
  <c r="Q12" i="11"/>
  <c r="T12" i="11" s="1"/>
  <c r="Q11" i="11"/>
  <c r="S11" i="11" s="1"/>
  <c r="T10" i="11"/>
  <c r="S10" i="11"/>
  <c r="Q10" i="11"/>
  <c r="Q9" i="11"/>
  <c r="T9" i="11" s="1"/>
  <c r="S47" i="10"/>
  <c r="B5" i="10"/>
  <c r="T47" i="10"/>
  <c r="R19" i="10"/>
  <c r="H4" i="10" s="1"/>
  <c r="S26" i="10"/>
  <c r="R26" i="10"/>
  <c r="Q46" i="10"/>
  <c r="R46" i="10"/>
  <c r="T9" i="10"/>
  <c r="Q47" i="10"/>
  <c r="D47" i="10"/>
  <c r="D46" i="10"/>
  <c r="H5" i="10"/>
  <c r="S45" i="10"/>
  <c r="S44" i="10"/>
  <c r="S43" i="10"/>
  <c r="S42" i="10"/>
  <c r="S41" i="10"/>
  <c r="S40" i="10"/>
  <c r="S39" i="10"/>
  <c r="S38" i="10"/>
  <c r="S37" i="10"/>
  <c r="S36" i="10"/>
  <c r="S35" i="10"/>
  <c r="S34" i="10"/>
  <c r="S33" i="10"/>
  <c r="S31" i="10"/>
  <c r="S30" i="10"/>
  <c r="S29" i="10"/>
  <c r="S28" i="10"/>
  <c r="S27" i="10"/>
  <c r="S21" i="10"/>
  <c r="S22" i="10"/>
  <c r="S23" i="10"/>
  <c r="S24" i="10"/>
  <c r="S25" i="10"/>
  <c r="S20" i="10"/>
  <c r="S32" i="10"/>
  <c r="S10" i="10"/>
  <c r="S11" i="10"/>
  <c r="S12" i="10"/>
  <c r="S13" i="10"/>
  <c r="S14" i="10"/>
  <c r="S15" i="10"/>
  <c r="S16" i="10"/>
  <c r="S17" i="10"/>
  <c r="S18" i="10"/>
  <c r="S9" i="10"/>
  <c r="D32" i="10"/>
  <c r="R47" i="10"/>
  <c r="Q30" i="10"/>
  <c r="Q31" i="10"/>
  <c r="T31" i="10" s="1"/>
  <c r="Q45" i="10"/>
  <c r="T45" i="10" s="1"/>
  <c r="Q44" i="10"/>
  <c r="T44" i="10" s="1"/>
  <c r="Q43" i="10"/>
  <c r="T43" i="10" s="1"/>
  <c r="Q42" i="10"/>
  <c r="T42" i="10" s="1"/>
  <c r="Q41" i="10"/>
  <c r="T41" i="10" s="1"/>
  <c r="Q40" i="10"/>
  <c r="T40" i="10" s="1"/>
  <c r="Q39" i="10"/>
  <c r="T39" i="10" s="1"/>
  <c r="Q38" i="10"/>
  <c r="T38" i="10" s="1"/>
  <c r="Q37" i="10"/>
  <c r="T37" i="10" s="1"/>
  <c r="Q36" i="10"/>
  <c r="T36" i="10" s="1"/>
  <c r="Q35" i="10"/>
  <c r="T35" i="10" s="1"/>
  <c r="Q33" i="10"/>
  <c r="T33" i="10" s="1"/>
  <c r="Q29" i="10"/>
  <c r="T29" i="10" s="1"/>
  <c r="Q28" i="10"/>
  <c r="T28" i="10" s="1"/>
  <c r="Q27" i="10"/>
  <c r="T27" i="10" s="1"/>
  <c r="D26" i="10"/>
  <c r="Q25" i="10"/>
  <c r="T25" i="10" s="1"/>
  <c r="Q24" i="10"/>
  <c r="T24" i="10" s="1"/>
  <c r="Q23" i="10"/>
  <c r="T23" i="10" s="1"/>
  <c r="Q22" i="10"/>
  <c r="Q21" i="10"/>
  <c r="T21" i="10" s="1"/>
  <c r="Q20" i="10"/>
  <c r="T20" i="10" s="1"/>
  <c r="D19" i="10"/>
  <c r="Q18" i="10"/>
  <c r="T18" i="10" s="1"/>
  <c r="Q17" i="10"/>
  <c r="T17" i="10" s="1"/>
  <c r="Q16" i="10"/>
  <c r="T16" i="10" s="1"/>
  <c r="Q15" i="10"/>
  <c r="T15" i="10" s="1"/>
  <c r="Q14" i="10"/>
  <c r="T14" i="10" s="1"/>
  <c r="Q13" i="10"/>
  <c r="T13" i="10" s="1"/>
  <c r="Q12" i="10"/>
  <c r="T12" i="10" s="1"/>
  <c r="Q11" i="10"/>
  <c r="T11" i="10" s="1"/>
  <c r="Q10" i="10"/>
  <c r="Q9" i="10"/>
  <c r="D42" i="7"/>
  <c r="S14" i="7"/>
  <c r="S13" i="7"/>
  <c r="B5" i="7"/>
  <c r="B5" i="8"/>
  <c r="D42" i="8"/>
  <c r="Q41" i="8"/>
  <c r="Q40" i="8"/>
  <c r="Q39" i="8"/>
  <c r="Q38" i="8"/>
  <c r="Q37" i="8"/>
  <c r="Q36" i="8"/>
  <c r="Q35" i="8"/>
  <c r="Q34" i="8"/>
  <c r="Q33" i="8"/>
  <c r="Q32" i="8"/>
  <c r="Q31" i="8"/>
  <c r="Q30" i="8"/>
  <c r="Q29" i="8"/>
  <c r="Q28" i="8"/>
  <c r="Q27" i="8"/>
  <c r="Q42" i="8" s="1"/>
  <c r="D26" i="8"/>
  <c r="D43" i="8" s="1"/>
  <c r="Q25" i="8"/>
  <c r="S25" i="8" s="1"/>
  <c r="Q24" i="8"/>
  <c r="S24" i="8" s="1"/>
  <c r="Q23" i="8"/>
  <c r="S23" i="8" s="1"/>
  <c r="Q22" i="8"/>
  <c r="Q26" i="8" s="1"/>
  <c r="Q21" i="8"/>
  <c r="S21" i="8" s="1"/>
  <c r="Q20" i="8"/>
  <c r="S20" i="8" s="1"/>
  <c r="D19" i="8"/>
  <c r="S19" i="8" s="1"/>
  <c r="S18" i="8"/>
  <c r="Q18" i="8"/>
  <c r="Q17" i="8"/>
  <c r="S17" i="8" s="1"/>
  <c r="Q16" i="8"/>
  <c r="S16" i="8" s="1"/>
  <c r="Q15" i="8"/>
  <c r="S15" i="8" s="1"/>
  <c r="S14" i="8"/>
  <c r="Q14" i="8"/>
  <c r="Q13" i="8"/>
  <c r="S13" i="8" s="1"/>
  <c r="Q12" i="8"/>
  <c r="S12" i="8" s="1"/>
  <c r="Q11" i="8"/>
  <c r="Q19" i="8" s="1"/>
  <c r="S10" i="8"/>
  <c r="Q10" i="8"/>
  <c r="Q9" i="8"/>
  <c r="S9" i="8" s="1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28" i="7"/>
  <c r="D19" i="7"/>
  <c r="D26" i="7"/>
  <c r="Q10" i="7"/>
  <c r="S10" i="7" s="1"/>
  <c r="Q11" i="7"/>
  <c r="S11" i="7" s="1"/>
  <c r="Q12" i="7"/>
  <c r="Q13" i="7"/>
  <c r="Q18" i="7"/>
  <c r="S18" i="7" s="1"/>
  <c r="Q17" i="7"/>
  <c r="S17" i="7" s="1"/>
  <c r="Q16" i="7"/>
  <c r="S16" i="7" s="1"/>
  <c r="Q15" i="7"/>
  <c r="Q14" i="7"/>
  <c r="Q9" i="7"/>
  <c r="S9" i="7" s="1"/>
  <c r="T44" i="13" l="1"/>
  <c r="T35" i="13"/>
  <c r="R47" i="13"/>
  <c r="H5" i="13"/>
  <c r="T26" i="13"/>
  <c r="S26" i="13"/>
  <c r="S24" i="13"/>
  <c r="T14" i="13"/>
  <c r="S17" i="13"/>
  <c r="S29" i="13"/>
  <c r="T39" i="13"/>
  <c r="T19" i="13"/>
  <c r="Q32" i="13"/>
  <c r="S37" i="13"/>
  <c r="T12" i="13"/>
  <c r="S15" i="13"/>
  <c r="T22" i="13"/>
  <c r="S25" i="13"/>
  <c r="S27" i="13"/>
  <c r="S40" i="13"/>
  <c r="T45" i="13"/>
  <c r="S42" i="13"/>
  <c r="T9" i="13"/>
  <c r="S43" i="13"/>
  <c r="D46" i="13"/>
  <c r="S20" i="12"/>
  <c r="T16" i="12"/>
  <c r="T23" i="12"/>
  <c r="S41" i="12"/>
  <c r="S13" i="12"/>
  <c r="S43" i="12"/>
  <c r="Q26" i="12"/>
  <c r="H5" i="12" s="1"/>
  <c r="S21" i="12"/>
  <c r="T10" i="12"/>
  <c r="T38" i="12"/>
  <c r="T21" i="12"/>
  <c r="S11" i="12"/>
  <c r="S28" i="12"/>
  <c r="S33" i="12"/>
  <c r="S18" i="12"/>
  <c r="S36" i="12"/>
  <c r="S35" i="12"/>
  <c r="R47" i="12"/>
  <c r="S31" i="12"/>
  <c r="S30" i="12"/>
  <c r="D47" i="12"/>
  <c r="T32" i="12"/>
  <c r="Q19" i="12"/>
  <c r="H4" i="12" s="1"/>
  <c r="S44" i="12"/>
  <c r="T42" i="12"/>
  <c r="S45" i="12"/>
  <c r="T24" i="12"/>
  <c r="S29" i="12"/>
  <c r="T9" i="12"/>
  <c r="S12" i="12"/>
  <c r="T17" i="12"/>
  <c r="S22" i="12"/>
  <c r="Q32" i="12"/>
  <c r="S37" i="12"/>
  <c r="S15" i="12"/>
  <c r="S25" i="12"/>
  <c r="S27" i="12"/>
  <c r="S40" i="12"/>
  <c r="S14" i="12"/>
  <c r="S39" i="12"/>
  <c r="D46" i="12"/>
  <c r="T36" i="11"/>
  <c r="T27" i="11"/>
  <c r="T30" i="11"/>
  <c r="Q32" i="11"/>
  <c r="T32" i="11" s="1"/>
  <c r="S25" i="11"/>
  <c r="S20" i="11"/>
  <c r="Q26" i="11"/>
  <c r="H4" i="11"/>
  <c r="S16" i="11"/>
  <c r="S28" i="11"/>
  <c r="S33" i="11"/>
  <c r="Q19" i="11"/>
  <c r="S31" i="11"/>
  <c r="T39" i="11"/>
  <c r="D47" i="11"/>
  <c r="T11" i="11"/>
  <c r="S14" i="11"/>
  <c r="S42" i="11"/>
  <c r="S24" i="11"/>
  <c r="S45" i="11"/>
  <c r="S9" i="11"/>
  <c r="S17" i="11"/>
  <c r="S29" i="11"/>
  <c r="S40" i="11"/>
  <c r="S12" i="11"/>
  <c r="T19" i="11"/>
  <c r="S22" i="11"/>
  <c r="S35" i="11"/>
  <c r="S43" i="11"/>
  <c r="S21" i="11"/>
  <c r="S19" i="10"/>
  <c r="H6" i="10"/>
  <c r="S46" i="10"/>
  <c r="Q32" i="10"/>
  <c r="T32" i="10" s="1"/>
  <c r="T30" i="10"/>
  <c r="Q19" i="10"/>
  <c r="B7" i="10"/>
  <c r="T10" i="10"/>
  <c r="Q26" i="10"/>
  <c r="T26" i="10" s="1"/>
  <c r="T19" i="10"/>
  <c r="T22" i="10"/>
  <c r="S42" i="8"/>
  <c r="S22" i="8"/>
  <c r="S11" i="8"/>
  <c r="S26" i="8"/>
  <c r="S27" i="8"/>
  <c r="D43" i="7"/>
  <c r="S15" i="7"/>
  <c r="S12" i="7"/>
  <c r="Q19" i="7"/>
  <c r="Q46" i="13" l="1"/>
  <c r="H6" i="13" s="1"/>
  <c r="S32" i="13"/>
  <c r="D47" i="13"/>
  <c r="T32" i="13"/>
  <c r="T19" i="12"/>
  <c r="S26" i="12"/>
  <c r="T26" i="12"/>
  <c r="S19" i="12"/>
  <c r="Q46" i="12"/>
  <c r="S46" i="12" s="1"/>
  <c r="S32" i="12"/>
  <c r="Q46" i="11"/>
  <c r="S32" i="11"/>
  <c r="S26" i="11"/>
  <c r="H5" i="11"/>
  <c r="T26" i="11"/>
  <c r="S19" i="11"/>
  <c r="T46" i="10"/>
  <c r="S19" i="7"/>
  <c r="T46" i="13" l="1"/>
  <c r="S46" i="13"/>
  <c r="Q47" i="13"/>
  <c r="S47" i="13" s="1"/>
  <c r="B5" i="13" s="1"/>
  <c r="Q47" i="12"/>
  <c r="T46" i="12"/>
  <c r="H6" i="11"/>
  <c r="T46" i="11"/>
  <c r="Q47" i="11"/>
  <c r="S47" i="11" s="1"/>
  <c r="B5" i="11" s="1"/>
  <c r="Q21" i="7"/>
  <c r="S21" i="7" s="1"/>
  <c r="Q22" i="7"/>
  <c r="S22" i="7" s="1"/>
  <c r="Q23" i="7"/>
  <c r="S23" i="7" s="1"/>
  <c r="Q24" i="7"/>
  <c r="S24" i="7" s="1"/>
  <c r="Q25" i="7"/>
  <c r="S25" i="7" s="1"/>
  <c r="Q20" i="7"/>
  <c r="S20" i="7" s="1"/>
  <c r="Q27" i="7"/>
  <c r="B7" i="13" l="1"/>
  <c r="T47" i="13"/>
  <c r="S47" i="12"/>
  <c r="B5" i="12" s="1"/>
  <c r="T47" i="12"/>
  <c r="T47" i="11"/>
  <c r="Q26" i="7"/>
  <c r="S26" i="7" s="1"/>
  <c r="S27" i="7"/>
  <c r="Q42" i="7"/>
  <c r="S42" i="7" s="1"/>
</calcChain>
</file>

<file path=xl/sharedStrings.xml><?xml version="1.0" encoding="utf-8"?>
<sst xmlns="http://schemas.openxmlformats.org/spreadsheetml/2006/main" count="577" uniqueCount="85">
  <si>
    <t>Ressource AIS</t>
  </si>
  <si>
    <t>Découpage de la mission</t>
  </si>
  <si>
    <t>Charge Prévi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</si>
  <si>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</si>
  <si>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</si>
  <si>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</si>
  <si>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</si>
  <si>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</si>
  <si>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</si>
  <si>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</si>
  <si>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</si>
  <si>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</si>
  <si>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</si>
  <si>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</si>
  <si>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</si>
  <si>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 NB Jrs</t>
  </si>
  <si>
    <t xml:space="preserve">Total  : </t>
  </si>
  <si>
    <t xml:space="preserve">Total : </t>
  </si>
  <si>
    <t>Poste 2</t>
  </si>
  <si>
    <t>LRU</t>
  </si>
  <si>
    <t>SLA</t>
  </si>
  <si>
    <t>creation GR physical editor - C004</t>
  </si>
  <si>
    <t>création GR Agetim LIGHT - C004</t>
  </si>
  <si>
    <t>génération de terrain - S102C</t>
  </si>
  <si>
    <t>creation MOP Agetim light</t>
  </si>
  <si>
    <t>création MOP  physical editor</t>
  </si>
  <si>
    <t>module génération de terrain agetim light</t>
  </si>
  <si>
    <t>Poste 3</t>
  </si>
  <si>
    <t>production de librairie de modèles physiques d'elts de sursol _ COLLAB1</t>
  </si>
  <si>
    <t>BVI</t>
  </si>
  <si>
    <t>production de librairie de modèles physiques d'elts de sursol _ COLLAB2</t>
  </si>
  <si>
    <t>TSU</t>
  </si>
  <si>
    <t>production de librairie de modèles physiques d'elts de sursol _ COLLAB3</t>
  </si>
  <si>
    <t>Creation guide de référence  (2 guides à créer)</t>
  </si>
  <si>
    <t>generation de terrain avec SE-AGETIM (7,5km*7,5km)</t>
  </si>
  <si>
    <t>creation de MOP SE-AGETIM-BUILDING</t>
  </si>
  <si>
    <t>QCO</t>
  </si>
  <si>
    <t>realisation d'un module de formation sur génération batiment SE_AGETIM-BUILDING</t>
  </si>
  <si>
    <t>Réalisation d'une session de formation SE AGETIM BUILDING</t>
  </si>
  <si>
    <t>generation de terrain avec SE-AGETIM (15km*15km)</t>
  </si>
  <si>
    <t>realisation d'un module de formation sur modelisatio elts sursol</t>
  </si>
  <si>
    <t>MAJ MOP SE-PHYSICAL EDITOR</t>
  </si>
  <si>
    <t>Réalisation d'une session de formation   SE-PHYSICAL_EDITOR</t>
  </si>
  <si>
    <t>Creation de MOP SE-AGETIM</t>
  </si>
  <si>
    <t>réalisation d'un module de formation generation terrain ac SE-AGETIM</t>
  </si>
  <si>
    <t>Réalisation d'une session de formation SE-AGETIM</t>
  </si>
  <si>
    <t>poste 1</t>
  </si>
  <si>
    <t>realisation MOP Global Mapper</t>
  </si>
  <si>
    <t>MAJ Guide Ref Global Mapper</t>
  </si>
  <si>
    <t>Réalisation module formation en ref à UOTS 006</t>
  </si>
  <si>
    <t>Réalisation d'une session de formation</t>
  </si>
  <si>
    <t>Risque / Commentaire</t>
  </si>
  <si>
    <t>Equipe affectée uniquement au poste 1.
Beaucoup de modifications à apporter, analyser plus précisément le temps passé pour analyser les causes (surqualité, tempas passé car rien d'autre à réaliser, exigences + fortes du client par rapport à la propal)</t>
  </si>
  <si>
    <t>Projet GSO : plan de charge</t>
  </si>
  <si>
    <t>18/03/2022</t>
  </si>
  <si>
    <t>Adapation et traitement des données géographiques</t>
  </si>
  <si>
    <t>création GR Global Mapper</t>
  </si>
  <si>
    <t>Reste à faire</t>
  </si>
  <si>
    <t>Ecart</t>
  </si>
  <si>
    <t>SYNTHESE</t>
  </si>
  <si>
    <t>tps passé+RAF / temps estimé = %</t>
  </si>
  <si>
    <t>KPI avancement projet (RAF)</t>
  </si>
  <si>
    <t>doit être inf ou égal à 100%</t>
  </si>
  <si>
    <t>Vision projet  : mars</t>
  </si>
  <si>
    <t>jours</t>
  </si>
  <si>
    <t>Equipe affectée uniquement au poste 1.
Beaucoup de modifications à apporter, analyser plus précisément le temps passé pour analyser les causes (surqualité, temps passé car rien d'autre à réaliser, exigences + fortes du client par rapport à la propal)</t>
  </si>
  <si>
    <t>production de librairie de modèles physiques d'elts de sursol _ COLLAB4</t>
  </si>
  <si>
    <t>production de librairie de modèles physiques d'elts de sursol _ COLLAB5</t>
  </si>
  <si>
    <t>TOTAL avancement UOTS-108-F</t>
  </si>
  <si>
    <t>QCO/</t>
  </si>
  <si>
    <t>Creation guide de référence  Agetim Building</t>
  </si>
  <si>
    <t>Creation guide de référence  SE Agetim</t>
  </si>
  <si>
    <t>4/05/22</t>
  </si>
  <si>
    <t>Vision projet  : Avril</t>
  </si>
  <si>
    <t>Avancement</t>
  </si>
  <si>
    <t>BC01 Poste 1</t>
  </si>
  <si>
    <t>BC01 Poste 2</t>
  </si>
  <si>
    <t>BC01 Poste 3</t>
  </si>
  <si>
    <t>Avct</t>
  </si>
  <si>
    <t>KPI avancement projet (avec RAF)</t>
  </si>
  <si>
    <t>Gain Jour (Prévu)</t>
  </si>
  <si>
    <t>Gain (Prévu) poste 1</t>
  </si>
  <si>
    <t>Gain (Prévu) poste 2</t>
  </si>
  <si>
    <t>Gain (Prévu) poste 3</t>
  </si>
  <si>
    <t>29/07/22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</si>
</sst>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9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wrapText="1"/>
    </xf>
    <xf numFmtId="4" fontId="0" fillId="0" borderId="1" xfId="0" applyNumberForma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4" fontId="4" fillId="0" borderId="1" xfId="0" applyNumberFormat="1" applyFont="1" applyBorder="1"/>
    <xf numFmtId="2" fontId="0" fillId="0" borderId="1" xfId="0" applyNumberFormat="1" applyBorder="1"/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5" borderId="10" xfId="0" applyFont="1" applyFill="1" applyBorder="1" applyAlignment="1">
      <alignment horizontal="center" wrapText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3" xfId="0" applyFont="1" applyBorder="1" applyAlignment="1">
      <alignment horizontal="right"/>
    </xf>
    <xf numFmtId="0" fontId="4" fillId="0" borderId="14" xfId="0" applyFont="1" applyBorder="1"/>
    <xf numFmtId="0" fontId="4" fillId="6" borderId="15" xfId="0" applyFont="1" applyFill="1" applyBorder="1" applyAlignment="1">
      <alignment horizontal="center" wrapText="1"/>
    </xf>
    <xf numFmtId="0" fontId="4" fillId="6" borderId="16" xfId="0" applyFont="1" applyFill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3" fillId="2" borderId="20" xfId="0" applyFont="1" applyFill="1" applyBorder="1"/>
    <xf numFmtId="0" fontId="3" fillId="2" borderId="4" xfId="0" applyFont="1" applyFill="1" applyBorder="1"/>
    <xf numFmtId="0" fontId="3" fillId="2" borderId="4" xfId="1" applyNumberFormat="1" applyFont="1" applyFill="1" applyBorder="1"/>
    <xf numFmtId="0" fontId="3" fillId="2" borderId="21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right"/>
    </xf>
    <xf numFmtId="0" fontId="4" fillId="0" borderId="9" xfId="0" applyFont="1" applyBorder="1"/>
    <xf numFmtId="0" fontId="3" fillId="2" borderId="23" xfId="0" applyFont="1" applyFill="1" applyBorder="1" applyAlignment="1">
      <alignment horizontal="right"/>
    </xf>
    <xf numFmtId="4" fontId="3" fillId="2" borderId="24" xfId="0" applyNumberFormat="1" applyFont="1" applyFill="1" applyBorder="1"/>
    <xf numFmtId="4" fontId="3" fillId="3" borderId="26" xfId="0" applyNumberFormat="1" applyFont="1" applyFill="1" applyBorder="1" applyAlignment="1">
      <alignment horizontal="right" vertical="center"/>
    </xf>
    <xf numFmtId="3" fontId="3" fillId="3" borderId="26" xfId="0" applyNumberFormat="1" applyFont="1" applyFill="1" applyBorder="1" applyAlignment="1">
      <alignment horizontal="right" vertical="center"/>
    </xf>
    <xf numFmtId="9" fontId="3" fillId="3" borderId="26" xfId="0" applyNumberFormat="1" applyFont="1" applyFill="1" applyBorder="1" applyAlignment="1">
      <alignment horizontal="right" vertical="center"/>
    </xf>
    <xf numFmtId="2" fontId="3" fillId="3" borderId="26" xfId="0" applyNumberFormat="1" applyFont="1" applyFill="1" applyBorder="1" applyAlignment="1">
      <alignment horizontal="right" vertical="center"/>
    </xf>
    <xf numFmtId="3" fontId="3" fillId="3" borderId="28" xfId="0" applyNumberFormat="1" applyFont="1" applyFill="1" applyBorder="1" applyAlignment="1">
      <alignment horizontal="right" vertical="center"/>
    </xf>
    <xf numFmtId="4" fontId="3" fillId="2" borderId="21" xfId="0" applyNumberFormat="1" applyFont="1" applyFill="1" applyBorder="1"/>
    <xf numFmtId="4" fontId="3" fillId="2" borderId="4" xfId="0" applyNumberFormat="1" applyFont="1" applyFill="1" applyBorder="1"/>
    <xf numFmtId="4" fontId="0" fillId="0" borderId="8" xfId="0" applyNumberFormat="1" applyBorder="1"/>
    <xf numFmtId="4" fontId="0" fillId="0" borderId="9" xfId="0" applyNumberFormat="1" applyBorder="1"/>
    <xf numFmtId="4" fontId="0" fillId="0" borderId="11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right"/>
    </xf>
    <xf numFmtId="0" fontId="3" fillId="3" borderId="34" xfId="0" applyFont="1" applyFill="1" applyBorder="1" applyAlignment="1">
      <alignment horizontal="center" vertical="center"/>
    </xf>
    <xf numFmtId="0" fontId="3" fillId="2" borderId="24" xfId="0" applyFont="1" applyFill="1" applyBorder="1"/>
    <xf numFmtId="0" fontId="2" fillId="2" borderId="23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wrapText="1"/>
    </xf>
    <xf numFmtId="0" fontId="5" fillId="4" borderId="27" xfId="0" applyFont="1" applyFill="1" applyBorder="1" applyAlignment="1">
      <alignment wrapText="1"/>
    </xf>
    <xf numFmtId="0" fontId="4" fillId="4" borderId="24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right" wrapText="1"/>
    </xf>
    <xf numFmtId="0" fontId="4" fillId="0" borderId="11" xfId="0" applyFont="1" applyBorder="1" applyAlignment="1">
      <alignment horizontal="right" wrapText="1"/>
    </xf>
    <xf numFmtId="0" fontId="4" fillId="0" borderId="14" xfId="0" applyFont="1" applyBorder="1" applyAlignment="1">
      <alignment horizontal="right" wrapText="1"/>
    </xf>
    <xf numFmtId="4" fontId="4" fillId="0" borderId="9" xfId="0" applyNumberFormat="1" applyFont="1" applyBorder="1"/>
    <xf numFmtId="4" fontId="4" fillId="0" borderId="11" xfId="0" applyNumberFormat="1" applyFont="1" applyBorder="1"/>
    <xf numFmtId="4" fontId="4" fillId="0" borderId="14" xfId="0" applyNumberFormat="1" applyFont="1" applyBorder="1"/>
    <xf numFmtId="0" fontId="2" fillId="0" borderId="29" xfId="0" applyFont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2" fillId="2" borderId="28" xfId="0" applyFont="1" applyFill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2" fillId="2" borderId="37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1" fillId="0" borderId="31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38" xfId="0" applyFont="1" applyBorder="1" applyAlignment="1">
      <alignment horizontal="left" wrapText="1"/>
    </xf>
    <xf numFmtId="0" fontId="4" fillId="4" borderId="23" xfId="0" applyFont="1" applyFill="1" applyBorder="1" applyAlignment="1">
      <alignment horizontal="center" wrapText="1"/>
    </xf>
    <xf numFmtId="0" fontId="4" fillId="7" borderId="23" xfId="0" applyFont="1" applyFill="1" applyBorder="1" applyAlignment="1">
      <alignment horizontal="center" wrapText="1"/>
    </xf>
    <xf numFmtId="0" fontId="4" fillId="7" borderId="26" xfId="0" applyFont="1" applyFill="1" applyBorder="1" applyAlignment="1">
      <alignment horizontal="center" wrapText="1"/>
    </xf>
    <xf numFmtId="0" fontId="4" fillId="7" borderId="24" xfId="0" applyFont="1" applyFill="1" applyBorder="1" applyAlignment="1">
      <alignment horizontal="center" wrapText="1"/>
    </xf>
    <xf numFmtId="4" fontId="0" fillId="0" borderId="7" xfId="0" applyNumberFormat="1" applyBorder="1"/>
    <xf numFmtId="2" fontId="0" fillId="0" borderId="8" xfId="0" applyNumberFormat="1" applyBorder="1"/>
    <xf numFmtId="4" fontId="0" fillId="0" borderId="10" xfId="0" applyNumberFormat="1" applyBorder="1"/>
    <xf numFmtId="0" fontId="0" fillId="0" borderId="11" xfId="0" applyBorder="1"/>
    <xf numFmtId="0" fontId="0" fillId="0" borderId="39" xfId="0" applyBorder="1"/>
    <xf numFmtId="4" fontId="3" fillId="2" borderId="20" xfId="0" applyNumberFormat="1" applyFont="1" applyFill="1" applyBorder="1"/>
    <xf numFmtId="10" fontId="3" fillId="3" borderId="35" xfId="0" applyNumberFormat="1" applyFont="1" applyFill="1" applyBorder="1" applyAlignment="1">
      <alignment horizontal="right" vertical="center"/>
    </xf>
    <xf numFmtId="10" fontId="3" fillId="3" borderId="38" xfId="0" applyNumberFormat="1" applyFont="1" applyFill="1" applyBorder="1" applyAlignment="1">
      <alignment horizontal="right" vertical="center"/>
    </xf>
    <xf numFmtId="10" fontId="3" fillId="3" borderId="40" xfId="0" applyNumberFormat="1" applyFont="1" applyFill="1" applyBorder="1" applyAlignment="1">
      <alignment horizontal="right" vertical="center"/>
    </xf>
    <xf numFmtId="4" fontId="3" fillId="2" borderId="35" xfId="0" applyNumberFormat="1" applyFont="1" applyFill="1" applyBorder="1"/>
    <xf numFmtId="4" fontId="3" fillId="2" borderId="41" xfId="0" applyNumberFormat="1" applyFont="1" applyFill="1" applyBorder="1"/>
    <xf numFmtId="4" fontId="0" fillId="0" borderId="12" xfId="0" applyNumberFormat="1" applyBorder="1"/>
    <xf numFmtId="2" fontId="0" fillId="0" borderId="13" xfId="0" applyNumberFormat="1" applyBorder="1"/>
    <xf numFmtId="0" fontId="2" fillId="0" borderId="21" xfId="0" applyFont="1" applyBorder="1"/>
    <xf numFmtId="4" fontId="4" fillId="0" borderId="8" xfId="0" applyNumberFormat="1" applyFont="1" applyBorder="1"/>
    <xf numFmtId="0" fontId="0" fillId="0" borderId="9" xfId="0" applyBorder="1"/>
    <xf numFmtId="4" fontId="4" fillId="0" borderId="13" xfId="0" applyNumberFormat="1" applyFont="1" applyBorder="1"/>
    <xf numFmtId="0" fontId="0" fillId="0" borderId="14" xfId="0" applyBorder="1"/>
    <xf numFmtId="0" fontId="2" fillId="0" borderId="40" xfId="0" applyFont="1" applyBorder="1"/>
    <xf numFmtId="0" fontId="0" fillId="0" borderId="42" xfId="0" applyBorder="1"/>
    <xf numFmtId="0" fontId="0" fillId="0" borderId="43" xfId="0" applyBorder="1"/>
    <xf numFmtId="0" fontId="1" fillId="0" borderId="0" xfId="0" applyFont="1"/>
    <xf numFmtId="0" fontId="7" fillId="0" borderId="0" xfId="0" applyFont="1"/>
    <xf numFmtId="9" fontId="0" fillId="0" borderId="0" xfId="1" applyFont="1" applyAlignment="1">
      <alignment horizontal="left"/>
    </xf>
    <xf numFmtId="0" fontId="1" fillId="0" borderId="30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7" borderId="32" xfId="0" applyFont="1" applyFill="1" applyBorder="1" applyAlignment="1">
      <alignment horizontal="left" vertical="center" wrapText="1"/>
    </xf>
    <xf numFmtId="0" fontId="4" fillId="7" borderId="10" xfId="0" applyFont="1" applyFill="1" applyBorder="1"/>
    <xf numFmtId="4" fontId="4" fillId="7" borderId="11" xfId="0" applyNumberFormat="1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right"/>
    </xf>
    <xf numFmtId="0" fontId="4" fillId="7" borderId="11" xfId="0" applyFont="1" applyFill="1" applyBorder="1"/>
    <xf numFmtId="4" fontId="0" fillId="7" borderId="10" xfId="0" applyNumberFormat="1" applyFill="1" applyBorder="1"/>
    <xf numFmtId="4" fontId="0" fillId="7" borderId="1" xfId="0" applyNumberFormat="1" applyFill="1" applyBorder="1"/>
    <xf numFmtId="0" fontId="0" fillId="7" borderId="39" xfId="0" applyFill="1" applyBorder="1"/>
    <xf numFmtId="0" fontId="3" fillId="2" borderId="26" xfId="0" applyFont="1" applyFill="1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9" fontId="0" fillId="0" borderId="0" xfId="0" applyNumberFormat="1"/>
    <xf numFmtId="9" fontId="0" fillId="0" borderId="8" xfId="0" applyNumberFormat="1" applyBorder="1"/>
    <xf numFmtId="9" fontId="0" fillId="0" borderId="1" xfId="0" applyNumberFormat="1" applyBorder="1"/>
    <xf numFmtId="9" fontId="0" fillId="8" borderId="1" xfId="0" applyNumberFormat="1" applyFill="1" applyBorder="1"/>
    <xf numFmtId="9" fontId="4" fillId="0" borderId="8" xfId="0" applyNumberFormat="1" applyFont="1" applyBorder="1"/>
    <xf numFmtId="9" fontId="3" fillId="2" borderId="4" xfId="0" applyNumberFormat="1" applyFont="1" applyFill="1" applyBorder="1"/>
    <xf numFmtId="9" fontId="0" fillId="7" borderId="1" xfId="0" applyNumberFormat="1" applyFill="1" applyBorder="1"/>
    <xf numFmtId="9" fontId="0" fillId="0" borderId="45" xfId="0" applyNumberFormat="1" applyBorder="1"/>
    <xf numFmtId="2" fontId="3" fillId="3" borderId="35" xfId="0" applyNumberFormat="1" applyFont="1" applyFill="1" applyBorder="1" applyAlignment="1">
      <alignment horizontal="right" vertical="center"/>
    </xf>
    <xf numFmtId="2" fontId="3" fillId="3" borderId="38" xfId="0" applyNumberFormat="1" applyFont="1" applyFill="1" applyBorder="1" applyAlignment="1">
      <alignment horizontal="right" vertical="center"/>
    </xf>
    <xf numFmtId="9" fontId="0" fillId="9" borderId="0" xfId="1" applyFont="1" applyFill="1" applyAlignment="1">
      <alignment horizontal="left"/>
    </xf>
    <xf numFmtId="4" fontId="0" fillId="9" borderId="0" xfId="0" applyNumberFormat="1" applyFill="1" applyAlignment="1">
      <alignment horizontal="left"/>
    </xf>
    <xf numFmtId="4" fontId="4" fillId="0" borderId="0" xfId="0" applyNumberFormat="1" applyFont="1"/>
    <xf numFmtId="9" fontId="4" fillId="0" borderId="1" xfId="0" applyNumberFormat="1" applyFont="1" applyBorder="1"/>
    <xf numFmtId="0" fontId="2" fillId="0" borderId="46" xfId="0" applyFont="1" applyBorder="1"/>
    <xf numFmtId="4" fontId="4" fillId="0" borderId="25" xfId="0" applyNumberFormat="1" applyFont="1" applyBorder="1"/>
    <xf numFmtId="2" fontId="0" fillId="0" borderId="45" xfId="0" applyNumberFormat="1" applyBorder="1"/>
    <xf numFmtId="4" fontId="3" fillId="2" borderId="23" xfId="0" applyNumberFormat="1" applyFont="1" applyFill="1" applyBorder="1"/>
    <xf numFmtId="10" fontId="3" fillId="2" borderId="15" xfId="0" applyNumberFormat="1" applyFont="1" applyFill="1" applyBorder="1"/>
    <xf numFmtId="2" fontId="3" fillId="3" borderId="46" xfId="0" applyNumberFormat="1" applyFont="1" applyFill="1" applyBorder="1" applyAlignment="1">
      <alignment horizontal="right" vertical="center"/>
    </xf>
    <xf numFmtId="10" fontId="3" fillId="3" borderId="6" xfId="0" applyNumberFormat="1" applyFont="1" applyFill="1" applyBorder="1" applyAlignment="1">
      <alignment horizontal="right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'KPI Avancement'!$B$5</c:f>
              <c:strCache>
                <c:ptCount val="1"/>
                <c:pt idx="0">
                  <c:v>Avancement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'KPI Avancement'!$C$4:$E$4</c:f>
              <c:strCache>
                <c:ptCount val="3"/>
                <c:pt idx="0">
                  <c:v>BC01 Poste 1</c:v>
                </c:pt>
                <c:pt idx="1">
                  <c:v>BC01 Poste 2</c:v>
                </c:pt>
                <c:pt idx="2">
                  <c:v>BC01 Poste 3</c:v>
                </c:pt>
              </c:strCache>
            </c:strRef>
          </c:cat>
          <c:val>
            <c:numRef>
              <c:f>'KPI Avancement'!$C$5:$E$5</c:f>
              <c:numCache>
                <c:formatCode>0%</c:formatCode>
                <c:ptCount val="3"/>
                <c:pt idx="0">
                  <c:v>1</c:v>
                </c:pt>
                <c:pt idx="1">
                  <c:v>7.0000000000000007E-2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E-A341-9A02-860595241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1925680"/>
        <c:axId val="661927360"/>
      </c:barChart>
      <c:catAx>
        <c:axId val="661925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1927360"/>
        <c:crosses val="autoZero"/>
        <c:auto val="1"/>
        <c:lblAlgn val="ctr"/>
        <c:lblOffset val="100"/>
        <c:noMultiLvlLbl val="0"/>
      </c:catAx>
      <c:valAx>
        <c:axId val="6619273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192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539750</xdr:colOff>
      <xdr:row>9</xdr:row>
      <xdr:rowOff>25400</xdr:rowOff>
    </xdr:from>
    <xdr:to>
      <xdr:col>6</xdr:col>
      <xdr:colOff>311150</xdr:colOff>
      <xdr:row>25</xdr:row>
      <xdr:rowOff>127000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42F6B08-8A43-51BB-887E-32E017D68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showGridLines="0" topLeftCell="A2" zoomScale="120" zoomScaleNormal="120" workbookViewId="0">
      <selection activeCell="D27" sqref="D27:D29"/>
    </sheetView>
  </sheetViews>
  <sheetFormatPr baseColWidth="10" defaultRowHeight="13" x14ac:dyDescent="0.15"/>
  <cols>
    <col min="1" max="1" width="29" customWidth="1"/>
    <col min="2" max="2" width="42.83203125" customWidth="1"/>
    <col min="3" max="3" width="7.5" customWidth="1"/>
    <col min="4" max="4" width="6.5" customWidth="1"/>
    <col min="5" max="6" width="7.6640625" customWidth="1"/>
    <col min="7" max="7" width="7.5" customWidth="1"/>
    <col min="8" max="9" width="7.6640625" customWidth="1"/>
    <col min="10" max="10" width="7" customWidth="1"/>
    <col min="11" max="11" width="7.5" customWidth="1"/>
    <col min="12" max="14" width="7.6640625" customWidth="1"/>
    <col min="15" max="15" width="9" customWidth="1"/>
    <col min="16" max="16" width="8.83203125" customWidth="1"/>
    <col min="17" max="18" width="7.6640625" customWidth="1"/>
    <col min="19" max="19" width="6.6640625" bestFit="1" customWidth="1"/>
    <col min="20" max="20" width="36.1640625" customWidth="1"/>
  </cols>
  <sheetData>
    <row r="1" spans="1:20" ht="18" x14ac:dyDescent="0.15">
      <c r="A1" s="9" t="s">
        <v>53</v>
      </c>
      <c r="B1" s="9"/>
      <c r="C1" s="6"/>
      <c r="D1" s="6"/>
      <c r="E1" s="7"/>
      <c r="F1" s="8"/>
      <c r="H1" s="157" t="s">
        <v>54</v>
      </c>
      <c r="I1" s="157"/>
      <c r="J1" s="157"/>
      <c r="K1" s="3"/>
    </row>
    <row r="2" spans="1:20" x14ac:dyDescent="0.15">
      <c r="A2" s="1"/>
      <c r="B2" s="1"/>
      <c r="C2" s="1"/>
      <c r="D2" s="1"/>
      <c r="E2" s="2"/>
      <c r="F2" s="3"/>
      <c r="G2" s="3"/>
      <c r="H2" s="3"/>
      <c r="I2" s="3"/>
      <c r="J2" s="3"/>
      <c r="K2" s="3"/>
    </row>
    <row r="3" spans="1:20" x14ac:dyDescent="0.15">
      <c r="A3" s="1" t="s">
        <v>63</v>
      </c>
      <c r="B3" s="3"/>
      <c r="C3" s="1"/>
      <c r="D3" s="3"/>
      <c r="E3" s="1"/>
      <c r="F3" s="3"/>
      <c r="G3" s="3"/>
      <c r="H3" s="3"/>
      <c r="I3" s="3"/>
      <c r="J3" s="3"/>
      <c r="K3" s="3"/>
    </row>
    <row r="4" spans="1:20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x14ac:dyDescent="0.15">
      <c r="A5" s="3" t="s">
        <v>61</v>
      </c>
      <c r="B5" s="113">
        <f>(Q19+R19)/D19</f>
        <v>1.5123456790123457</v>
      </c>
      <c r="C5" s="3"/>
      <c r="D5" s="3"/>
      <c r="E5" s="3"/>
      <c r="F5" s="3"/>
      <c r="G5" s="3"/>
      <c r="H5" s="3"/>
      <c r="I5" s="3"/>
      <c r="J5" s="3"/>
      <c r="K5" s="3"/>
    </row>
    <row r="6" spans="1:20" x14ac:dyDescent="0.15">
      <c r="A6" s="111" t="s">
        <v>62</v>
      </c>
      <c r="B6" s="111"/>
      <c r="C6" s="3"/>
      <c r="D6" s="3"/>
      <c r="E6" s="3"/>
      <c r="F6" s="3"/>
      <c r="G6" s="3"/>
      <c r="H6" s="3"/>
      <c r="I6" s="3"/>
      <c r="J6" s="3"/>
      <c r="K6" s="3"/>
      <c r="L6" s="3"/>
    </row>
    <row r="7" spans="1:20" ht="14" thickBot="1" x14ac:dyDescent="0.2">
      <c r="A7" s="112" t="s">
        <v>60</v>
      </c>
      <c r="C7" s="3"/>
      <c r="D7" s="3" t="s">
        <v>64</v>
      </c>
      <c r="E7" s="3"/>
      <c r="F7" s="3"/>
      <c r="G7" s="3"/>
      <c r="H7" s="3"/>
      <c r="I7" s="3"/>
      <c r="J7" s="3"/>
      <c r="K7" s="3"/>
      <c r="L7" s="3"/>
    </row>
    <row r="8" spans="1:20" ht="25" thickBot="1" x14ac:dyDescent="0.2">
      <c r="A8" s="62" t="s">
        <v>1</v>
      </c>
      <c r="B8" s="63"/>
      <c r="C8" s="86" t="s">
        <v>0</v>
      </c>
      <c r="D8" s="64" t="s">
        <v>2</v>
      </c>
      <c r="E8" s="27" t="s">
        <v>3</v>
      </c>
      <c r="F8" s="28" t="s">
        <v>4</v>
      </c>
      <c r="G8" s="28" t="s">
        <v>5</v>
      </c>
      <c r="H8" s="29" t="s">
        <v>6</v>
      </c>
      <c r="I8" s="29" t="s">
        <v>7</v>
      </c>
      <c r="J8" s="29" t="s">
        <v>8</v>
      </c>
      <c r="K8" s="29" t="s">
        <v>9</v>
      </c>
      <c r="L8" s="29" t="s">
        <v>10</v>
      </c>
      <c r="M8" s="29" t="s">
        <v>11</v>
      </c>
      <c r="N8" s="29" t="s">
        <v>12</v>
      </c>
      <c r="O8" s="29" t="s">
        <v>13</v>
      </c>
      <c r="P8" s="30" t="s">
        <v>14</v>
      </c>
      <c r="Q8" s="87" t="s">
        <v>15</v>
      </c>
      <c r="R8" s="88" t="s">
        <v>57</v>
      </c>
      <c r="S8" s="88" t="s">
        <v>58</v>
      </c>
      <c r="T8" s="89" t="s">
        <v>51</v>
      </c>
    </row>
    <row r="9" spans="1:20" ht="17" customHeight="1" x14ac:dyDescent="0.15">
      <c r="A9" s="164" t="s">
        <v>46</v>
      </c>
      <c r="B9" s="82" t="s">
        <v>56</v>
      </c>
      <c r="C9" s="31" t="s">
        <v>20</v>
      </c>
      <c r="D9" s="65">
        <v>6</v>
      </c>
      <c r="E9" s="31">
        <v>5</v>
      </c>
      <c r="F9" s="16">
        <v>1.5</v>
      </c>
      <c r="G9" s="16"/>
      <c r="H9" s="16"/>
      <c r="I9" s="16"/>
      <c r="J9" s="16"/>
      <c r="K9" s="16"/>
      <c r="L9" s="16"/>
      <c r="M9" s="16"/>
      <c r="N9" s="16"/>
      <c r="O9" s="16"/>
      <c r="P9" s="17"/>
      <c r="Q9" s="90">
        <f t="shared" ref="Q9:Q18" si="0">SUM(E9:P9)</f>
        <v>6.5</v>
      </c>
      <c r="R9" s="52"/>
      <c r="S9" s="91">
        <f>D9-(Q9+R9)</f>
        <v>-0.5</v>
      </c>
      <c r="T9" s="17"/>
    </row>
    <row r="10" spans="1:20" ht="16" customHeight="1" x14ac:dyDescent="0.15">
      <c r="A10" s="165"/>
      <c r="B10" s="166" t="s">
        <v>55</v>
      </c>
      <c r="C10" s="18" t="s">
        <v>36</v>
      </c>
      <c r="D10" s="66">
        <v>6.3</v>
      </c>
      <c r="E10" s="18">
        <v>5</v>
      </c>
      <c r="F10" s="10">
        <v>10</v>
      </c>
      <c r="G10" s="10">
        <v>5</v>
      </c>
      <c r="H10" s="10"/>
      <c r="I10" s="10"/>
      <c r="J10" s="10"/>
      <c r="K10" s="10"/>
      <c r="L10" s="10"/>
      <c r="M10" s="10"/>
      <c r="N10" s="10"/>
      <c r="O10" s="10"/>
      <c r="P10" s="19"/>
      <c r="Q10" s="92">
        <f t="shared" ref="Q10:Q13" si="1">SUM(E10:P10)</f>
        <v>20</v>
      </c>
      <c r="R10" s="11"/>
      <c r="S10" s="15">
        <f t="shared" ref="S10:S19" si="2">D10-Q10</f>
        <v>-13.7</v>
      </c>
      <c r="T10" s="154" t="s">
        <v>65</v>
      </c>
    </row>
    <row r="11" spans="1:20" ht="16" customHeight="1" x14ac:dyDescent="0.15">
      <c r="A11" s="165"/>
      <c r="B11" s="167"/>
      <c r="C11" s="18" t="s">
        <v>20</v>
      </c>
      <c r="D11" s="66">
        <v>3</v>
      </c>
      <c r="E11" s="18">
        <v>0</v>
      </c>
      <c r="F11" s="10">
        <v>3</v>
      </c>
      <c r="G11" s="10">
        <v>0</v>
      </c>
      <c r="H11" s="10"/>
      <c r="I11" s="10"/>
      <c r="J11" s="10"/>
      <c r="K11" s="10"/>
      <c r="L11" s="10"/>
      <c r="M11" s="10"/>
      <c r="N11" s="10"/>
      <c r="O11" s="10"/>
      <c r="P11" s="19"/>
      <c r="Q11" s="92">
        <f t="shared" si="1"/>
        <v>3</v>
      </c>
      <c r="R11" s="11"/>
      <c r="S11" s="15">
        <f t="shared" si="2"/>
        <v>0</v>
      </c>
      <c r="T11" s="155"/>
    </row>
    <row r="12" spans="1:20" ht="12" customHeight="1" x14ac:dyDescent="0.15">
      <c r="A12" s="165"/>
      <c r="B12" s="167"/>
      <c r="C12" s="18" t="s">
        <v>29</v>
      </c>
      <c r="D12" s="66">
        <v>6</v>
      </c>
      <c r="E12" s="18">
        <v>5</v>
      </c>
      <c r="F12" s="10">
        <v>10</v>
      </c>
      <c r="G12" s="10">
        <v>0</v>
      </c>
      <c r="H12" s="10"/>
      <c r="I12" s="10"/>
      <c r="J12" s="10"/>
      <c r="K12" s="10"/>
      <c r="L12" s="10"/>
      <c r="M12" s="10"/>
      <c r="N12" s="10"/>
      <c r="O12" s="10"/>
      <c r="P12" s="19"/>
      <c r="Q12" s="92">
        <f t="shared" si="1"/>
        <v>15</v>
      </c>
      <c r="R12" s="11"/>
      <c r="S12" s="15">
        <f t="shared" si="2"/>
        <v>-9</v>
      </c>
      <c r="T12" s="155"/>
    </row>
    <row r="13" spans="1:20" ht="14" customHeight="1" x14ac:dyDescent="0.15">
      <c r="A13" s="165"/>
      <c r="B13" s="167"/>
      <c r="C13" s="18" t="s">
        <v>31</v>
      </c>
      <c r="D13" s="66">
        <v>6</v>
      </c>
      <c r="E13" s="18">
        <v>5</v>
      </c>
      <c r="F13" s="10">
        <v>4</v>
      </c>
      <c r="G13" s="10">
        <v>0</v>
      </c>
      <c r="H13" s="10"/>
      <c r="I13" s="10"/>
      <c r="J13" s="10"/>
      <c r="K13" s="10"/>
      <c r="L13" s="10"/>
      <c r="M13" s="10"/>
      <c r="N13" s="10"/>
      <c r="O13" s="10"/>
      <c r="P13" s="19"/>
      <c r="Q13" s="92">
        <f t="shared" si="1"/>
        <v>9</v>
      </c>
      <c r="R13" s="11"/>
      <c r="S13" s="15">
        <f>D13-Q13</f>
        <v>-3</v>
      </c>
      <c r="T13" s="155"/>
    </row>
    <row r="14" spans="1:20" ht="13" customHeight="1" x14ac:dyDescent="0.15">
      <c r="A14" s="165"/>
      <c r="B14" s="168"/>
      <c r="C14" s="18" t="s">
        <v>19</v>
      </c>
      <c r="D14" s="66">
        <v>6</v>
      </c>
      <c r="E14" s="20"/>
      <c r="F14" s="10">
        <v>10</v>
      </c>
      <c r="G14" s="10">
        <v>5</v>
      </c>
      <c r="H14" s="10"/>
      <c r="I14" s="10"/>
      <c r="J14" s="10"/>
      <c r="K14" s="10"/>
      <c r="L14" s="10"/>
      <c r="M14" s="10"/>
      <c r="N14" s="10"/>
      <c r="O14" s="10"/>
      <c r="P14" s="19"/>
      <c r="Q14" s="92">
        <f t="shared" si="0"/>
        <v>15</v>
      </c>
      <c r="R14" s="11"/>
      <c r="S14" s="15">
        <f>D14-Q14</f>
        <v>-9</v>
      </c>
      <c r="T14" s="156"/>
    </row>
    <row r="15" spans="1:20" ht="14" x14ac:dyDescent="0.15">
      <c r="A15" s="165"/>
      <c r="B15" s="83" t="s">
        <v>47</v>
      </c>
      <c r="C15" s="18" t="s">
        <v>20</v>
      </c>
      <c r="D15" s="66">
        <v>8</v>
      </c>
      <c r="E15" s="18">
        <v>2</v>
      </c>
      <c r="F15" s="10">
        <v>6</v>
      </c>
      <c r="G15" s="10"/>
      <c r="H15" s="10"/>
      <c r="I15" s="10"/>
      <c r="J15" s="10"/>
      <c r="K15" s="10"/>
      <c r="L15" s="10"/>
      <c r="M15" s="10"/>
      <c r="N15" s="10"/>
      <c r="O15" s="10"/>
      <c r="P15" s="19"/>
      <c r="Q15" s="92">
        <f t="shared" si="0"/>
        <v>8</v>
      </c>
      <c r="R15" s="11"/>
      <c r="S15" s="15">
        <f t="shared" si="2"/>
        <v>0</v>
      </c>
      <c r="T15" s="19"/>
    </row>
    <row r="16" spans="1:20" ht="14" x14ac:dyDescent="0.15">
      <c r="A16" s="165"/>
      <c r="B16" s="84" t="s">
        <v>48</v>
      </c>
      <c r="C16" s="18" t="s">
        <v>20</v>
      </c>
      <c r="D16" s="66">
        <v>2.5</v>
      </c>
      <c r="E16" s="18">
        <v>2</v>
      </c>
      <c r="F16" s="10">
        <v>1</v>
      </c>
      <c r="G16" s="10"/>
      <c r="H16" s="10"/>
      <c r="I16" s="10"/>
      <c r="J16" s="10"/>
      <c r="K16" s="10"/>
      <c r="L16" s="10"/>
      <c r="M16" s="10"/>
      <c r="N16" s="10"/>
      <c r="O16" s="10"/>
      <c r="P16" s="19"/>
      <c r="Q16" s="92">
        <f>SUM(E16:P16)</f>
        <v>3</v>
      </c>
      <c r="R16" s="11"/>
      <c r="S16" s="15">
        <f t="shared" si="2"/>
        <v>-0.5</v>
      </c>
      <c r="T16" s="19"/>
    </row>
    <row r="17" spans="1:20" ht="14" x14ac:dyDescent="0.15">
      <c r="A17" s="165"/>
      <c r="B17" s="83" t="s">
        <v>49</v>
      </c>
      <c r="C17" s="18" t="s">
        <v>20</v>
      </c>
      <c r="D17" s="66">
        <v>18</v>
      </c>
      <c r="E17" s="18"/>
      <c r="F17" s="10">
        <v>9.5</v>
      </c>
      <c r="G17" s="10">
        <v>8</v>
      </c>
      <c r="H17" s="10"/>
      <c r="I17" s="10"/>
      <c r="J17" s="10"/>
      <c r="K17" s="10"/>
      <c r="L17" s="10"/>
      <c r="M17" s="10"/>
      <c r="N17" s="10"/>
      <c r="O17" s="10"/>
      <c r="P17" s="19"/>
      <c r="Q17" s="92">
        <f t="shared" si="0"/>
        <v>17.5</v>
      </c>
      <c r="R17" s="11"/>
      <c r="S17" s="15">
        <f t="shared" si="2"/>
        <v>0.5</v>
      </c>
      <c r="T17" s="19"/>
    </row>
    <row r="18" spans="1:20" ht="15" thickBot="1" x14ac:dyDescent="0.2">
      <c r="A18" s="160"/>
      <c r="B18" s="85" t="s">
        <v>50</v>
      </c>
      <c r="C18" s="32" t="s">
        <v>20</v>
      </c>
      <c r="D18" s="67">
        <v>3</v>
      </c>
      <c r="E18" s="32"/>
      <c r="F18" s="33"/>
      <c r="G18" s="33"/>
      <c r="H18" s="33">
        <v>1</v>
      </c>
      <c r="I18" s="33"/>
      <c r="J18" s="33"/>
      <c r="K18" s="33"/>
      <c r="L18" s="33"/>
      <c r="M18" s="33"/>
      <c r="N18" s="33"/>
      <c r="O18" s="33"/>
      <c r="P18" s="34"/>
      <c r="Q18" s="101">
        <f t="shared" si="0"/>
        <v>1</v>
      </c>
      <c r="R18" s="55"/>
      <c r="S18" s="102">
        <f t="shared" si="2"/>
        <v>2</v>
      </c>
      <c r="T18" s="34"/>
    </row>
    <row r="19" spans="1:20" s="5" customFormat="1" ht="14" thickBot="1" x14ac:dyDescent="0.2">
      <c r="A19" s="61"/>
      <c r="B19" s="72"/>
      <c r="C19" s="43" t="s">
        <v>16</v>
      </c>
      <c r="D19" s="60">
        <f>SUM(D9:D18)</f>
        <v>64.8</v>
      </c>
      <c r="E19" s="35"/>
      <c r="F19" s="36"/>
      <c r="G19" s="36"/>
      <c r="H19" s="36"/>
      <c r="I19" s="37"/>
      <c r="J19" s="36"/>
      <c r="K19" s="36"/>
      <c r="L19" s="36"/>
      <c r="M19" s="36"/>
      <c r="N19" s="36"/>
      <c r="O19" s="36"/>
      <c r="P19" s="38"/>
      <c r="Q19" s="95">
        <f>SUM(Q9:Q18)</f>
        <v>98</v>
      </c>
      <c r="R19" s="51"/>
      <c r="S19" s="51">
        <f t="shared" si="2"/>
        <v>-33.200000000000003</v>
      </c>
      <c r="T19" s="103"/>
    </row>
    <row r="20" spans="1:20" ht="14" x14ac:dyDescent="0.15">
      <c r="A20" s="158" t="s">
        <v>18</v>
      </c>
      <c r="B20" s="73" t="s">
        <v>22</v>
      </c>
      <c r="C20" s="39"/>
      <c r="D20" s="68">
        <v>6</v>
      </c>
      <c r="E20" s="39"/>
      <c r="F20" s="40"/>
      <c r="G20" s="40"/>
      <c r="H20" s="40"/>
      <c r="I20" s="41"/>
      <c r="J20" s="40"/>
      <c r="K20" s="40"/>
      <c r="L20" s="40"/>
      <c r="M20" s="40"/>
      <c r="N20" s="40"/>
      <c r="O20" s="40"/>
      <c r="P20" s="42"/>
      <c r="Q20" s="90">
        <f>SUM(E20:P20)</f>
        <v>0</v>
      </c>
      <c r="R20" s="104"/>
      <c r="S20" s="91">
        <f>D20-(Q20+R20)</f>
        <v>6</v>
      </c>
      <c r="T20" s="105"/>
    </row>
    <row r="21" spans="1:20" ht="14" x14ac:dyDescent="0.15">
      <c r="A21" s="159"/>
      <c r="B21" s="74" t="s">
        <v>21</v>
      </c>
      <c r="C21" s="21" t="s">
        <v>19</v>
      </c>
      <c r="D21" s="69">
        <v>6</v>
      </c>
      <c r="E21" s="21"/>
      <c r="F21" s="12"/>
      <c r="G21" s="12"/>
      <c r="H21" s="12"/>
      <c r="I21" s="13"/>
      <c r="J21" s="12"/>
      <c r="K21" s="12"/>
      <c r="L21" s="12"/>
      <c r="M21" s="12"/>
      <c r="N21" s="12"/>
      <c r="O21" s="12"/>
      <c r="P21" s="22"/>
      <c r="Q21" s="92">
        <f t="shared" ref="Q21:Q25" si="3">SUM(E21:P21)</f>
        <v>0</v>
      </c>
      <c r="R21" s="14"/>
      <c r="S21" s="15">
        <f t="shared" ref="S21:S25" si="4">D21-(Q21+R21)</f>
        <v>6</v>
      </c>
      <c r="T21" s="93"/>
    </row>
    <row r="22" spans="1:20" ht="14" x14ac:dyDescent="0.15">
      <c r="A22" s="159"/>
      <c r="B22" s="74" t="s">
        <v>23</v>
      </c>
      <c r="C22" s="21" t="s">
        <v>20</v>
      </c>
      <c r="D22" s="69">
        <v>19</v>
      </c>
      <c r="E22" s="21"/>
      <c r="F22" s="12"/>
      <c r="G22" s="12"/>
      <c r="H22" s="12"/>
      <c r="I22" s="13"/>
      <c r="J22" s="12"/>
      <c r="K22" s="12"/>
      <c r="L22" s="12"/>
      <c r="M22" s="12"/>
      <c r="N22" s="12"/>
      <c r="O22" s="12"/>
      <c r="P22" s="22"/>
      <c r="Q22" s="92">
        <f t="shared" si="3"/>
        <v>0</v>
      </c>
      <c r="R22" s="14"/>
      <c r="S22" s="15">
        <f t="shared" si="4"/>
        <v>19</v>
      </c>
      <c r="T22" s="93"/>
    </row>
    <row r="23" spans="1:20" ht="14" x14ac:dyDescent="0.15">
      <c r="A23" s="159"/>
      <c r="B23" s="74" t="s">
        <v>24</v>
      </c>
      <c r="C23" s="21"/>
      <c r="D23" s="69">
        <v>8</v>
      </c>
      <c r="E23" s="21"/>
      <c r="F23" s="12"/>
      <c r="G23" s="12"/>
      <c r="H23" s="12"/>
      <c r="I23" s="13"/>
      <c r="J23" s="12"/>
      <c r="K23" s="12"/>
      <c r="L23" s="12"/>
      <c r="M23" s="12"/>
      <c r="N23" s="12"/>
      <c r="O23" s="12"/>
      <c r="P23" s="22"/>
      <c r="Q23" s="92">
        <f t="shared" si="3"/>
        <v>0</v>
      </c>
      <c r="R23" s="14"/>
      <c r="S23" s="15">
        <f t="shared" si="4"/>
        <v>8</v>
      </c>
      <c r="T23" s="93"/>
    </row>
    <row r="24" spans="1:20" ht="14" x14ac:dyDescent="0.15">
      <c r="A24" s="159"/>
      <c r="B24" s="74" t="s">
        <v>25</v>
      </c>
      <c r="C24" s="21" t="s">
        <v>19</v>
      </c>
      <c r="D24" s="69">
        <v>8</v>
      </c>
      <c r="E24" s="21"/>
      <c r="F24" s="12"/>
      <c r="G24" s="12"/>
      <c r="H24" s="12"/>
      <c r="I24" s="13"/>
      <c r="J24" s="12"/>
      <c r="K24" s="12"/>
      <c r="L24" s="12"/>
      <c r="M24" s="12"/>
      <c r="N24" s="12"/>
      <c r="O24" s="12"/>
      <c r="P24" s="22"/>
      <c r="Q24" s="92">
        <f t="shared" si="3"/>
        <v>0</v>
      </c>
      <c r="R24" s="14"/>
      <c r="S24" s="15">
        <f t="shared" si="4"/>
        <v>8</v>
      </c>
      <c r="T24" s="93"/>
    </row>
    <row r="25" spans="1:20" ht="15" thickBot="1" x14ac:dyDescent="0.2">
      <c r="A25" s="160"/>
      <c r="B25" s="75" t="s">
        <v>26</v>
      </c>
      <c r="C25" s="23" t="s">
        <v>20</v>
      </c>
      <c r="D25" s="70">
        <v>18</v>
      </c>
      <c r="E25" s="23"/>
      <c r="F25" s="24"/>
      <c r="G25" s="24"/>
      <c r="H25" s="24"/>
      <c r="I25" s="25"/>
      <c r="J25" s="24"/>
      <c r="K25" s="24"/>
      <c r="L25" s="24"/>
      <c r="M25" s="24"/>
      <c r="N25" s="24"/>
      <c r="O25" s="24"/>
      <c r="P25" s="26"/>
      <c r="Q25" s="101">
        <f t="shared" si="3"/>
        <v>0</v>
      </c>
      <c r="R25" s="106"/>
      <c r="S25" s="15">
        <f t="shared" si="4"/>
        <v>18</v>
      </c>
      <c r="T25" s="107"/>
    </row>
    <row r="26" spans="1:20" s="5" customFormat="1" ht="14" thickBot="1" x14ac:dyDescent="0.2">
      <c r="A26" s="61"/>
      <c r="B26" s="76"/>
      <c r="C26" s="43" t="s">
        <v>16</v>
      </c>
      <c r="D26" s="44">
        <f>SUM(D20:D25)</f>
        <v>65</v>
      </c>
      <c r="E26" s="35"/>
      <c r="F26" s="36"/>
      <c r="G26" s="36"/>
      <c r="H26" s="36"/>
      <c r="I26" s="37"/>
      <c r="J26" s="36"/>
      <c r="K26" s="36"/>
      <c r="L26" s="36"/>
      <c r="M26" s="36"/>
      <c r="N26" s="36"/>
      <c r="O26" s="36"/>
      <c r="P26" s="38"/>
      <c r="Q26" s="95">
        <f>SUM(Q20:Q25)</f>
        <v>0</v>
      </c>
      <c r="R26" s="51"/>
      <c r="S26" s="51">
        <f>D26-Q26</f>
        <v>65</v>
      </c>
      <c r="T26" s="103"/>
    </row>
    <row r="27" spans="1:20" ht="28" x14ac:dyDescent="0.15">
      <c r="A27" s="161" t="s">
        <v>27</v>
      </c>
      <c r="B27" s="77" t="s">
        <v>28</v>
      </c>
      <c r="C27" s="39" t="s">
        <v>29</v>
      </c>
      <c r="D27" s="68">
        <v>60</v>
      </c>
      <c r="E27" s="39"/>
      <c r="F27" s="40"/>
      <c r="G27" s="40"/>
      <c r="H27" s="40"/>
      <c r="I27" s="41"/>
      <c r="J27" s="40"/>
      <c r="K27" s="40"/>
      <c r="L27" s="40"/>
      <c r="M27" s="40"/>
      <c r="N27" s="40"/>
      <c r="O27" s="40"/>
      <c r="P27" s="42"/>
      <c r="Q27" s="90">
        <f t="shared" ref="Q27" si="5">SUM(E27:P27)</f>
        <v>0</v>
      </c>
      <c r="R27" s="52"/>
      <c r="S27" s="53">
        <f t="shared" ref="S27" si="6">D27-Q27</f>
        <v>60</v>
      </c>
      <c r="T27" s="109"/>
    </row>
    <row r="28" spans="1:20" ht="28" x14ac:dyDescent="0.15">
      <c r="A28" s="162"/>
      <c r="B28" s="78" t="s">
        <v>30</v>
      </c>
      <c r="C28" s="21" t="s">
        <v>31</v>
      </c>
      <c r="D28" s="69">
        <v>60</v>
      </c>
      <c r="E28" s="21"/>
      <c r="F28" s="12"/>
      <c r="G28" s="12"/>
      <c r="H28" s="12"/>
      <c r="I28" s="13"/>
      <c r="J28" s="12"/>
      <c r="K28" s="12"/>
      <c r="L28" s="12"/>
      <c r="M28" s="12"/>
      <c r="N28" s="12"/>
      <c r="O28" s="12"/>
      <c r="P28" s="22"/>
      <c r="Q28" s="92">
        <f>SUM(E28:P28)</f>
        <v>0</v>
      </c>
      <c r="R28" s="11"/>
      <c r="S28" s="54"/>
      <c r="T28" s="94"/>
    </row>
    <row r="29" spans="1:20" ht="28" x14ac:dyDescent="0.15">
      <c r="A29" s="162"/>
      <c r="B29" s="78" t="s">
        <v>32</v>
      </c>
      <c r="C29" s="21" t="s">
        <v>20</v>
      </c>
      <c r="D29" s="69">
        <v>40</v>
      </c>
      <c r="E29" s="21"/>
      <c r="F29" s="12"/>
      <c r="G29" s="12"/>
      <c r="H29" s="12"/>
      <c r="I29" s="13"/>
      <c r="J29" s="12"/>
      <c r="K29" s="12"/>
      <c r="L29" s="12"/>
      <c r="M29" s="12"/>
      <c r="N29" s="12"/>
      <c r="O29" s="12"/>
      <c r="P29" s="22"/>
      <c r="Q29" s="92">
        <f t="shared" ref="Q29:Q41" si="7">SUM(E29:P29)</f>
        <v>0</v>
      </c>
      <c r="R29" s="11"/>
      <c r="S29" s="54"/>
      <c r="T29" s="94"/>
    </row>
    <row r="30" spans="1:20" ht="14" x14ac:dyDescent="0.15">
      <c r="A30" s="162"/>
      <c r="B30" s="78" t="s">
        <v>33</v>
      </c>
      <c r="C30" s="21"/>
      <c r="D30" s="69">
        <v>12</v>
      </c>
      <c r="E30" s="21"/>
      <c r="F30" s="12"/>
      <c r="G30" s="12"/>
      <c r="H30" s="12"/>
      <c r="I30" s="13"/>
      <c r="J30" s="12"/>
      <c r="K30" s="12"/>
      <c r="L30" s="12"/>
      <c r="M30" s="12"/>
      <c r="N30" s="12"/>
      <c r="O30" s="12"/>
      <c r="P30" s="22"/>
      <c r="Q30" s="92">
        <f t="shared" si="7"/>
        <v>0</v>
      </c>
      <c r="R30" s="11"/>
      <c r="S30" s="54"/>
      <c r="T30" s="94"/>
    </row>
    <row r="31" spans="1:20" ht="28" x14ac:dyDescent="0.15">
      <c r="A31" s="162"/>
      <c r="B31" s="78" t="s">
        <v>34</v>
      </c>
      <c r="C31" s="21"/>
      <c r="D31" s="69">
        <v>30</v>
      </c>
      <c r="E31" s="21"/>
      <c r="F31" s="12"/>
      <c r="G31" s="12"/>
      <c r="H31" s="12"/>
      <c r="I31" s="13"/>
      <c r="J31" s="12"/>
      <c r="K31" s="12"/>
      <c r="L31" s="12"/>
      <c r="M31" s="12"/>
      <c r="N31" s="12"/>
      <c r="O31" s="12"/>
      <c r="P31" s="22"/>
      <c r="Q31" s="92">
        <f t="shared" si="7"/>
        <v>0</v>
      </c>
      <c r="R31" s="11"/>
      <c r="S31" s="54"/>
      <c r="T31" s="94"/>
    </row>
    <row r="32" spans="1:20" ht="14" x14ac:dyDescent="0.15">
      <c r="A32" s="162"/>
      <c r="B32" s="78" t="s">
        <v>35</v>
      </c>
      <c r="C32" s="21"/>
      <c r="D32" s="69">
        <v>8</v>
      </c>
      <c r="E32" s="21"/>
      <c r="F32" s="12"/>
      <c r="G32" s="12"/>
      <c r="H32" s="12"/>
      <c r="I32" s="13"/>
      <c r="J32" s="12"/>
      <c r="K32" s="12"/>
      <c r="L32" s="12"/>
      <c r="M32" s="12"/>
      <c r="N32" s="12"/>
      <c r="O32" s="12"/>
      <c r="P32" s="22"/>
      <c r="Q32" s="92">
        <f t="shared" si="7"/>
        <v>0</v>
      </c>
      <c r="R32" s="11"/>
      <c r="S32" s="54"/>
      <c r="T32" s="94"/>
    </row>
    <row r="33" spans="1:20" ht="28" x14ac:dyDescent="0.15">
      <c r="A33" s="162"/>
      <c r="B33" s="78" t="s">
        <v>37</v>
      </c>
      <c r="C33" s="21"/>
      <c r="D33" s="69">
        <v>18</v>
      </c>
      <c r="E33" s="21"/>
      <c r="F33" s="12"/>
      <c r="G33" s="12"/>
      <c r="H33" s="12"/>
      <c r="I33" s="13"/>
      <c r="J33" s="12"/>
      <c r="K33" s="12"/>
      <c r="L33" s="12"/>
      <c r="M33" s="12"/>
      <c r="N33" s="12"/>
      <c r="O33" s="12"/>
      <c r="P33" s="22"/>
      <c r="Q33" s="92">
        <f t="shared" si="7"/>
        <v>0</v>
      </c>
      <c r="R33" s="11"/>
      <c r="S33" s="54"/>
      <c r="T33" s="94"/>
    </row>
    <row r="34" spans="1:20" ht="28" x14ac:dyDescent="0.15">
      <c r="A34" s="162"/>
      <c r="B34" s="78" t="s">
        <v>38</v>
      </c>
      <c r="C34" s="21"/>
      <c r="D34" s="69">
        <v>3</v>
      </c>
      <c r="E34" s="21"/>
      <c r="F34" s="12"/>
      <c r="G34" s="12"/>
      <c r="H34" s="12"/>
      <c r="I34" s="13"/>
      <c r="J34" s="12"/>
      <c r="K34" s="12"/>
      <c r="L34" s="12"/>
      <c r="M34" s="12"/>
      <c r="N34" s="12"/>
      <c r="O34" s="12"/>
      <c r="P34" s="22"/>
      <c r="Q34" s="92">
        <f t="shared" si="7"/>
        <v>0</v>
      </c>
      <c r="R34" s="11"/>
      <c r="S34" s="54"/>
      <c r="T34" s="94"/>
    </row>
    <row r="35" spans="1:20" ht="14" x14ac:dyDescent="0.15">
      <c r="A35" s="162"/>
      <c r="B35" s="78" t="s">
        <v>39</v>
      </c>
      <c r="C35" s="21"/>
      <c r="D35" s="69">
        <v>14</v>
      </c>
      <c r="E35" s="21"/>
      <c r="F35" s="12"/>
      <c r="G35" s="12"/>
      <c r="H35" s="12"/>
      <c r="I35" s="13"/>
      <c r="J35" s="12"/>
      <c r="K35" s="12"/>
      <c r="L35" s="12"/>
      <c r="M35" s="12"/>
      <c r="N35" s="12"/>
      <c r="O35" s="12"/>
      <c r="P35" s="22"/>
      <c r="Q35" s="92">
        <f t="shared" si="7"/>
        <v>0</v>
      </c>
      <c r="R35" s="11"/>
      <c r="S35" s="54"/>
      <c r="T35" s="94"/>
    </row>
    <row r="36" spans="1:20" ht="28" x14ac:dyDescent="0.15">
      <c r="A36" s="162"/>
      <c r="B36" s="78" t="s">
        <v>40</v>
      </c>
      <c r="C36" s="21"/>
      <c r="D36" s="69">
        <v>18</v>
      </c>
      <c r="E36" s="21"/>
      <c r="F36" s="12"/>
      <c r="G36" s="12"/>
      <c r="H36" s="12"/>
      <c r="I36" s="13"/>
      <c r="J36" s="12"/>
      <c r="K36" s="12"/>
      <c r="L36" s="12"/>
      <c r="M36" s="12"/>
      <c r="N36" s="12"/>
      <c r="O36" s="12"/>
      <c r="P36" s="22"/>
      <c r="Q36" s="92">
        <f t="shared" si="7"/>
        <v>0</v>
      </c>
      <c r="R36" s="11"/>
      <c r="S36" s="54"/>
      <c r="T36" s="94"/>
    </row>
    <row r="37" spans="1:20" ht="14" x14ac:dyDescent="0.15">
      <c r="A37" s="162"/>
      <c r="B37" s="78" t="s">
        <v>41</v>
      </c>
      <c r="C37" s="21"/>
      <c r="D37" s="69">
        <v>2.5</v>
      </c>
      <c r="E37" s="21"/>
      <c r="F37" s="12"/>
      <c r="G37" s="12"/>
      <c r="H37" s="12"/>
      <c r="I37" s="13"/>
      <c r="J37" s="12"/>
      <c r="K37" s="12"/>
      <c r="L37" s="12"/>
      <c r="M37" s="12"/>
      <c r="N37" s="12"/>
      <c r="O37" s="12"/>
      <c r="P37" s="22"/>
      <c r="Q37" s="92">
        <f t="shared" si="7"/>
        <v>0</v>
      </c>
      <c r="R37" s="11"/>
      <c r="S37" s="54"/>
      <c r="T37" s="94"/>
    </row>
    <row r="38" spans="1:20" ht="28" x14ac:dyDescent="0.15">
      <c r="A38" s="162"/>
      <c r="B38" s="78" t="s">
        <v>42</v>
      </c>
      <c r="C38" s="21"/>
      <c r="D38" s="69">
        <v>3</v>
      </c>
      <c r="E38" s="21"/>
      <c r="F38" s="12"/>
      <c r="G38" s="12"/>
      <c r="H38" s="12"/>
      <c r="I38" s="13"/>
      <c r="J38" s="12"/>
      <c r="K38" s="12"/>
      <c r="L38" s="12"/>
      <c r="M38" s="12"/>
      <c r="N38" s="12"/>
      <c r="O38" s="12"/>
      <c r="P38" s="22"/>
      <c r="Q38" s="92">
        <f t="shared" si="7"/>
        <v>0</v>
      </c>
      <c r="R38" s="11"/>
      <c r="S38" s="54"/>
      <c r="T38" s="94"/>
    </row>
    <row r="39" spans="1:20" ht="14" x14ac:dyDescent="0.15">
      <c r="A39" s="162"/>
      <c r="B39" s="78" t="s">
        <v>43</v>
      </c>
      <c r="C39" s="21"/>
      <c r="D39" s="69">
        <v>8</v>
      </c>
      <c r="E39" s="21"/>
      <c r="F39" s="12"/>
      <c r="G39" s="12"/>
      <c r="H39" s="12"/>
      <c r="I39" s="13"/>
      <c r="J39" s="12"/>
      <c r="K39" s="12"/>
      <c r="L39" s="12"/>
      <c r="M39" s="12"/>
      <c r="N39" s="12"/>
      <c r="O39" s="12"/>
      <c r="P39" s="22"/>
      <c r="Q39" s="92">
        <f t="shared" si="7"/>
        <v>0</v>
      </c>
      <c r="R39" s="11"/>
      <c r="S39" s="54"/>
      <c r="T39" s="94"/>
    </row>
    <row r="40" spans="1:20" ht="28" x14ac:dyDescent="0.15">
      <c r="A40" s="162"/>
      <c r="B40" s="78" t="s">
        <v>44</v>
      </c>
      <c r="C40" s="21"/>
      <c r="D40" s="69">
        <v>18</v>
      </c>
      <c r="E40" s="21"/>
      <c r="F40" s="12"/>
      <c r="G40" s="12"/>
      <c r="H40" s="12"/>
      <c r="I40" s="13"/>
      <c r="J40" s="12"/>
      <c r="K40" s="12"/>
      <c r="L40" s="12"/>
      <c r="M40" s="12"/>
      <c r="N40" s="12"/>
      <c r="O40" s="12"/>
      <c r="P40" s="22"/>
      <c r="Q40" s="92">
        <f t="shared" si="7"/>
        <v>0</v>
      </c>
      <c r="R40" s="11"/>
      <c r="S40" s="54"/>
      <c r="T40" s="94"/>
    </row>
    <row r="41" spans="1:20" ht="15" thickBot="1" x14ac:dyDescent="0.2">
      <c r="A41" s="163"/>
      <c r="B41" s="79" t="s">
        <v>45</v>
      </c>
      <c r="C41" s="23"/>
      <c r="D41" s="70">
        <v>3</v>
      </c>
      <c r="E41" s="23"/>
      <c r="F41" s="24"/>
      <c r="G41" s="24"/>
      <c r="H41" s="24"/>
      <c r="I41" s="25"/>
      <c r="J41" s="24"/>
      <c r="K41" s="24"/>
      <c r="L41" s="24"/>
      <c r="M41" s="24"/>
      <c r="N41" s="24"/>
      <c r="O41" s="24"/>
      <c r="P41" s="26"/>
      <c r="Q41" s="101">
        <f t="shared" si="7"/>
        <v>0</v>
      </c>
      <c r="R41" s="55"/>
      <c r="S41" s="56"/>
      <c r="T41" s="110"/>
    </row>
    <row r="42" spans="1:20" s="5" customFormat="1" ht="14" thickBot="1" x14ac:dyDescent="0.2">
      <c r="A42" s="71"/>
      <c r="B42" s="80"/>
      <c r="C42" s="58" t="s">
        <v>16</v>
      </c>
      <c r="D42" s="50">
        <f>SUM(D27:D41)</f>
        <v>297.5</v>
      </c>
      <c r="E42" s="35"/>
      <c r="F42" s="36"/>
      <c r="G42" s="36"/>
      <c r="H42" s="36"/>
      <c r="I42" s="37"/>
      <c r="J42" s="36"/>
      <c r="K42" s="36"/>
      <c r="L42" s="36"/>
      <c r="M42" s="36"/>
      <c r="N42" s="36"/>
      <c r="O42" s="36"/>
      <c r="P42" s="38"/>
      <c r="Q42" s="99">
        <f>SUM(Q27:Q41)</f>
        <v>0</v>
      </c>
      <c r="R42" s="100"/>
      <c r="S42" s="100">
        <f>D42-Q42</f>
        <v>297.5</v>
      </c>
      <c r="T42" s="108"/>
    </row>
    <row r="43" spans="1:20" ht="14" thickBot="1" x14ac:dyDescent="0.2">
      <c r="A43" s="57"/>
      <c r="B43" s="81" t="s">
        <v>59</v>
      </c>
      <c r="C43" s="59" t="s">
        <v>17</v>
      </c>
      <c r="D43" s="45">
        <f>D26+D42+D19</f>
        <v>427.3</v>
      </c>
      <c r="E43" s="46"/>
      <c r="F43" s="46"/>
      <c r="G43" s="46"/>
      <c r="H43" s="46"/>
      <c r="I43" s="47"/>
      <c r="J43" s="48"/>
      <c r="K43" s="48"/>
      <c r="L43" s="48"/>
      <c r="M43" s="46"/>
      <c r="N43" s="48"/>
      <c r="O43" s="46"/>
      <c r="P43" s="49"/>
      <c r="Q43" s="96"/>
      <c r="R43" s="97"/>
      <c r="S43" s="98"/>
    </row>
    <row r="44" spans="1:20" x14ac:dyDescent="0.15">
      <c r="H44" s="4"/>
      <c r="O44" s="4"/>
      <c r="P44" s="4"/>
    </row>
    <row r="45" spans="1:20" x14ac:dyDescent="0.15">
      <c r="H45" s="4"/>
      <c r="O45" s="4"/>
      <c r="P45" s="4"/>
    </row>
  </sheetData>
  <mergeCells count="6">
    <mergeCell ref="T10:T14"/>
    <mergeCell ref="H1:J1"/>
    <mergeCell ref="A20:A25"/>
    <mergeCell ref="A27:A41"/>
    <mergeCell ref="A9:A18"/>
    <mergeCell ref="B10:B14"/>
  </mergeCells>
  <phoneticPr fontId="4" type="noConversion"/>
  <conditionalFormatting sqref="S9:S18">
    <cfRule type="colorScale" priority="4">
      <colorScale>
        <cfvo type="num" val="0"/>
        <cfvo type="num" val="0"/>
        <color rgb="FFFF7128"/>
        <color rgb="FF92D050"/>
      </colorScale>
    </cfRule>
  </conditionalFormatting>
  <conditionalFormatting sqref="S20:S25">
    <cfRule type="colorScale" priority="3">
      <colorScale>
        <cfvo type="num" val="0"/>
        <cfvo type="num" val="0"/>
        <color rgb="FFFF7128"/>
        <color rgb="FF92D050"/>
      </colorScale>
    </cfRule>
  </conditionalFormatting>
  <conditionalFormatting sqref="B5">
    <cfRule type="colorScale" priority="1">
      <colorScale>
        <cfvo type="percent" val="0"/>
        <cfvo type="percent" val="100"/>
        <color rgb="FF92D050"/>
        <color theme="9" tint="-0.249977111117893"/>
      </colorScale>
    </cfRule>
  </conditionalFormatting>
  <pageMargins left="0" right="0" top="0.7" bottom="0.62" header="0.4921259845" footer="0.4921259845"/>
  <pageSetup paperSize="9" scale="48" orientation="landscape" verticalDpi="0"/>
  <headerFooter alignWithMargins="0"/>
  <colBreaks count="1" manualBreakCount="1">
    <brk id="18" max="1048575" man="1"/>
  </colBreaks>
  <ignoredErrors>
    <ignoredError sqref="Q2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4869-6981-0D47-B38A-976BF284290D}">
  <dimension ref="A1:U49"/>
  <sheetViews>
    <sheetView showGridLines="0" zoomScale="120" zoomScaleNormal="120" workbookViewId="0">
      <selection activeCell="D19" sqref="D19"/>
    </sheetView>
  </sheetViews>
  <sheetFormatPr baseColWidth="10" defaultRowHeight="13" x14ac:dyDescent="0.15"/>
  <cols>
    <col min="1" max="1" width="29" customWidth="1"/>
    <col min="2" max="2" width="43.6640625" customWidth="1"/>
    <col min="3" max="3" width="7.5" customWidth="1"/>
    <col min="4" max="4" width="6.5" customWidth="1"/>
    <col min="5" max="6" width="7.6640625" customWidth="1"/>
    <col min="7" max="7" width="7.5" customWidth="1"/>
    <col min="8" max="9" width="7.6640625" customWidth="1"/>
    <col min="10" max="10" width="7" customWidth="1"/>
    <col min="11" max="11" width="7.5" customWidth="1"/>
    <col min="12" max="14" width="7.6640625" customWidth="1"/>
    <col min="15" max="15" width="9" customWidth="1"/>
    <col min="16" max="16" width="8.83203125" customWidth="1"/>
    <col min="17" max="17" width="8.5" bestFit="1" customWidth="1"/>
    <col min="18" max="19" width="7.6640625" customWidth="1"/>
    <col min="20" max="20" width="8.5" bestFit="1" customWidth="1"/>
    <col min="21" max="21" width="36.1640625" customWidth="1"/>
  </cols>
  <sheetData>
    <row r="1" spans="1:21" ht="18" x14ac:dyDescent="0.15">
      <c r="A1" s="9" t="s">
        <v>53</v>
      </c>
      <c r="B1" s="9"/>
      <c r="C1" s="6"/>
      <c r="D1" s="6"/>
      <c r="E1" s="7"/>
      <c r="F1" s="8"/>
      <c r="H1" s="157" t="s">
        <v>72</v>
      </c>
      <c r="I1" s="157"/>
      <c r="J1" s="157"/>
      <c r="K1" s="3"/>
    </row>
    <row r="2" spans="1:21" x14ac:dyDescent="0.15">
      <c r="A2" s="1"/>
      <c r="B2" s="1"/>
      <c r="C2" s="1"/>
      <c r="D2" s="1"/>
      <c r="E2" s="2"/>
      <c r="F2" s="3"/>
      <c r="G2" s="3"/>
      <c r="H2" s="3"/>
      <c r="I2" s="3"/>
      <c r="J2" s="3"/>
      <c r="K2" s="3"/>
    </row>
    <row r="3" spans="1:21" x14ac:dyDescent="0.15">
      <c r="A3" s="1" t="s">
        <v>73</v>
      </c>
      <c r="B3" s="3"/>
      <c r="C3" s="1"/>
      <c r="D3" s="3"/>
      <c r="E3" s="1"/>
      <c r="F3" s="3"/>
      <c r="G3" s="3"/>
      <c r="H3" s="3"/>
      <c r="I3" s="3"/>
      <c r="J3" s="3"/>
      <c r="K3" s="3"/>
    </row>
    <row r="4" spans="1:21" x14ac:dyDescent="0.15">
      <c r="A4" s="3"/>
      <c r="B4" s="3"/>
      <c r="C4" s="3"/>
      <c r="D4" s="3"/>
      <c r="E4" s="3"/>
      <c r="F4" s="3" t="s">
        <v>81</v>
      </c>
      <c r="G4" s="3"/>
      <c r="H4" s="145">
        <f>D19-(Q19+R19)</f>
        <v>-36.450000000000003</v>
      </c>
      <c r="I4" s="3"/>
      <c r="J4" s="3"/>
      <c r="K4" s="3"/>
    </row>
    <row r="5" spans="1:21" x14ac:dyDescent="0.15">
      <c r="A5" s="3" t="s">
        <v>79</v>
      </c>
      <c r="B5" s="143">
        <f>S47</f>
        <v>0.30466701625589931</v>
      </c>
      <c r="C5" s="3"/>
      <c r="D5" s="3"/>
      <c r="E5" s="3"/>
      <c r="F5" s="3" t="s">
        <v>82</v>
      </c>
      <c r="G5" s="3"/>
      <c r="H5" s="145">
        <f>D26-(Q26+R26)</f>
        <v>0.25</v>
      </c>
      <c r="I5" s="3"/>
      <c r="J5" s="3"/>
      <c r="K5" s="3"/>
    </row>
    <row r="6" spans="1:21" x14ac:dyDescent="0.15">
      <c r="A6" s="111" t="s">
        <v>62</v>
      </c>
      <c r="B6" s="111"/>
      <c r="C6" s="3"/>
      <c r="D6" s="3"/>
      <c r="E6" s="3"/>
      <c r="F6" s="3" t="s">
        <v>83</v>
      </c>
      <c r="G6" s="3"/>
      <c r="H6" s="145">
        <f>D46-(Q46+R46)</f>
        <v>-13.25</v>
      </c>
      <c r="I6" s="3"/>
      <c r="J6" s="3"/>
      <c r="K6" s="3"/>
      <c r="L6" s="3"/>
    </row>
    <row r="7" spans="1:21" ht="14" thickBot="1" x14ac:dyDescent="0.2">
      <c r="A7" s="112" t="s">
        <v>80</v>
      </c>
      <c r="B7" s="144">
        <f>D47-(Q47+R47)</f>
        <v>-49.449999999999989</v>
      </c>
      <c r="C7" s="3"/>
      <c r="D7" s="3" t="s">
        <v>64</v>
      </c>
      <c r="E7" s="3"/>
      <c r="F7" s="3"/>
      <c r="G7" s="3"/>
      <c r="H7" s="3"/>
      <c r="I7" s="3"/>
      <c r="J7" s="3"/>
      <c r="K7" s="3"/>
      <c r="L7" s="3"/>
    </row>
    <row r="8" spans="1:21" ht="25" thickBot="1" x14ac:dyDescent="0.2">
      <c r="A8" s="62" t="s">
        <v>1</v>
      </c>
      <c r="B8" s="63"/>
      <c r="C8" s="86" t="s">
        <v>0</v>
      </c>
      <c r="D8" s="64" t="s">
        <v>2</v>
      </c>
      <c r="E8" s="27" t="s">
        <v>3</v>
      </c>
      <c r="F8" s="28" t="s">
        <v>4</v>
      </c>
      <c r="G8" s="28" t="s">
        <v>5</v>
      </c>
      <c r="H8" s="28" t="s">
        <v>6</v>
      </c>
      <c r="I8" s="29" t="s">
        <v>7</v>
      </c>
      <c r="J8" s="29" t="s">
        <v>8</v>
      </c>
      <c r="K8" s="29" t="s">
        <v>9</v>
      </c>
      <c r="L8" s="29" t="s">
        <v>10</v>
      </c>
      <c r="M8" s="29" t="s">
        <v>11</v>
      </c>
      <c r="N8" s="29" t="s">
        <v>12</v>
      </c>
      <c r="O8" s="29" t="s">
        <v>13</v>
      </c>
      <c r="P8" s="30" t="s">
        <v>14</v>
      </c>
      <c r="Q8" s="87" t="s">
        <v>15</v>
      </c>
      <c r="R8" s="88" t="s">
        <v>57</v>
      </c>
      <c r="S8" s="88" t="s">
        <v>78</v>
      </c>
      <c r="T8" s="88" t="s">
        <v>58</v>
      </c>
      <c r="U8" s="89" t="s">
        <v>51</v>
      </c>
    </row>
    <row r="9" spans="1:21" ht="17" customHeight="1" x14ac:dyDescent="0.15">
      <c r="A9" s="164" t="s">
        <v>46</v>
      </c>
      <c r="B9" s="82" t="s">
        <v>56</v>
      </c>
      <c r="C9" s="31" t="s">
        <v>20</v>
      </c>
      <c r="D9" s="65">
        <v>6</v>
      </c>
      <c r="E9" s="31">
        <v>5</v>
      </c>
      <c r="F9" s="16">
        <v>1.5</v>
      </c>
      <c r="G9" s="16"/>
      <c r="H9" s="16"/>
      <c r="I9" s="16"/>
      <c r="J9" s="16"/>
      <c r="K9" s="16"/>
      <c r="L9" s="16"/>
      <c r="M9" s="16"/>
      <c r="N9" s="16"/>
      <c r="O9" s="16"/>
      <c r="P9" s="17"/>
      <c r="Q9" s="90">
        <f t="shared" ref="Q9:Q18" si="0">SUM(E9:P9)</f>
        <v>6.5</v>
      </c>
      <c r="R9" s="52"/>
      <c r="S9" s="134">
        <f>Q9/(Q9+R9)</f>
        <v>1</v>
      </c>
      <c r="T9" s="91">
        <f>D9-(Q9+R9)</f>
        <v>-0.5</v>
      </c>
      <c r="U9" s="17"/>
    </row>
    <row r="10" spans="1:21" ht="16" customHeight="1" x14ac:dyDescent="0.15">
      <c r="A10" s="165"/>
      <c r="B10" s="166" t="s">
        <v>55</v>
      </c>
      <c r="C10" s="18" t="s">
        <v>36</v>
      </c>
      <c r="D10" s="66">
        <v>6.3</v>
      </c>
      <c r="E10" s="18">
        <v>5</v>
      </c>
      <c r="F10" s="10">
        <v>10</v>
      </c>
      <c r="G10" s="10">
        <v>5</v>
      </c>
      <c r="H10" s="10">
        <v>1.75</v>
      </c>
      <c r="I10" s="10"/>
      <c r="J10" s="10"/>
      <c r="K10" s="10"/>
      <c r="L10" s="10"/>
      <c r="M10" s="10"/>
      <c r="N10" s="10"/>
      <c r="O10" s="10"/>
      <c r="P10" s="19"/>
      <c r="Q10" s="92">
        <f t="shared" ref="Q10:Q13" si="1">SUM(E10:P10)</f>
        <v>21.75</v>
      </c>
      <c r="R10" s="11"/>
      <c r="S10" s="135">
        <f t="shared" ref="S10:S26" si="2">Q10/(Q10+R10)</f>
        <v>1</v>
      </c>
      <c r="T10" s="15">
        <f t="shared" ref="T10:T19" si="3">D10-Q10</f>
        <v>-15.45</v>
      </c>
      <c r="U10" s="154" t="s">
        <v>65</v>
      </c>
    </row>
    <row r="11" spans="1:21" ht="16" customHeight="1" x14ac:dyDescent="0.15">
      <c r="A11" s="165"/>
      <c r="B11" s="167"/>
      <c r="C11" s="18" t="s">
        <v>20</v>
      </c>
      <c r="D11" s="66">
        <v>3</v>
      </c>
      <c r="E11" s="18">
        <v>0</v>
      </c>
      <c r="F11" s="10">
        <v>3</v>
      </c>
      <c r="G11" s="10">
        <v>0</v>
      </c>
      <c r="H11" s="10"/>
      <c r="I11" s="10"/>
      <c r="J11" s="10"/>
      <c r="K11" s="10"/>
      <c r="L11" s="10"/>
      <c r="M11" s="10"/>
      <c r="N11" s="10"/>
      <c r="O11" s="10"/>
      <c r="P11" s="19"/>
      <c r="Q11" s="92">
        <f t="shared" si="1"/>
        <v>3</v>
      </c>
      <c r="R11" s="11"/>
      <c r="S11" s="135">
        <f t="shared" si="2"/>
        <v>1</v>
      </c>
      <c r="T11" s="15">
        <f t="shared" si="3"/>
        <v>0</v>
      </c>
      <c r="U11" s="155"/>
    </row>
    <row r="12" spans="1:21" ht="12" customHeight="1" x14ac:dyDescent="0.15">
      <c r="A12" s="165"/>
      <c r="B12" s="167"/>
      <c r="C12" s="18" t="s">
        <v>29</v>
      </c>
      <c r="D12" s="66">
        <v>6</v>
      </c>
      <c r="E12" s="18">
        <v>5</v>
      </c>
      <c r="F12" s="10">
        <v>10</v>
      </c>
      <c r="G12" s="10">
        <v>0</v>
      </c>
      <c r="H12" s="10"/>
      <c r="I12" s="10"/>
      <c r="J12" s="10"/>
      <c r="K12" s="10"/>
      <c r="L12" s="10"/>
      <c r="M12" s="10"/>
      <c r="N12" s="10"/>
      <c r="O12" s="10"/>
      <c r="P12" s="19"/>
      <c r="Q12" s="92">
        <f t="shared" si="1"/>
        <v>15</v>
      </c>
      <c r="R12" s="11"/>
      <c r="S12" s="135">
        <f t="shared" si="2"/>
        <v>1</v>
      </c>
      <c r="T12" s="15">
        <f t="shared" si="3"/>
        <v>-9</v>
      </c>
      <c r="U12" s="155"/>
    </row>
    <row r="13" spans="1:21" ht="14" customHeight="1" x14ac:dyDescent="0.15">
      <c r="A13" s="165"/>
      <c r="B13" s="167"/>
      <c r="C13" s="18" t="s">
        <v>31</v>
      </c>
      <c r="D13" s="66">
        <v>6</v>
      </c>
      <c r="E13" s="18">
        <v>5</v>
      </c>
      <c r="F13" s="10">
        <v>4</v>
      </c>
      <c r="G13" s="10">
        <v>0</v>
      </c>
      <c r="H13" s="10"/>
      <c r="I13" s="10"/>
      <c r="J13" s="10"/>
      <c r="K13" s="10"/>
      <c r="L13" s="10"/>
      <c r="M13" s="10"/>
      <c r="N13" s="10"/>
      <c r="O13" s="10"/>
      <c r="P13" s="19"/>
      <c r="Q13" s="92">
        <f t="shared" si="1"/>
        <v>9</v>
      </c>
      <c r="R13" s="11"/>
      <c r="S13" s="135">
        <f t="shared" si="2"/>
        <v>1</v>
      </c>
      <c r="T13" s="15">
        <f>D13-Q13</f>
        <v>-3</v>
      </c>
      <c r="U13" s="155"/>
    </row>
    <row r="14" spans="1:21" ht="13" customHeight="1" x14ac:dyDescent="0.15">
      <c r="A14" s="165"/>
      <c r="B14" s="168"/>
      <c r="C14" s="18" t="s">
        <v>19</v>
      </c>
      <c r="D14" s="66">
        <v>6</v>
      </c>
      <c r="E14" s="20"/>
      <c r="F14" s="10">
        <v>10</v>
      </c>
      <c r="G14" s="10">
        <v>5</v>
      </c>
      <c r="H14" s="10"/>
      <c r="I14" s="10"/>
      <c r="J14" s="10"/>
      <c r="K14" s="10"/>
      <c r="L14" s="10"/>
      <c r="M14" s="10"/>
      <c r="N14" s="10"/>
      <c r="O14" s="10"/>
      <c r="P14" s="19"/>
      <c r="Q14" s="92">
        <f t="shared" si="0"/>
        <v>15</v>
      </c>
      <c r="R14" s="11"/>
      <c r="S14" s="135">
        <f t="shared" si="2"/>
        <v>1</v>
      </c>
      <c r="T14" s="15">
        <f>D14-Q14</f>
        <v>-9</v>
      </c>
      <c r="U14" s="156"/>
    </row>
    <row r="15" spans="1:21" ht="14" x14ac:dyDescent="0.15">
      <c r="A15" s="165"/>
      <c r="B15" s="83" t="s">
        <v>47</v>
      </c>
      <c r="C15" s="18" t="s">
        <v>20</v>
      </c>
      <c r="D15" s="66">
        <v>8</v>
      </c>
      <c r="E15" s="18">
        <v>2</v>
      </c>
      <c r="F15" s="10">
        <v>6</v>
      </c>
      <c r="G15" s="10"/>
      <c r="H15" s="10"/>
      <c r="I15" s="10"/>
      <c r="J15" s="10"/>
      <c r="K15" s="10"/>
      <c r="L15" s="10"/>
      <c r="M15" s="10"/>
      <c r="N15" s="10"/>
      <c r="O15" s="10"/>
      <c r="P15" s="19"/>
      <c r="Q15" s="92">
        <f t="shared" si="0"/>
        <v>8</v>
      </c>
      <c r="R15" s="11"/>
      <c r="S15" s="135">
        <f t="shared" si="2"/>
        <v>1</v>
      </c>
      <c r="T15" s="15">
        <f t="shared" si="3"/>
        <v>0</v>
      </c>
      <c r="U15" s="19"/>
    </row>
    <row r="16" spans="1:21" ht="14" x14ac:dyDescent="0.15">
      <c r="A16" s="165"/>
      <c r="B16" s="84" t="s">
        <v>48</v>
      </c>
      <c r="C16" s="18" t="s">
        <v>20</v>
      </c>
      <c r="D16" s="66">
        <v>2.5</v>
      </c>
      <c r="E16" s="18">
        <v>2</v>
      </c>
      <c r="F16" s="10">
        <v>1</v>
      </c>
      <c r="G16" s="10"/>
      <c r="H16" s="10"/>
      <c r="I16" s="10"/>
      <c r="J16" s="10"/>
      <c r="K16" s="10"/>
      <c r="L16" s="10"/>
      <c r="M16" s="10"/>
      <c r="N16" s="10"/>
      <c r="O16" s="10"/>
      <c r="P16" s="19"/>
      <c r="Q16" s="92">
        <f>SUM(E16:P16)</f>
        <v>3</v>
      </c>
      <c r="R16" s="11"/>
      <c r="S16" s="135">
        <f t="shared" si="2"/>
        <v>1</v>
      </c>
      <c r="T16" s="15">
        <f t="shared" si="3"/>
        <v>-0.5</v>
      </c>
      <c r="U16" s="19"/>
    </row>
    <row r="17" spans="1:21" ht="14" x14ac:dyDescent="0.15">
      <c r="A17" s="165"/>
      <c r="B17" s="83" t="s">
        <v>49</v>
      </c>
      <c r="C17" s="18" t="s">
        <v>20</v>
      </c>
      <c r="D17" s="66">
        <v>18</v>
      </c>
      <c r="E17" s="18"/>
      <c r="F17" s="10">
        <v>9.5</v>
      </c>
      <c r="G17" s="10">
        <v>8</v>
      </c>
      <c r="H17" s="10"/>
      <c r="I17" s="10"/>
      <c r="J17" s="10"/>
      <c r="K17" s="10"/>
      <c r="L17" s="10"/>
      <c r="M17" s="10"/>
      <c r="N17" s="10"/>
      <c r="O17" s="10"/>
      <c r="P17" s="19"/>
      <c r="Q17" s="92">
        <f t="shared" si="0"/>
        <v>17.5</v>
      </c>
      <c r="R17" s="11"/>
      <c r="S17" s="135">
        <f t="shared" si="2"/>
        <v>1</v>
      </c>
      <c r="T17" s="15">
        <f t="shared" si="3"/>
        <v>0.5</v>
      </c>
      <c r="U17" s="19"/>
    </row>
    <row r="18" spans="1:21" ht="15" thickBot="1" x14ac:dyDescent="0.2">
      <c r="A18" s="160"/>
      <c r="B18" s="85" t="s">
        <v>50</v>
      </c>
      <c r="C18" s="32" t="s">
        <v>20</v>
      </c>
      <c r="D18" s="67">
        <v>3</v>
      </c>
      <c r="E18" s="32"/>
      <c r="F18" s="33"/>
      <c r="G18" s="33"/>
      <c r="H18" s="33">
        <v>2.5</v>
      </c>
      <c r="I18" s="33"/>
      <c r="J18" s="33"/>
      <c r="K18" s="33"/>
      <c r="L18" s="33"/>
      <c r="M18" s="33"/>
      <c r="N18" s="33"/>
      <c r="O18" s="33"/>
      <c r="P18" s="34"/>
      <c r="Q18" s="101">
        <f t="shared" si="0"/>
        <v>2.5</v>
      </c>
      <c r="R18" s="55"/>
      <c r="S18" s="135">
        <f t="shared" si="2"/>
        <v>1</v>
      </c>
      <c r="T18" s="102">
        <f t="shared" si="3"/>
        <v>0.5</v>
      </c>
      <c r="U18" s="34"/>
    </row>
    <row r="19" spans="1:21" s="5" customFormat="1" ht="14" thickBot="1" x14ac:dyDescent="0.2">
      <c r="A19" s="61"/>
      <c r="B19" s="72"/>
      <c r="C19" s="43" t="s">
        <v>16</v>
      </c>
      <c r="D19" s="60">
        <f>SUM(D9:D18)</f>
        <v>64.8</v>
      </c>
      <c r="E19" s="35"/>
      <c r="F19" s="36"/>
      <c r="G19" s="36"/>
      <c r="H19" s="125"/>
      <c r="I19" s="37"/>
      <c r="J19" s="36"/>
      <c r="K19" s="36"/>
      <c r="L19" s="36"/>
      <c r="M19" s="36"/>
      <c r="N19" s="36"/>
      <c r="O19" s="36"/>
      <c r="P19" s="38"/>
      <c r="Q19" s="95">
        <f>SUM(Q9:Q18)</f>
        <v>101.25</v>
      </c>
      <c r="R19" s="95">
        <f>SUM(R9:R18)</f>
        <v>0</v>
      </c>
      <c r="S19" s="136">
        <f t="shared" si="2"/>
        <v>1</v>
      </c>
      <c r="T19" s="51">
        <f t="shared" si="3"/>
        <v>-36.450000000000003</v>
      </c>
      <c r="U19" s="103"/>
    </row>
    <row r="20" spans="1:21" ht="14" x14ac:dyDescent="0.15">
      <c r="A20" s="158" t="s">
        <v>18</v>
      </c>
      <c r="B20" s="73" t="s">
        <v>22</v>
      </c>
      <c r="C20" s="39" t="s">
        <v>20</v>
      </c>
      <c r="D20" s="68">
        <v>6</v>
      </c>
      <c r="E20" s="39"/>
      <c r="F20" s="40"/>
      <c r="G20" s="40"/>
      <c r="H20" s="126"/>
      <c r="I20" s="41"/>
      <c r="J20" s="40"/>
      <c r="K20" s="40"/>
      <c r="L20" s="40"/>
      <c r="M20" s="40"/>
      <c r="N20" s="40"/>
      <c r="O20" s="40"/>
      <c r="P20" s="42"/>
      <c r="Q20" s="90">
        <f>SUM(E20:P20)</f>
        <v>0</v>
      </c>
      <c r="R20" s="104">
        <v>6</v>
      </c>
      <c r="S20" s="137">
        <f t="shared" si="2"/>
        <v>0</v>
      </c>
      <c r="T20" s="91">
        <f>D20-(Q20+R20)</f>
        <v>0</v>
      </c>
      <c r="U20" s="105"/>
    </row>
    <row r="21" spans="1:21" ht="14" x14ac:dyDescent="0.15">
      <c r="A21" s="159"/>
      <c r="B21" s="74" t="s">
        <v>21</v>
      </c>
      <c r="C21" s="21" t="s">
        <v>19</v>
      </c>
      <c r="D21" s="69">
        <v>6</v>
      </c>
      <c r="E21" s="21"/>
      <c r="F21" s="12"/>
      <c r="G21" s="12"/>
      <c r="H21" s="127">
        <v>2</v>
      </c>
      <c r="I21" s="13"/>
      <c r="J21" s="12"/>
      <c r="K21" s="12"/>
      <c r="L21" s="12"/>
      <c r="M21" s="12"/>
      <c r="N21" s="12"/>
      <c r="O21" s="12"/>
      <c r="P21" s="22"/>
      <c r="Q21" s="92">
        <f t="shared" ref="Q21:Q25" si="4">SUM(E21:P21)</f>
        <v>2</v>
      </c>
      <c r="R21" s="14">
        <v>4</v>
      </c>
      <c r="S21" s="146">
        <f>Q21/(Q21+R21)</f>
        <v>0.33333333333333331</v>
      </c>
      <c r="T21" s="15">
        <f t="shared" ref="T21:T25" si="5">D21-(Q21+R21)</f>
        <v>0</v>
      </c>
      <c r="U21" s="93"/>
    </row>
    <row r="22" spans="1:21" ht="14" x14ac:dyDescent="0.15">
      <c r="A22" s="159"/>
      <c r="B22" s="74" t="s">
        <v>23</v>
      </c>
      <c r="C22" s="21" t="s">
        <v>36</v>
      </c>
      <c r="D22" s="69">
        <v>19</v>
      </c>
      <c r="E22" s="21"/>
      <c r="F22" s="12"/>
      <c r="G22" s="12"/>
      <c r="H22" s="128">
        <v>2.75</v>
      </c>
      <c r="I22" s="13"/>
      <c r="J22" s="12"/>
      <c r="K22" s="12"/>
      <c r="L22" s="12"/>
      <c r="M22" s="12"/>
      <c r="N22" s="12"/>
      <c r="O22" s="12"/>
      <c r="P22" s="22"/>
      <c r="Q22" s="92">
        <f t="shared" si="4"/>
        <v>2.75</v>
      </c>
      <c r="R22" s="14">
        <v>16</v>
      </c>
      <c r="S22" s="146">
        <f t="shared" si="2"/>
        <v>0.14666666666666667</v>
      </c>
      <c r="T22" s="15">
        <f t="shared" si="5"/>
        <v>0.25</v>
      </c>
      <c r="U22" s="93"/>
    </row>
    <row r="23" spans="1:21" ht="14" x14ac:dyDescent="0.15">
      <c r="A23" s="159"/>
      <c r="B23" s="74" t="s">
        <v>24</v>
      </c>
      <c r="C23" s="21" t="s">
        <v>20</v>
      </c>
      <c r="D23" s="69">
        <v>8</v>
      </c>
      <c r="E23" s="21"/>
      <c r="F23" s="12"/>
      <c r="G23" s="12"/>
      <c r="H23" s="127"/>
      <c r="I23" s="13"/>
      <c r="J23" s="12"/>
      <c r="K23" s="12"/>
      <c r="L23" s="12"/>
      <c r="M23" s="12"/>
      <c r="N23" s="12"/>
      <c r="O23" s="12"/>
      <c r="P23" s="22"/>
      <c r="Q23" s="92">
        <f t="shared" si="4"/>
        <v>0</v>
      </c>
      <c r="R23" s="14">
        <v>8</v>
      </c>
      <c r="S23" s="146">
        <f t="shared" si="2"/>
        <v>0</v>
      </c>
      <c r="T23" s="15">
        <f t="shared" si="5"/>
        <v>0</v>
      </c>
      <c r="U23" s="93"/>
    </row>
    <row r="24" spans="1:21" ht="14" x14ac:dyDescent="0.15">
      <c r="A24" s="159"/>
      <c r="B24" s="74" t="s">
        <v>25</v>
      </c>
      <c r="C24" s="21" t="s">
        <v>19</v>
      </c>
      <c r="D24" s="69">
        <v>8</v>
      </c>
      <c r="E24" s="21"/>
      <c r="F24" s="12"/>
      <c r="G24" s="12"/>
      <c r="H24" s="127"/>
      <c r="I24" s="13"/>
      <c r="J24" s="12"/>
      <c r="K24" s="12"/>
      <c r="L24" s="12"/>
      <c r="M24" s="12"/>
      <c r="N24" s="12"/>
      <c r="O24" s="12"/>
      <c r="P24" s="22"/>
      <c r="Q24" s="92">
        <f t="shared" si="4"/>
        <v>0</v>
      </c>
      <c r="R24" s="14">
        <v>8</v>
      </c>
      <c r="S24" s="146">
        <f t="shared" si="2"/>
        <v>0</v>
      </c>
      <c r="T24" s="15">
        <f t="shared" si="5"/>
        <v>0</v>
      </c>
      <c r="U24" s="93"/>
    </row>
    <row r="25" spans="1:21" ht="15" thickBot="1" x14ac:dyDescent="0.2">
      <c r="A25" s="160"/>
      <c r="B25" s="75" t="s">
        <v>26</v>
      </c>
      <c r="C25" s="23" t="s">
        <v>20</v>
      </c>
      <c r="D25" s="70">
        <v>18</v>
      </c>
      <c r="E25" s="23"/>
      <c r="F25" s="24"/>
      <c r="G25" s="24"/>
      <c r="H25" s="129"/>
      <c r="I25" s="25"/>
      <c r="J25" s="24"/>
      <c r="K25" s="24"/>
      <c r="L25" s="24"/>
      <c r="M25" s="24"/>
      <c r="N25" s="24"/>
      <c r="O25" s="24"/>
      <c r="P25" s="26"/>
      <c r="Q25" s="101">
        <f t="shared" si="4"/>
        <v>0</v>
      </c>
      <c r="R25" s="106">
        <v>18</v>
      </c>
      <c r="S25" s="146">
        <f t="shared" si="2"/>
        <v>0</v>
      </c>
      <c r="T25" s="15">
        <f t="shared" si="5"/>
        <v>0</v>
      </c>
      <c r="U25" s="107"/>
    </row>
    <row r="26" spans="1:21" s="5" customFormat="1" ht="14" thickBot="1" x14ac:dyDescent="0.2">
      <c r="A26" s="61"/>
      <c r="B26" s="76"/>
      <c r="C26" s="43" t="s">
        <v>16</v>
      </c>
      <c r="D26" s="44">
        <f>SUM(D20:D25)</f>
        <v>65</v>
      </c>
      <c r="E26" s="35"/>
      <c r="F26" s="36"/>
      <c r="G26" s="36"/>
      <c r="H26" s="130"/>
      <c r="I26" s="37"/>
      <c r="J26" s="36"/>
      <c r="K26" s="36"/>
      <c r="L26" s="36"/>
      <c r="M26" s="36"/>
      <c r="N26" s="36"/>
      <c r="O26" s="36"/>
      <c r="P26" s="38"/>
      <c r="Q26" s="95">
        <f>SUM(Q20:Q25)</f>
        <v>4.75</v>
      </c>
      <c r="R26" s="95">
        <f>SUM(R20:R25)</f>
        <v>60</v>
      </c>
      <c r="S26" s="138">
        <f t="shared" si="2"/>
        <v>7.3359073359073365E-2</v>
      </c>
      <c r="T26" s="51">
        <f>D26-Q26</f>
        <v>60.25</v>
      </c>
      <c r="U26" s="103"/>
    </row>
    <row r="27" spans="1:21" ht="20" customHeight="1" x14ac:dyDescent="0.15">
      <c r="A27" s="161" t="s">
        <v>27</v>
      </c>
      <c r="B27" s="114" t="s">
        <v>28</v>
      </c>
      <c r="C27" s="39" t="s">
        <v>19</v>
      </c>
      <c r="D27" s="68">
        <v>40</v>
      </c>
      <c r="E27" s="39"/>
      <c r="F27" s="40"/>
      <c r="G27" s="40"/>
      <c r="H27" s="131">
        <v>10.75</v>
      </c>
      <c r="I27" s="41"/>
      <c r="J27" s="40"/>
      <c r="K27" s="40"/>
      <c r="L27" s="40"/>
      <c r="M27" s="40"/>
      <c r="N27" s="40"/>
      <c r="O27" s="40"/>
      <c r="P27" s="42"/>
      <c r="Q27" s="90">
        <f t="shared" ref="Q27" si="6">SUM(E27:P27)</f>
        <v>10.75</v>
      </c>
      <c r="R27" s="52">
        <v>29</v>
      </c>
      <c r="S27" s="134">
        <f t="shared" ref="S27:S46" si="7">Q27/(Q27+R27)</f>
        <v>0.27044025157232704</v>
      </c>
      <c r="T27" s="91">
        <f>D27-(Q27+R27)</f>
        <v>0.25</v>
      </c>
      <c r="U27" s="109"/>
    </row>
    <row r="28" spans="1:21" ht="20" customHeight="1" x14ac:dyDescent="0.15">
      <c r="A28" s="162"/>
      <c r="B28" s="78" t="s">
        <v>30</v>
      </c>
      <c r="C28" s="21" t="s">
        <v>36</v>
      </c>
      <c r="D28" s="69">
        <v>35</v>
      </c>
      <c r="E28" s="21"/>
      <c r="F28" s="12"/>
      <c r="G28" s="12"/>
      <c r="H28" s="127">
        <v>3.75</v>
      </c>
      <c r="I28" s="13"/>
      <c r="J28" s="12"/>
      <c r="K28" s="12"/>
      <c r="L28" s="12"/>
      <c r="M28" s="12"/>
      <c r="N28" s="12"/>
      <c r="O28" s="12"/>
      <c r="P28" s="22"/>
      <c r="Q28" s="92">
        <f>SUM(E28:P28)</f>
        <v>3.75</v>
      </c>
      <c r="R28" s="11">
        <v>32</v>
      </c>
      <c r="S28" s="135">
        <f t="shared" si="7"/>
        <v>0.1048951048951049</v>
      </c>
      <c r="T28" s="15">
        <f t="shared" ref="T28:T45" si="8">D28-(Q28+R28)</f>
        <v>-0.75</v>
      </c>
      <c r="U28" s="94"/>
    </row>
    <row r="29" spans="1:21" ht="19" customHeight="1" x14ac:dyDescent="0.15">
      <c r="A29" s="162"/>
      <c r="B29" s="78" t="s">
        <v>32</v>
      </c>
      <c r="C29" s="21" t="s">
        <v>20</v>
      </c>
      <c r="D29" s="69">
        <v>20</v>
      </c>
      <c r="E29" s="21"/>
      <c r="F29" s="12"/>
      <c r="G29" s="12"/>
      <c r="H29" s="127">
        <v>10.75</v>
      </c>
      <c r="I29" s="13"/>
      <c r="J29" s="12"/>
      <c r="K29" s="12"/>
      <c r="L29" s="12"/>
      <c r="M29" s="12"/>
      <c r="N29" s="12"/>
      <c r="O29" s="12"/>
      <c r="P29" s="22"/>
      <c r="Q29" s="92">
        <f t="shared" ref="Q29:Q45" si="9">SUM(E29:P29)</f>
        <v>10.75</v>
      </c>
      <c r="R29" s="11">
        <v>9</v>
      </c>
      <c r="S29" s="135">
        <f t="shared" si="7"/>
        <v>0.54430379746835444</v>
      </c>
      <c r="T29" s="15">
        <f t="shared" si="8"/>
        <v>0.25</v>
      </c>
      <c r="U29" s="94"/>
    </row>
    <row r="30" spans="1:21" ht="15" customHeight="1" x14ac:dyDescent="0.15">
      <c r="A30" s="162"/>
      <c r="B30" s="115" t="s">
        <v>66</v>
      </c>
      <c r="C30" s="21" t="s">
        <v>29</v>
      </c>
      <c r="D30" s="69">
        <v>5</v>
      </c>
      <c r="E30" s="21"/>
      <c r="F30" s="12"/>
      <c r="G30" s="12"/>
      <c r="H30" s="127">
        <v>10</v>
      </c>
      <c r="I30" s="13"/>
      <c r="J30" s="12"/>
      <c r="K30" s="12"/>
      <c r="L30" s="12"/>
      <c r="M30" s="12"/>
      <c r="N30" s="12"/>
      <c r="O30" s="12"/>
      <c r="P30" s="22"/>
      <c r="Q30" s="92">
        <f t="shared" si="9"/>
        <v>10</v>
      </c>
      <c r="R30" s="11"/>
      <c r="S30" s="135">
        <f t="shared" si="7"/>
        <v>1</v>
      </c>
      <c r="T30" s="15">
        <f t="shared" si="8"/>
        <v>-5</v>
      </c>
      <c r="U30" s="94"/>
    </row>
    <row r="31" spans="1:21" ht="17" customHeight="1" x14ac:dyDescent="0.15">
      <c r="A31" s="162"/>
      <c r="B31" s="115" t="s">
        <v>67</v>
      </c>
      <c r="C31" s="21" t="s">
        <v>31</v>
      </c>
      <c r="D31" s="69">
        <v>60</v>
      </c>
      <c r="E31" s="21"/>
      <c r="F31" s="12"/>
      <c r="G31" s="12"/>
      <c r="H31" s="127"/>
      <c r="I31" s="13"/>
      <c r="J31" s="12"/>
      <c r="K31" s="12"/>
      <c r="L31" s="12"/>
      <c r="M31" s="12"/>
      <c r="N31" s="12"/>
      <c r="O31" s="12"/>
      <c r="P31" s="22"/>
      <c r="Q31" s="92">
        <f t="shared" si="9"/>
        <v>0</v>
      </c>
      <c r="R31" s="11">
        <v>60</v>
      </c>
      <c r="S31" s="135">
        <f t="shared" si="7"/>
        <v>0</v>
      </c>
      <c r="T31" s="15">
        <f t="shared" si="8"/>
        <v>0</v>
      </c>
      <c r="U31" s="94"/>
    </row>
    <row r="32" spans="1:21" ht="16" customHeight="1" x14ac:dyDescent="0.15">
      <c r="A32" s="162"/>
      <c r="B32" s="116" t="s">
        <v>68</v>
      </c>
      <c r="C32" s="117"/>
      <c r="D32" s="118">
        <f>SUM(D27:D31)</f>
        <v>160</v>
      </c>
      <c r="E32" s="117"/>
      <c r="F32" s="119"/>
      <c r="G32" s="119"/>
      <c r="H32" s="132"/>
      <c r="I32" s="120"/>
      <c r="J32" s="119"/>
      <c r="K32" s="119"/>
      <c r="L32" s="119"/>
      <c r="M32" s="119"/>
      <c r="N32" s="119"/>
      <c r="O32" s="119"/>
      <c r="P32" s="121"/>
      <c r="Q32" s="122">
        <f>SUM(Q27:Q31)</f>
        <v>35.25</v>
      </c>
      <c r="R32" s="123">
        <v>140</v>
      </c>
      <c r="S32" s="139">
        <f>Q32/(Q32+R32)</f>
        <v>0.20114122681883023</v>
      </c>
      <c r="T32" s="15">
        <f t="shared" si="8"/>
        <v>-15.25</v>
      </c>
      <c r="U32" s="124"/>
    </row>
    <row r="33" spans="1:21" ht="14" x14ac:dyDescent="0.15">
      <c r="A33" s="162"/>
      <c r="B33" s="115" t="s">
        <v>70</v>
      </c>
      <c r="C33" s="21" t="s">
        <v>69</v>
      </c>
      <c r="D33" s="69">
        <v>6</v>
      </c>
      <c r="E33" s="21"/>
      <c r="F33" s="12"/>
      <c r="G33" s="12"/>
      <c r="H33" s="127">
        <v>4</v>
      </c>
      <c r="I33" s="13"/>
      <c r="J33" s="12"/>
      <c r="K33" s="12"/>
      <c r="L33" s="12"/>
      <c r="M33" s="12"/>
      <c r="N33" s="12"/>
      <c r="O33" s="12"/>
      <c r="P33" s="22"/>
      <c r="Q33" s="92">
        <f t="shared" si="9"/>
        <v>4</v>
      </c>
      <c r="R33" s="11"/>
      <c r="S33" s="135">
        <f t="shared" si="7"/>
        <v>1</v>
      </c>
      <c r="T33" s="15">
        <f t="shared" si="8"/>
        <v>2</v>
      </c>
      <c r="U33" s="94"/>
    </row>
    <row r="34" spans="1:21" ht="14" x14ac:dyDescent="0.15">
      <c r="A34" s="162"/>
      <c r="B34" s="115" t="s">
        <v>71</v>
      </c>
      <c r="C34" s="21" t="s">
        <v>19</v>
      </c>
      <c r="D34" s="69">
        <v>6</v>
      </c>
      <c r="E34" s="21"/>
      <c r="F34" s="12"/>
      <c r="G34" s="12"/>
      <c r="H34" s="127"/>
      <c r="I34" s="13"/>
      <c r="J34" s="12"/>
      <c r="K34" s="12"/>
      <c r="L34" s="12"/>
      <c r="M34" s="12"/>
      <c r="N34" s="12"/>
      <c r="O34" s="12"/>
      <c r="P34" s="22"/>
      <c r="Q34" s="92"/>
      <c r="R34" s="69">
        <v>6</v>
      </c>
      <c r="S34" s="135">
        <f t="shared" si="7"/>
        <v>0</v>
      </c>
      <c r="T34" s="15"/>
      <c r="U34" s="94"/>
    </row>
    <row r="35" spans="1:21" ht="28" x14ac:dyDescent="0.15">
      <c r="A35" s="162"/>
      <c r="B35" s="78" t="s">
        <v>34</v>
      </c>
      <c r="C35" s="21" t="s">
        <v>19</v>
      </c>
      <c r="D35" s="69">
        <v>30</v>
      </c>
      <c r="E35" s="21"/>
      <c r="F35" s="12"/>
      <c r="G35" s="12"/>
      <c r="H35" s="127"/>
      <c r="I35" s="13"/>
      <c r="J35" s="12"/>
      <c r="K35" s="12"/>
      <c r="L35" s="12"/>
      <c r="M35" s="12"/>
      <c r="N35" s="12"/>
      <c r="O35" s="12"/>
      <c r="P35" s="22"/>
      <c r="Q35" s="92">
        <f t="shared" si="9"/>
        <v>0</v>
      </c>
      <c r="R35" s="69">
        <v>30</v>
      </c>
      <c r="S35" s="135">
        <f t="shared" si="7"/>
        <v>0</v>
      </c>
      <c r="T35" s="15">
        <f t="shared" si="8"/>
        <v>0</v>
      </c>
      <c r="U35" s="94"/>
    </row>
    <row r="36" spans="1:21" ht="14" x14ac:dyDescent="0.15">
      <c r="A36" s="162"/>
      <c r="B36" s="78" t="s">
        <v>35</v>
      </c>
      <c r="C36" s="21" t="s">
        <v>36</v>
      </c>
      <c r="D36" s="69">
        <v>8</v>
      </c>
      <c r="E36" s="21"/>
      <c r="F36" s="12"/>
      <c r="G36" s="12"/>
      <c r="H36" s="127"/>
      <c r="I36" s="13"/>
      <c r="J36" s="12"/>
      <c r="K36" s="12"/>
      <c r="L36" s="12"/>
      <c r="M36" s="12"/>
      <c r="N36" s="12"/>
      <c r="O36" s="12"/>
      <c r="P36" s="22"/>
      <c r="Q36" s="92">
        <f t="shared" si="9"/>
        <v>0</v>
      </c>
      <c r="R36" s="69">
        <v>8</v>
      </c>
      <c r="S36" s="135">
        <f t="shared" si="7"/>
        <v>0</v>
      </c>
      <c r="T36" s="15">
        <f t="shared" si="8"/>
        <v>0</v>
      </c>
      <c r="U36" s="94"/>
    </row>
    <row r="37" spans="1:21" ht="28" x14ac:dyDescent="0.15">
      <c r="A37" s="162"/>
      <c r="B37" s="78" t="s">
        <v>37</v>
      </c>
      <c r="C37" s="21" t="s">
        <v>19</v>
      </c>
      <c r="D37" s="69">
        <v>18</v>
      </c>
      <c r="E37" s="21"/>
      <c r="F37" s="12"/>
      <c r="G37" s="12"/>
      <c r="H37" s="127"/>
      <c r="I37" s="13"/>
      <c r="J37" s="12"/>
      <c r="K37" s="12"/>
      <c r="L37" s="12"/>
      <c r="M37" s="12"/>
      <c r="N37" s="12"/>
      <c r="O37" s="12"/>
      <c r="P37" s="22"/>
      <c r="Q37" s="92">
        <f t="shared" si="9"/>
        <v>0</v>
      </c>
      <c r="R37" s="69">
        <v>18</v>
      </c>
      <c r="S37" s="135">
        <f t="shared" si="7"/>
        <v>0</v>
      </c>
      <c r="T37" s="15">
        <f t="shared" si="8"/>
        <v>0</v>
      </c>
      <c r="U37" s="94"/>
    </row>
    <row r="38" spans="1:21" ht="28" x14ac:dyDescent="0.15">
      <c r="A38" s="162"/>
      <c r="B38" s="78" t="s">
        <v>38</v>
      </c>
      <c r="C38" s="21" t="s">
        <v>36</v>
      </c>
      <c r="D38" s="69">
        <v>3</v>
      </c>
      <c r="E38" s="21"/>
      <c r="F38" s="12"/>
      <c r="G38" s="12"/>
      <c r="H38" s="127"/>
      <c r="I38" s="13"/>
      <c r="J38" s="12"/>
      <c r="K38" s="12"/>
      <c r="L38" s="12"/>
      <c r="M38" s="12"/>
      <c r="N38" s="12"/>
      <c r="O38" s="12"/>
      <c r="P38" s="22"/>
      <c r="Q38" s="92">
        <f t="shared" si="9"/>
        <v>0</v>
      </c>
      <c r="R38" s="69">
        <v>3</v>
      </c>
      <c r="S38" s="135">
        <f t="shared" si="7"/>
        <v>0</v>
      </c>
      <c r="T38" s="15">
        <f t="shared" si="8"/>
        <v>0</v>
      </c>
      <c r="U38" s="94"/>
    </row>
    <row r="39" spans="1:21" ht="14" x14ac:dyDescent="0.15">
      <c r="A39" s="162"/>
      <c r="B39" s="78" t="s">
        <v>39</v>
      </c>
      <c r="C39" s="21" t="s">
        <v>19</v>
      </c>
      <c r="D39" s="69">
        <v>14</v>
      </c>
      <c r="E39" s="21"/>
      <c r="F39" s="12"/>
      <c r="G39" s="12"/>
      <c r="H39" s="127"/>
      <c r="I39" s="13"/>
      <c r="J39" s="12"/>
      <c r="K39" s="12"/>
      <c r="L39" s="12"/>
      <c r="M39" s="12"/>
      <c r="N39" s="12"/>
      <c r="O39" s="12"/>
      <c r="P39" s="22"/>
      <c r="Q39" s="92">
        <f t="shared" si="9"/>
        <v>0</v>
      </c>
      <c r="R39" s="69">
        <v>14</v>
      </c>
      <c r="S39" s="135">
        <f t="shared" si="7"/>
        <v>0</v>
      </c>
      <c r="T39" s="15">
        <f t="shared" si="8"/>
        <v>0</v>
      </c>
      <c r="U39" s="94"/>
    </row>
    <row r="40" spans="1:21" ht="28" x14ac:dyDescent="0.15">
      <c r="A40" s="162"/>
      <c r="B40" s="78" t="s">
        <v>40</v>
      </c>
      <c r="C40" s="21" t="s">
        <v>19</v>
      </c>
      <c r="D40" s="69">
        <v>18</v>
      </c>
      <c r="E40" s="21"/>
      <c r="F40" s="12"/>
      <c r="G40" s="12"/>
      <c r="H40" s="127"/>
      <c r="I40" s="13"/>
      <c r="J40" s="12"/>
      <c r="K40" s="12"/>
      <c r="L40" s="12"/>
      <c r="M40" s="12"/>
      <c r="N40" s="12"/>
      <c r="O40" s="12"/>
      <c r="P40" s="22"/>
      <c r="Q40" s="92">
        <f t="shared" si="9"/>
        <v>0</v>
      </c>
      <c r="R40" s="69">
        <v>18</v>
      </c>
      <c r="S40" s="135">
        <f t="shared" si="7"/>
        <v>0</v>
      </c>
      <c r="T40" s="15">
        <f t="shared" si="8"/>
        <v>0</v>
      </c>
      <c r="U40" s="94"/>
    </row>
    <row r="41" spans="1:21" ht="14" x14ac:dyDescent="0.15">
      <c r="A41" s="162"/>
      <c r="B41" s="78" t="s">
        <v>41</v>
      </c>
      <c r="C41" s="21" t="s">
        <v>19</v>
      </c>
      <c r="D41" s="69">
        <v>2.5</v>
      </c>
      <c r="E41" s="21"/>
      <c r="F41" s="12"/>
      <c r="G41" s="12"/>
      <c r="H41" s="127"/>
      <c r="I41" s="13"/>
      <c r="J41" s="12"/>
      <c r="K41" s="12"/>
      <c r="L41" s="12"/>
      <c r="M41" s="12"/>
      <c r="N41" s="12"/>
      <c r="O41" s="12"/>
      <c r="P41" s="22"/>
      <c r="Q41" s="92">
        <f t="shared" si="9"/>
        <v>0</v>
      </c>
      <c r="R41" s="69">
        <v>2.5</v>
      </c>
      <c r="S41" s="135">
        <f t="shared" si="7"/>
        <v>0</v>
      </c>
      <c r="T41" s="15">
        <f t="shared" si="8"/>
        <v>0</v>
      </c>
      <c r="U41" s="94"/>
    </row>
    <row r="42" spans="1:21" ht="28" x14ac:dyDescent="0.15">
      <c r="A42" s="162"/>
      <c r="B42" s="78" t="s">
        <v>42</v>
      </c>
      <c r="C42" s="21" t="s">
        <v>19</v>
      </c>
      <c r="D42" s="69">
        <v>3</v>
      </c>
      <c r="E42" s="21"/>
      <c r="F42" s="12"/>
      <c r="G42" s="12"/>
      <c r="H42" s="127"/>
      <c r="I42" s="13"/>
      <c r="J42" s="12"/>
      <c r="K42" s="12"/>
      <c r="L42" s="12"/>
      <c r="M42" s="12"/>
      <c r="N42" s="12"/>
      <c r="O42" s="12"/>
      <c r="P42" s="22"/>
      <c r="Q42" s="92">
        <f t="shared" si="9"/>
        <v>0</v>
      </c>
      <c r="R42" s="69">
        <v>3</v>
      </c>
      <c r="S42" s="135">
        <f t="shared" si="7"/>
        <v>0</v>
      </c>
      <c r="T42" s="15">
        <f t="shared" si="8"/>
        <v>0</v>
      </c>
      <c r="U42" s="94"/>
    </row>
    <row r="43" spans="1:21" ht="14" x14ac:dyDescent="0.15">
      <c r="A43" s="162"/>
      <c r="B43" s="78" t="s">
        <v>43</v>
      </c>
      <c r="C43" s="21" t="s">
        <v>19</v>
      </c>
      <c r="D43" s="69">
        <v>8</v>
      </c>
      <c r="E43" s="21"/>
      <c r="F43" s="12"/>
      <c r="G43" s="12"/>
      <c r="H43" s="12"/>
      <c r="I43" s="13"/>
      <c r="J43" s="12"/>
      <c r="K43" s="12"/>
      <c r="L43" s="12"/>
      <c r="M43" s="12"/>
      <c r="N43" s="12"/>
      <c r="O43" s="12"/>
      <c r="P43" s="22"/>
      <c r="Q43" s="92">
        <f t="shared" si="9"/>
        <v>0</v>
      </c>
      <c r="R43" s="69">
        <v>8</v>
      </c>
      <c r="S43" s="135">
        <f t="shared" si="7"/>
        <v>0</v>
      </c>
      <c r="T43" s="15">
        <f t="shared" si="8"/>
        <v>0</v>
      </c>
      <c r="U43" s="94"/>
    </row>
    <row r="44" spans="1:21" ht="28" x14ac:dyDescent="0.15">
      <c r="A44" s="162"/>
      <c r="B44" s="78" t="s">
        <v>44</v>
      </c>
      <c r="C44" s="21" t="s">
        <v>19</v>
      </c>
      <c r="D44" s="69">
        <v>18</v>
      </c>
      <c r="E44" s="21"/>
      <c r="F44" s="12"/>
      <c r="G44" s="12"/>
      <c r="H44" s="12"/>
      <c r="I44" s="13"/>
      <c r="J44" s="12"/>
      <c r="K44" s="12"/>
      <c r="L44" s="12"/>
      <c r="M44" s="12"/>
      <c r="N44" s="12"/>
      <c r="O44" s="12"/>
      <c r="P44" s="22"/>
      <c r="Q44" s="92">
        <f t="shared" si="9"/>
        <v>0</v>
      </c>
      <c r="R44" s="69">
        <v>18</v>
      </c>
      <c r="S44" s="135">
        <f t="shared" si="7"/>
        <v>0</v>
      </c>
      <c r="T44" s="15">
        <f t="shared" si="8"/>
        <v>0</v>
      </c>
      <c r="U44" s="94"/>
    </row>
    <row r="45" spans="1:21" ht="15" thickBot="1" x14ac:dyDescent="0.2">
      <c r="A45" s="163"/>
      <c r="B45" s="79" t="s">
        <v>45</v>
      </c>
      <c r="C45" s="23" t="s">
        <v>19</v>
      </c>
      <c r="D45" s="70">
        <v>3</v>
      </c>
      <c r="E45" s="23"/>
      <c r="F45" s="24"/>
      <c r="G45" s="24"/>
      <c r="H45" s="24"/>
      <c r="I45" s="25"/>
      <c r="J45" s="24"/>
      <c r="K45" s="24"/>
      <c r="L45" s="24"/>
      <c r="M45" s="24"/>
      <c r="N45" s="24"/>
      <c r="O45" s="24"/>
      <c r="P45" s="26"/>
      <c r="Q45" s="101">
        <f t="shared" si="9"/>
        <v>0</v>
      </c>
      <c r="R45" s="148">
        <v>3</v>
      </c>
      <c r="S45" s="140">
        <f t="shared" si="7"/>
        <v>0</v>
      </c>
      <c r="T45" s="149">
        <f t="shared" si="8"/>
        <v>0</v>
      </c>
      <c r="U45" s="110"/>
    </row>
    <row r="46" spans="1:21" s="5" customFormat="1" ht="14" thickBot="1" x14ac:dyDescent="0.2">
      <c r="A46" s="71"/>
      <c r="B46" s="80"/>
      <c r="C46" s="58" t="s">
        <v>16</v>
      </c>
      <c r="D46" s="50">
        <f>SUM(D32:D45)</f>
        <v>297.5</v>
      </c>
      <c r="E46" s="35"/>
      <c r="F46" s="36"/>
      <c r="G46" s="36"/>
      <c r="H46" s="36"/>
      <c r="I46" s="37"/>
      <c r="J46" s="36"/>
      <c r="K46" s="36"/>
      <c r="L46" s="36"/>
      <c r="M46" s="36"/>
      <c r="N46" s="36"/>
      <c r="O46" s="36"/>
      <c r="P46" s="38"/>
      <c r="Q46" s="99">
        <f>SUM(Q32:Q45)</f>
        <v>39.25</v>
      </c>
      <c r="R46" s="150">
        <f>SUM(R32:R45)</f>
        <v>271.5</v>
      </c>
      <c r="S46" s="151">
        <f t="shared" si="7"/>
        <v>0.12630732099758649</v>
      </c>
      <c r="T46" s="44">
        <f>D46-Q46</f>
        <v>258.25</v>
      </c>
      <c r="U46" s="147"/>
    </row>
    <row r="47" spans="1:21" ht="14" thickBot="1" x14ac:dyDescent="0.2">
      <c r="A47" s="57"/>
      <c r="B47" s="81" t="s">
        <v>59</v>
      </c>
      <c r="C47" s="59" t="s">
        <v>17</v>
      </c>
      <c r="D47" s="45">
        <f>D26+D46+D19</f>
        <v>427.3</v>
      </c>
      <c r="E47" s="46"/>
      <c r="F47" s="46"/>
      <c r="G47" s="46"/>
      <c r="H47" s="46"/>
      <c r="I47" s="47"/>
      <c r="J47" s="48"/>
      <c r="K47" s="48"/>
      <c r="L47" s="48"/>
      <c r="M47" s="46"/>
      <c r="N47" s="48"/>
      <c r="O47" s="46"/>
      <c r="P47" s="49"/>
      <c r="Q47" s="141">
        <f>Q19+Q26+Q46</f>
        <v>145.25</v>
      </c>
      <c r="R47" s="142">
        <f>R19+R26+R46</f>
        <v>331.5</v>
      </c>
      <c r="S47" s="153">
        <f>Q47/(Q47+R47)</f>
        <v>0.30466701625589931</v>
      </c>
      <c r="T47" s="152">
        <f>D47-(Q47+R47)</f>
        <v>-49.449999999999989</v>
      </c>
    </row>
    <row r="48" spans="1:21" x14ac:dyDescent="0.15">
      <c r="H48" s="4"/>
      <c r="O48" s="4"/>
      <c r="P48" s="4"/>
    </row>
    <row r="49" spans="8:16" x14ac:dyDescent="0.15">
      <c r="H49" s="4"/>
      <c r="O49" s="4"/>
      <c r="P49" s="4"/>
    </row>
  </sheetData>
  <mergeCells count="6">
    <mergeCell ref="A27:A45"/>
    <mergeCell ref="H1:J1"/>
    <mergeCell ref="A9:A18"/>
    <mergeCell ref="B10:B14"/>
    <mergeCell ref="U10:U14"/>
    <mergeCell ref="A20:A25"/>
  </mergeCells>
  <conditionalFormatting sqref="T9:T18">
    <cfRule type="colorScale" priority="4">
      <colorScale>
        <cfvo type="num" val="0"/>
        <cfvo type="num" val="0"/>
        <color rgb="FFFF7128"/>
        <color rgb="FF92D050"/>
      </colorScale>
    </cfRule>
  </conditionalFormatting>
  <conditionalFormatting sqref="T20:T25">
    <cfRule type="colorScale" priority="3">
      <colorScale>
        <cfvo type="num" val="0"/>
        <cfvo type="num" val="0"/>
        <color rgb="FFFF7128"/>
        <color rgb="FF92D050"/>
      </colorScale>
    </cfRule>
  </conditionalFormatting>
  <conditionalFormatting sqref="B5">
    <cfRule type="colorScale" priority="2">
      <colorScale>
        <cfvo type="percent" val="0"/>
        <cfvo type="percent" val="100"/>
        <color rgb="FF92D050"/>
        <color theme="9" tint="-0.249977111117893"/>
      </colorScale>
    </cfRule>
  </conditionalFormatting>
  <conditionalFormatting sqref="T27:T45">
    <cfRule type="colorScale" priority="1">
      <colorScale>
        <cfvo type="num" val="0"/>
        <cfvo type="num" val="0"/>
        <color rgb="FFFF7128"/>
        <color rgb="FF92D050"/>
      </colorScale>
    </cfRule>
  </conditionalFormatting>
  <pageMargins left="0" right="0" top="0.7" bottom="0.62" header="0.4921259845" footer="0.4921259845"/>
  <pageSetup paperSize="9" scale="48" orientation="landscape" verticalDpi="0"/>
  <headerFooter alignWithMargins="0"/>
  <colBreaks count="1" manualBreakCount="1">
    <brk id="1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5912-9B7A-E04D-80D6-6D1FCE71A860}">
  <dimension ref="A1:U49"/>
  <sheetViews>
    <sheetView showGridLines="0" topLeftCell="B10" zoomScale="170" zoomScaleNormal="170" workbookViewId="0">
      <selection activeCell="J3" sqref="J3"/>
    </sheetView>
  </sheetViews>
  <sheetFormatPr baseColWidth="10" defaultRowHeight="13" x14ac:dyDescent="0.15"/>
  <cols>
    <col min="1" max="1" width="29" customWidth="1"/>
    <col min="2" max="2" width="43.6640625" customWidth="1"/>
    <col min="3" max="3" width="7.5" customWidth="1"/>
    <col min="4" max="4" width="6.5" customWidth="1"/>
    <col min="5" max="6" width="7.6640625" customWidth="1"/>
    <col min="7" max="7" width="7.5" customWidth="1"/>
    <col min="8" max="8" width="7.6640625" customWidth="1"/>
    <col min="9" max="9" width="6" customWidth="1"/>
    <col min="10" max="10" width="6.5" customWidth="1"/>
    <col min="11" max="11" width="6.1640625" customWidth="1"/>
    <col min="12" max="14" width="7.6640625" customWidth="1"/>
    <col min="15" max="15" width="9" customWidth="1"/>
    <col min="16" max="16" width="8.83203125" customWidth="1"/>
    <col min="17" max="17" width="8.5" bestFit="1" customWidth="1"/>
    <col min="18" max="19" width="7.6640625" customWidth="1"/>
    <col min="20" max="20" width="8.5" bestFit="1" customWidth="1"/>
    <col min="21" max="21" width="36.1640625" customWidth="1"/>
  </cols>
  <sheetData>
    <row r="1" spans="1:21" ht="18" x14ac:dyDescent="0.15">
      <c r="A1" s="9" t="s">
        <v>53</v>
      </c>
      <c r="B1" s="9"/>
      <c r="C1" s="6"/>
      <c r="D1" s="6"/>
      <c r="E1" s="7"/>
      <c r="F1" s="8"/>
      <c r="H1" s="157" t="s">
        <v>84</v>
      </c>
      <c r="I1" s="157"/>
      <c r="J1" s="157"/>
      <c r="K1" s="3"/>
    </row>
    <row r="2" spans="1:21" x14ac:dyDescent="0.15">
      <c r="A2" s="1"/>
      <c r="B2" s="1"/>
      <c r="C2" s="1"/>
      <c r="D2" s="1"/>
      <c r="E2" s="2"/>
      <c r="F2" s="3"/>
      <c r="G2" s="3"/>
      <c r="H2" s="3"/>
      <c r="I2" s="3"/>
      <c r="J2" s="3"/>
      <c r="K2" s="3"/>
    </row>
    <row r="3" spans="1:21" x14ac:dyDescent="0.15">
      <c r="A3" s="1" t="s">
        <v>73</v>
      </c>
      <c r="B3" s="3"/>
      <c r="C3" s="1"/>
      <c r="D3" s="3"/>
      <c r="E3" s="1"/>
      <c r="F3" s="3"/>
      <c r="G3" s="3"/>
      <c r="H3" s="3"/>
      <c r="I3" s="3"/>
      <c r="J3" s="3"/>
      <c r="K3" s="3"/>
    </row>
    <row r="4" spans="1:21" x14ac:dyDescent="0.15">
      <c r="A4" s="3"/>
      <c r="B4" s="3"/>
      <c r="C4" s="3"/>
      <c r="D4" s="3"/>
      <c r="E4" s="3"/>
      <c r="F4" s="3" t="s">
        <v>81</v>
      </c>
      <c r="G4" s="3"/>
      <c r="H4" s="145">
        <f>D19-(Q19+R19)</f>
        <v>-36.450000000000003</v>
      </c>
      <c r="I4" s="3"/>
      <c r="J4" s="3"/>
      <c r="K4" s="3"/>
    </row>
    <row r="5" spans="1:21" x14ac:dyDescent="0.15">
      <c r="A5" s="3" t="s">
        <v>79</v>
      </c>
      <c r="B5" s="143">
        <f>S47</f>
        <v>0.62203856749311293</v>
      </c>
      <c r="C5" s="3"/>
      <c r="D5" s="3"/>
      <c r="E5" s="3"/>
      <c r="F5" s="3" t="s">
        <v>82</v>
      </c>
      <c r="G5" s="3"/>
      <c r="H5" s="145">
        <f>D26-(Q26+R26)</f>
        <v>5.25</v>
      </c>
      <c r="I5" s="3"/>
      <c r="J5" s="3"/>
      <c r="K5" s="3"/>
    </row>
    <row r="6" spans="1:21" x14ac:dyDescent="0.15">
      <c r="A6" s="111" t="s">
        <v>62</v>
      </c>
      <c r="B6" s="111"/>
      <c r="C6" s="3"/>
      <c r="D6" s="3"/>
      <c r="E6" s="3"/>
      <c r="F6" s="3" t="s">
        <v>83</v>
      </c>
      <c r="G6" s="3"/>
      <c r="H6" s="145">
        <f>D46-(Q46+R46)</f>
        <v>4.75</v>
      </c>
      <c r="I6" s="3"/>
      <c r="J6" s="3"/>
      <c r="K6" s="3"/>
      <c r="L6" s="3"/>
    </row>
    <row r="7" spans="1:21" ht="14" thickBot="1" x14ac:dyDescent="0.2">
      <c r="A7" s="112" t="s">
        <v>80</v>
      </c>
      <c r="B7" s="144">
        <f>D47-(Q47+R47)</f>
        <v>-26.449999999999989</v>
      </c>
      <c r="C7" s="3"/>
      <c r="D7" s="3" t="s">
        <v>64</v>
      </c>
      <c r="E7" s="3"/>
      <c r="F7" s="3"/>
      <c r="G7" s="3"/>
      <c r="H7" s="3"/>
      <c r="I7" s="3"/>
      <c r="J7" s="3"/>
      <c r="K7" s="3"/>
      <c r="L7" s="3"/>
    </row>
    <row r="8" spans="1:21" ht="25" thickBot="1" x14ac:dyDescent="0.2">
      <c r="A8" s="62" t="s">
        <v>1</v>
      </c>
      <c r="B8" s="63"/>
      <c r="C8" s="86" t="s">
        <v>0</v>
      </c>
      <c r="D8" s="64" t="s">
        <v>2</v>
      </c>
      <c r="E8" s="27" t="s">
        <v>3</v>
      </c>
      <c r="F8" s="28" t="s">
        <v>4</v>
      </c>
      <c r="G8" s="28" t="s">
        <v>5</v>
      </c>
      <c r="H8" s="28" t="s">
        <v>6</v>
      </c>
      <c r="I8" s="28" t="s">
        <v>7</v>
      </c>
      <c r="J8" s="28" t="s">
        <v>8</v>
      </c>
      <c r="K8" s="28" t="s">
        <v>9</v>
      </c>
      <c r="L8" s="29" t="s">
        <v>10</v>
      </c>
      <c r="M8" s="29" t="s">
        <v>11</v>
      </c>
      <c r="N8" s="29" t="s">
        <v>12</v>
      </c>
      <c r="O8" s="29" t="s">
        <v>13</v>
      </c>
      <c r="P8" s="30" t="s">
        <v>14</v>
      </c>
      <c r="Q8" s="87" t="s">
        <v>15</v>
      </c>
      <c r="R8" s="88" t="s">
        <v>57</v>
      </c>
      <c r="S8" s="88" t="s">
        <v>78</v>
      </c>
      <c r="T8" s="88" t="s">
        <v>58</v>
      </c>
      <c r="U8" s="89" t="s">
        <v>51</v>
      </c>
    </row>
    <row r="9" spans="1:21" ht="17" customHeight="1" x14ac:dyDescent="0.15">
      <c r="A9" s="164" t="s">
        <v>46</v>
      </c>
      <c r="B9" s="82" t="s">
        <v>56</v>
      </c>
      <c r="C9" s="31" t="s">
        <v>20</v>
      </c>
      <c r="D9" s="65">
        <v>6</v>
      </c>
      <c r="E9" s="31">
        <v>5</v>
      </c>
      <c r="F9" s="16">
        <v>1.5</v>
      </c>
      <c r="G9" s="16"/>
      <c r="H9" s="16"/>
      <c r="I9" s="16"/>
      <c r="J9" s="16"/>
      <c r="K9" s="16"/>
      <c r="L9" s="16"/>
      <c r="M9" s="16"/>
      <c r="N9" s="16"/>
      <c r="O9" s="16"/>
      <c r="P9" s="17"/>
      <c r="Q9" s="90">
        <f t="shared" ref="Q9:Q18" si="0">SUM(E9:P9)</f>
        <v>6.5</v>
      </c>
      <c r="R9" s="52"/>
      <c r="S9" s="134">
        <f>Q9/(Q9+R9)</f>
        <v>1</v>
      </c>
      <c r="T9" s="91">
        <f>D9-(Q9+R9)</f>
        <v>-0.5</v>
      </c>
      <c r="U9" s="17"/>
    </row>
    <row r="10" spans="1:21" ht="16" customHeight="1" x14ac:dyDescent="0.15">
      <c r="A10" s="165"/>
      <c r="B10" s="166" t="s">
        <v>55</v>
      </c>
      <c r="C10" s="18" t="s">
        <v>36</v>
      </c>
      <c r="D10" s="66">
        <v>6.3</v>
      </c>
      <c r="E10" s="18">
        <v>5</v>
      </c>
      <c r="F10" s="10">
        <v>10</v>
      </c>
      <c r="G10" s="10">
        <v>5</v>
      </c>
      <c r="H10" s="10">
        <v>1.75</v>
      </c>
      <c r="I10" s="10"/>
      <c r="J10" s="10"/>
      <c r="K10" s="10"/>
      <c r="L10" s="10"/>
      <c r="M10" s="10"/>
      <c r="N10" s="10"/>
      <c r="O10" s="10"/>
      <c r="P10" s="19"/>
      <c r="Q10" s="92">
        <f t="shared" si="0"/>
        <v>21.75</v>
      </c>
      <c r="R10" s="11"/>
      <c r="S10" s="135">
        <f t="shared" ref="S10:S45" si="1">Q10/(Q10+R10)</f>
        <v>1</v>
      </c>
      <c r="T10" s="15">
        <f t="shared" ref="T10:T19" si="2">D10-Q10</f>
        <v>-15.45</v>
      </c>
      <c r="U10" s="154" t="s">
        <v>65</v>
      </c>
    </row>
    <row r="11" spans="1:21" ht="16" customHeight="1" x14ac:dyDescent="0.15">
      <c r="A11" s="165"/>
      <c r="B11" s="167"/>
      <c r="C11" s="18" t="s">
        <v>20</v>
      </c>
      <c r="D11" s="66">
        <v>3</v>
      </c>
      <c r="E11" s="18">
        <v>0</v>
      </c>
      <c r="F11" s="10">
        <v>3</v>
      </c>
      <c r="G11" s="10">
        <v>0</v>
      </c>
      <c r="H11" s="10"/>
      <c r="I11" s="10"/>
      <c r="J11" s="10"/>
      <c r="K11" s="10"/>
      <c r="L11" s="10"/>
      <c r="M11" s="10"/>
      <c r="N11" s="10"/>
      <c r="O11" s="10"/>
      <c r="P11" s="19"/>
      <c r="Q11" s="92">
        <f t="shared" si="0"/>
        <v>3</v>
      </c>
      <c r="R11" s="11"/>
      <c r="S11" s="135">
        <f t="shared" si="1"/>
        <v>1</v>
      </c>
      <c r="T11" s="15">
        <f t="shared" si="2"/>
        <v>0</v>
      </c>
      <c r="U11" s="155"/>
    </row>
    <row r="12" spans="1:21" ht="12" customHeight="1" x14ac:dyDescent="0.15">
      <c r="A12" s="165"/>
      <c r="B12" s="167"/>
      <c r="C12" s="18" t="s">
        <v>29</v>
      </c>
      <c r="D12" s="66">
        <v>6</v>
      </c>
      <c r="E12" s="18">
        <v>5</v>
      </c>
      <c r="F12" s="10">
        <v>10</v>
      </c>
      <c r="G12" s="10">
        <v>0</v>
      </c>
      <c r="H12" s="10"/>
      <c r="I12" s="10"/>
      <c r="J12" s="10"/>
      <c r="K12" s="10"/>
      <c r="L12" s="10"/>
      <c r="M12" s="10"/>
      <c r="N12" s="10"/>
      <c r="O12" s="10"/>
      <c r="P12" s="19"/>
      <c r="Q12" s="92">
        <f t="shared" si="0"/>
        <v>15</v>
      </c>
      <c r="R12" s="11"/>
      <c r="S12" s="135">
        <f t="shared" si="1"/>
        <v>1</v>
      </c>
      <c r="T12" s="15">
        <f t="shared" si="2"/>
        <v>-9</v>
      </c>
      <c r="U12" s="155"/>
    </row>
    <row r="13" spans="1:21" ht="14" customHeight="1" x14ac:dyDescent="0.15">
      <c r="A13" s="165"/>
      <c r="B13" s="167"/>
      <c r="C13" s="18" t="s">
        <v>31</v>
      </c>
      <c r="D13" s="66">
        <v>6</v>
      </c>
      <c r="E13" s="18">
        <v>5</v>
      </c>
      <c r="F13" s="10">
        <v>4</v>
      </c>
      <c r="G13" s="10">
        <v>0</v>
      </c>
      <c r="H13" s="10"/>
      <c r="I13" s="10"/>
      <c r="J13" s="10"/>
      <c r="K13" s="10"/>
      <c r="L13" s="10"/>
      <c r="M13" s="10"/>
      <c r="N13" s="10"/>
      <c r="O13" s="10"/>
      <c r="P13" s="19"/>
      <c r="Q13" s="92">
        <f t="shared" si="0"/>
        <v>9</v>
      </c>
      <c r="R13" s="11"/>
      <c r="S13" s="135">
        <f t="shared" si="1"/>
        <v>1</v>
      </c>
      <c r="T13" s="15">
        <f>D13-Q13</f>
        <v>-3</v>
      </c>
      <c r="U13" s="155"/>
    </row>
    <row r="14" spans="1:21" ht="13" customHeight="1" x14ac:dyDescent="0.15">
      <c r="A14" s="165"/>
      <c r="B14" s="168"/>
      <c r="C14" s="18" t="s">
        <v>19</v>
      </c>
      <c r="D14" s="66">
        <v>6</v>
      </c>
      <c r="E14" s="20"/>
      <c r="F14" s="10">
        <v>10</v>
      </c>
      <c r="G14" s="10">
        <v>5</v>
      </c>
      <c r="H14" s="10"/>
      <c r="I14" s="10"/>
      <c r="J14" s="10"/>
      <c r="K14" s="10"/>
      <c r="L14" s="10"/>
      <c r="M14" s="10"/>
      <c r="N14" s="10"/>
      <c r="O14" s="10"/>
      <c r="P14" s="19"/>
      <c r="Q14" s="92">
        <f t="shared" si="0"/>
        <v>15</v>
      </c>
      <c r="R14" s="11"/>
      <c r="S14" s="135">
        <f t="shared" si="1"/>
        <v>1</v>
      </c>
      <c r="T14" s="15">
        <f>D14-Q14</f>
        <v>-9</v>
      </c>
      <c r="U14" s="156"/>
    </row>
    <row r="15" spans="1:21" ht="14" x14ac:dyDescent="0.15">
      <c r="A15" s="165"/>
      <c r="B15" s="83" t="s">
        <v>47</v>
      </c>
      <c r="C15" s="18" t="s">
        <v>20</v>
      </c>
      <c r="D15" s="66">
        <v>8</v>
      </c>
      <c r="E15" s="18">
        <v>2</v>
      </c>
      <c r="F15" s="10">
        <v>6</v>
      </c>
      <c r="G15" s="10"/>
      <c r="H15" s="10"/>
      <c r="I15" s="10"/>
      <c r="J15" s="10"/>
      <c r="K15" s="10"/>
      <c r="L15" s="10"/>
      <c r="M15" s="10"/>
      <c r="N15" s="10"/>
      <c r="O15" s="10"/>
      <c r="P15" s="19"/>
      <c r="Q15" s="92">
        <f t="shared" si="0"/>
        <v>8</v>
      </c>
      <c r="R15" s="11"/>
      <c r="S15" s="135">
        <f t="shared" si="1"/>
        <v>1</v>
      </c>
      <c r="T15" s="15">
        <f t="shared" si="2"/>
        <v>0</v>
      </c>
      <c r="U15" s="19"/>
    </row>
    <row r="16" spans="1:21" ht="14" x14ac:dyDescent="0.15">
      <c r="A16" s="165"/>
      <c r="B16" s="84" t="s">
        <v>48</v>
      </c>
      <c r="C16" s="18" t="s">
        <v>20</v>
      </c>
      <c r="D16" s="66">
        <v>2.5</v>
      </c>
      <c r="E16" s="18">
        <v>2</v>
      </c>
      <c r="F16" s="10">
        <v>1</v>
      </c>
      <c r="G16" s="10"/>
      <c r="H16" s="10"/>
      <c r="I16" s="10"/>
      <c r="J16" s="10"/>
      <c r="K16" s="10"/>
      <c r="L16" s="10"/>
      <c r="M16" s="10"/>
      <c r="N16" s="10"/>
      <c r="O16" s="10"/>
      <c r="P16" s="19"/>
      <c r="Q16" s="92">
        <f>SUM(E16:P16)</f>
        <v>3</v>
      </c>
      <c r="R16" s="11"/>
      <c r="S16" s="135">
        <f t="shared" si="1"/>
        <v>1</v>
      </c>
      <c r="T16" s="15">
        <f t="shared" si="2"/>
        <v>-0.5</v>
      </c>
      <c r="U16" s="19"/>
    </row>
    <row r="17" spans="1:21" ht="14" x14ac:dyDescent="0.15">
      <c r="A17" s="165"/>
      <c r="B17" s="83" t="s">
        <v>49</v>
      </c>
      <c r="C17" s="18" t="s">
        <v>20</v>
      </c>
      <c r="D17" s="66">
        <v>18</v>
      </c>
      <c r="E17" s="18"/>
      <c r="F17" s="10">
        <v>9.5</v>
      </c>
      <c r="G17" s="10">
        <v>8</v>
      </c>
      <c r="H17" s="10"/>
      <c r="I17" s="10"/>
      <c r="J17" s="10"/>
      <c r="K17" s="10"/>
      <c r="L17" s="10"/>
      <c r="M17" s="10"/>
      <c r="N17" s="10"/>
      <c r="O17" s="10"/>
      <c r="P17" s="19"/>
      <c r="Q17" s="92">
        <f t="shared" si="0"/>
        <v>17.5</v>
      </c>
      <c r="R17" s="11"/>
      <c r="S17" s="135">
        <f t="shared" si="1"/>
        <v>1</v>
      </c>
      <c r="T17" s="15">
        <f t="shared" si="2"/>
        <v>0.5</v>
      </c>
      <c r="U17" s="19"/>
    </row>
    <row r="18" spans="1:21" ht="15" thickBot="1" x14ac:dyDescent="0.2">
      <c r="A18" s="160"/>
      <c r="B18" s="85" t="s">
        <v>50</v>
      </c>
      <c r="C18" s="32" t="s">
        <v>20</v>
      </c>
      <c r="D18" s="67">
        <v>3</v>
      </c>
      <c r="E18" s="32"/>
      <c r="F18" s="33"/>
      <c r="G18" s="33"/>
      <c r="H18" s="33">
        <v>2.5</v>
      </c>
      <c r="I18" s="33"/>
      <c r="J18" s="33"/>
      <c r="K18" s="33"/>
      <c r="L18" s="33"/>
      <c r="M18" s="33"/>
      <c r="N18" s="33"/>
      <c r="O18" s="33"/>
      <c r="P18" s="34"/>
      <c r="Q18" s="101">
        <f t="shared" si="0"/>
        <v>2.5</v>
      </c>
      <c r="R18" s="55"/>
      <c r="S18" s="135">
        <f t="shared" si="1"/>
        <v>1</v>
      </c>
      <c r="T18" s="102">
        <f t="shared" si="2"/>
        <v>0.5</v>
      </c>
      <c r="U18" s="34"/>
    </row>
    <row r="19" spans="1:21" s="5" customFormat="1" ht="14" thickBot="1" x14ac:dyDescent="0.2">
      <c r="A19" s="61"/>
      <c r="B19" s="72"/>
      <c r="C19" s="43" t="s">
        <v>16</v>
      </c>
      <c r="D19" s="60">
        <f>SUM(D9:D18)</f>
        <v>64.8</v>
      </c>
      <c r="E19" s="35"/>
      <c r="F19" s="36"/>
      <c r="G19" s="36"/>
      <c r="H19" s="125"/>
      <c r="I19" s="37"/>
      <c r="J19" s="36"/>
      <c r="K19" s="36"/>
      <c r="L19" s="36"/>
      <c r="M19" s="36"/>
      <c r="N19" s="36"/>
      <c r="O19" s="36"/>
      <c r="P19" s="38"/>
      <c r="Q19" s="95">
        <f>SUM(Q9:Q18)</f>
        <v>101.25</v>
      </c>
      <c r="R19" s="95">
        <f>SUM(R9:R18)</f>
        <v>0</v>
      </c>
      <c r="S19" s="136">
        <f t="shared" si="1"/>
        <v>1</v>
      </c>
      <c r="T19" s="51">
        <f t="shared" si="2"/>
        <v>-36.450000000000003</v>
      </c>
      <c r="U19" s="103"/>
    </row>
    <row r="20" spans="1:21" ht="14" x14ac:dyDescent="0.15">
      <c r="A20" s="158" t="s">
        <v>18</v>
      </c>
      <c r="B20" s="73" t="s">
        <v>22</v>
      </c>
      <c r="C20" s="39" t="s">
        <v>20</v>
      </c>
      <c r="D20" s="68">
        <v>6</v>
      </c>
      <c r="E20" s="39"/>
      <c r="F20" s="40"/>
      <c r="G20" s="40"/>
      <c r="H20" s="126"/>
      <c r="I20" s="41">
        <v>4</v>
      </c>
      <c r="J20" s="40">
        <v>2</v>
      </c>
      <c r="K20" s="40"/>
      <c r="L20" s="40"/>
      <c r="M20" s="40"/>
      <c r="N20" s="40"/>
      <c r="O20" s="40"/>
      <c r="P20" s="42"/>
      <c r="Q20" s="90">
        <f>SUM(E20:P20)</f>
        <v>6</v>
      </c>
      <c r="R20" s="104">
        <v>0</v>
      </c>
      <c r="S20" s="137">
        <f t="shared" si="1"/>
        <v>1</v>
      </c>
      <c r="T20" s="91">
        <f>D20-(Q20+R20)</f>
        <v>0</v>
      </c>
      <c r="U20" s="105"/>
    </row>
    <row r="21" spans="1:21" ht="14" x14ac:dyDescent="0.15">
      <c r="A21" s="159"/>
      <c r="B21" s="74" t="s">
        <v>21</v>
      </c>
      <c r="C21" s="21" t="s">
        <v>19</v>
      </c>
      <c r="D21" s="69">
        <v>6</v>
      </c>
      <c r="E21" s="21"/>
      <c r="F21" s="12"/>
      <c r="G21" s="12"/>
      <c r="H21" s="127">
        <v>2</v>
      </c>
      <c r="I21" s="13">
        <v>2</v>
      </c>
      <c r="J21" s="12"/>
      <c r="K21" s="12">
        <v>2</v>
      </c>
      <c r="L21" s="12"/>
      <c r="M21" s="12"/>
      <c r="N21" s="12"/>
      <c r="O21" s="12"/>
      <c r="P21" s="22"/>
      <c r="Q21" s="92">
        <f t="shared" ref="Q21:Q25" si="3">SUM(E21:P21)</f>
        <v>6</v>
      </c>
      <c r="R21" s="14">
        <v>0</v>
      </c>
      <c r="S21" s="146">
        <f>Q21/(Q21+R21)</f>
        <v>1</v>
      </c>
      <c r="T21" s="15">
        <f t="shared" ref="T21:T25" si="4">D21-(Q21+R21)</f>
        <v>0</v>
      </c>
      <c r="U21" s="93"/>
    </row>
    <row r="22" spans="1:21" ht="14" x14ac:dyDescent="0.15">
      <c r="A22" s="159"/>
      <c r="B22" s="74" t="s">
        <v>23</v>
      </c>
      <c r="C22" s="21" t="s">
        <v>36</v>
      </c>
      <c r="D22" s="69">
        <v>19</v>
      </c>
      <c r="E22" s="21"/>
      <c r="F22" s="12"/>
      <c r="G22" s="12"/>
      <c r="H22" s="128">
        <v>2.75</v>
      </c>
      <c r="I22" s="13">
        <v>7</v>
      </c>
      <c r="J22" s="12">
        <v>5</v>
      </c>
      <c r="K22" s="12">
        <v>1</v>
      </c>
      <c r="L22" s="12"/>
      <c r="M22" s="12"/>
      <c r="N22" s="12"/>
      <c r="O22" s="12"/>
      <c r="P22" s="22"/>
      <c r="Q22" s="92">
        <f t="shared" si="3"/>
        <v>15.75</v>
      </c>
      <c r="R22" s="14">
        <v>5</v>
      </c>
      <c r="S22" s="146">
        <f t="shared" si="1"/>
        <v>0.75903614457831325</v>
      </c>
      <c r="T22" s="15">
        <f t="shared" si="4"/>
        <v>-1.75</v>
      </c>
      <c r="U22" s="93"/>
    </row>
    <row r="23" spans="1:21" ht="14" x14ac:dyDescent="0.15">
      <c r="A23" s="159"/>
      <c r="B23" s="74" t="s">
        <v>24</v>
      </c>
      <c r="C23" s="21" t="s">
        <v>20</v>
      </c>
      <c r="D23" s="69">
        <v>8</v>
      </c>
      <c r="E23" s="21"/>
      <c r="F23" s="12"/>
      <c r="G23" s="12"/>
      <c r="H23" s="127"/>
      <c r="I23" s="13"/>
      <c r="J23" s="12">
        <v>3</v>
      </c>
      <c r="K23" s="12">
        <v>5</v>
      </c>
      <c r="L23" s="12"/>
      <c r="M23" s="12"/>
      <c r="N23" s="12"/>
      <c r="O23" s="12"/>
      <c r="P23" s="22"/>
      <c r="Q23" s="92">
        <f t="shared" si="3"/>
        <v>8</v>
      </c>
      <c r="R23" s="14">
        <v>0</v>
      </c>
      <c r="S23" s="146">
        <f t="shared" si="1"/>
        <v>1</v>
      </c>
      <c r="T23" s="15">
        <f t="shared" si="4"/>
        <v>0</v>
      </c>
      <c r="U23" s="93"/>
    </row>
    <row r="24" spans="1:21" ht="14" x14ac:dyDescent="0.15">
      <c r="A24" s="159"/>
      <c r="B24" s="74" t="s">
        <v>25</v>
      </c>
      <c r="C24" s="21" t="s">
        <v>19</v>
      </c>
      <c r="D24" s="69">
        <v>8</v>
      </c>
      <c r="E24" s="21"/>
      <c r="F24" s="12"/>
      <c r="G24" s="12"/>
      <c r="H24" s="127"/>
      <c r="I24" s="13"/>
      <c r="J24" s="12">
        <v>5</v>
      </c>
      <c r="K24" s="12">
        <v>2</v>
      </c>
      <c r="L24" s="12"/>
      <c r="M24" s="12"/>
      <c r="N24" s="12"/>
      <c r="O24" s="12"/>
      <c r="P24" s="22"/>
      <c r="Q24" s="92">
        <f t="shared" si="3"/>
        <v>7</v>
      </c>
      <c r="R24" s="14">
        <v>0</v>
      </c>
      <c r="S24" s="146">
        <f t="shared" si="1"/>
        <v>1</v>
      </c>
      <c r="T24" s="15">
        <f t="shared" si="4"/>
        <v>1</v>
      </c>
      <c r="U24" s="93"/>
    </row>
    <row r="25" spans="1:21" ht="15" thickBot="1" x14ac:dyDescent="0.2">
      <c r="A25" s="160"/>
      <c r="B25" s="75" t="s">
        <v>26</v>
      </c>
      <c r="C25" s="23" t="s">
        <v>20</v>
      </c>
      <c r="D25" s="70">
        <v>18</v>
      </c>
      <c r="E25" s="23"/>
      <c r="F25" s="24"/>
      <c r="G25" s="24"/>
      <c r="H25" s="129"/>
      <c r="I25" s="25"/>
      <c r="J25" s="24">
        <v>7</v>
      </c>
      <c r="K25" s="24">
        <v>5</v>
      </c>
      <c r="L25" s="24"/>
      <c r="M25" s="24"/>
      <c r="N25" s="24"/>
      <c r="O25" s="24"/>
      <c r="P25" s="26"/>
      <c r="Q25" s="101">
        <f t="shared" si="3"/>
        <v>12</v>
      </c>
      <c r="R25" s="106">
        <v>0</v>
      </c>
      <c r="S25" s="146">
        <f t="shared" si="1"/>
        <v>1</v>
      </c>
      <c r="T25" s="15">
        <f t="shared" si="4"/>
        <v>6</v>
      </c>
      <c r="U25" s="107"/>
    </row>
    <row r="26" spans="1:21" s="5" customFormat="1" ht="14" thickBot="1" x14ac:dyDescent="0.2">
      <c r="A26" s="61"/>
      <c r="B26" s="76"/>
      <c r="C26" s="43" t="s">
        <v>16</v>
      </c>
      <c r="D26" s="44">
        <f>SUM(D20:D25)</f>
        <v>65</v>
      </c>
      <c r="E26" s="35"/>
      <c r="F26" s="36"/>
      <c r="G26" s="36"/>
      <c r="H26" s="130"/>
      <c r="I26" s="37"/>
      <c r="J26" s="36"/>
      <c r="K26" s="36"/>
      <c r="L26" s="36"/>
      <c r="M26" s="36"/>
      <c r="N26" s="36"/>
      <c r="O26" s="36"/>
      <c r="P26" s="38"/>
      <c r="Q26" s="95">
        <f>SUM(Q20:Q25)</f>
        <v>54.75</v>
      </c>
      <c r="R26" s="95">
        <f>SUM(R20:R25)</f>
        <v>5</v>
      </c>
      <c r="S26" s="138">
        <f t="shared" si="1"/>
        <v>0.91631799163179917</v>
      </c>
      <c r="T26" s="51">
        <f>D26-Q26</f>
        <v>10.25</v>
      </c>
      <c r="U26" s="103"/>
    </row>
    <row r="27" spans="1:21" ht="20" customHeight="1" x14ac:dyDescent="0.15">
      <c r="A27" s="161" t="s">
        <v>27</v>
      </c>
      <c r="B27" s="114" t="s">
        <v>28</v>
      </c>
      <c r="C27" s="39" t="s">
        <v>19</v>
      </c>
      <c r="D27" s="68">
        <v>40</v>
      </c>
      <c r="E27" s="39"/>
      <c r="F27" s="40"/>
      <c r="G27" s="40"/>
      <c r="H27" s="131">
        <v>10.75</v>
      </c>
      <c r="I27" s="41">
        <v>5</v>
      </c>
      <c r="J27" s="40">
        <v>5</v>
      </c>
      <c r="K27" s="40">
        <v>5</v>
      </c>
      <c r="L27" s="40"/>
      <c r="M27" s="40"/>
      <c r="N27" s="40"/>
      <c r="O27" s="40"/>
      <c r="P27" s="42"/>
      <c r="Q27" s="90">
        <f t="shared" ref="Q27" si="5">SUM(E27:P27)</f>
        <v>25.75</v>
      </c>
      <c r="R27" s="52">
        <v>5</v>
      </c>
      <c r="S27" s="134">
        <f t="shared" si="1"/>
        <v>0.83739837398373984</v>
      </c>
      <c r="T27" s="91">
        <f>D27-(Q27+R27)</f>
        <v>9.25</v>
      </c>
      <c r="U27" s="109"/>
    </row>
    <row r="28" spans="1:21" ht="20" customHeight="1" x14ac:dyDescent="0.15">
      <c r="A28" s="162"/>
      <c r="B28" s="78" t="s">
        <v>30</v>
      </c>
      <c r="C28" s="21" t="s">
        <v>36</v>
      </c>
      <c r="D28" s="69">
        <v>35</v>
      </c>
      <c r="E28" s="21"/>
      <c r="F28" s="12"/>
      <c r="G28" s="12"/>
      <c r="H28" s="127">
        <v>3.75</v>
      </c>
      <c r="I28" s="13">
        <v>5</v>
      </c>
      <c r="J28" s="12">
        <v>5</v>
      </c>
      <c r="K28" s="12">
        <v>5</v>
      </c>
      <c r="L28" s="12"/>
      <c r="M28" s="12"/>
      <c r="N28" s="12"/>
      <c r="O28" s="12"/>
      <c r="P28" s="22"/>
      <c r="Q28" s="92">
        <f>SUM(E28:P28)</f>
        <v>18.75</v>
      </c>
      <c r="R28" s="11">
        <v>20</v>
      </c>
      <c r="S28" s="135">
        <f t="shared" si="1"/>
        <v>0.4838709677419355</v>
      </c>
      <c r="T28" s="15">
        <f t="shared" ref="T28:T45" si="6">D28-(Q28+R28)</f>
        <v>-3.75</v>
      </c>
      <c r="U28" s="94"/>
    </row>
    <row r="29" spans="1:21" ht="19" customHeight="1" x14ac:dyDescent="0.15">
      <c r="A29" s="162"/>
      <c r="B29" s="78" t="s">
        <v>32</v>
      </c>
      <c r="C29" s="21" t="s">
        <v>20</v>
      </c>
      <c r="D29" s="69">
        <v>20</v>
      </c>
      <c r="E29" s="21"/>
      <c r="F29" s="12"/>
      <c r="G29" s="12"/>
      <c r="H29" s="127">
        <v>10.75</v>
      </c>
      <c r="I29" s="13"/>
      <c r="J29" s="12"/>
      <c r="K29" s="12"/>
      <c r="L29" s="12"/>
      <c r="M29" s="12"/>
      <c r="N29" s="12"/>
      <c r="O29" s="12"/>
      <c r="P29" s="22"/>
      <c r="Q29" s="92">
        <f t="shared" ref="Q29:Q45" si="7">SUM(E29:P29)</f>
        <v>10.75</v>
      </c>
      <c r="R29" s="11">
        <v>0</v>
      </c>
      <c r="S29" s="135">
        <f t="shared" si="1"/>
        <v>1</v>
      </c>
      <c r="T29" s="15">
        <f t="shared" si="6"/>
        <v>9.25</v>
      </c>
      <c r="U29" s="94"/>
    </row>
    <row r="30" spans="1:21" ht="15" customHeight="1" x14ac:dyDescent="0.15">
      <c r="A30" s="162"/>
      <c r="B30" s="115" t="s">
        <v>66</v>
      </c>
      <c r="C30" s="21" t="s">
        <v>29</v>
      </c>
      <c r="D30" s="69">
        <v>5</v>
      </c>
      <c r="E30" s="21"/>
      <c r="F30" s="12"/>
      <c r="G30" s="12"/>
      <c r="H30" s="127">
        <v>10</v>
      </c>
      <c r="I30" s="13">
        <v>0</v>
      </c>
      <c r="J30" s="12">
        <v>0</v>
      </c>
      <c r="K30" s="12">
        <v>0</v>
      </c>
      <c r="L30" s="12"/>
      <c r="M30" s="12"/>
      <c r="N30" s="12"/>
      <c r="O30" s="12"/>
      <c r="P30" s="22"/>
      <c r="Q30" s="92">
        <f t="shared" si="7"/>
        <v>10</v>
      </c>
      <c r="R30" s="11"/>
      <c r="S30" s="135">
        <f t="shared" si="1"/>
        <v>1</v>
      </c>
      <c r="T30" s="15">
        <f t="shared" si="6"/>
        <v>-5</v>
      </c>
      <c r="U30" s="94"/>
    </row>
    <row r="31" spans="1:21" ht="17" customHeight="1" x14ac:dyDescent="0.15">
      <c r="A31" s="162"/>
      <c r="B31" s="115" t="s">
        <v>67</v>
      </c>
      <c r="C31" s="21" t="s">
        <v>31</v>
      </c>
      <c r="D31" s="69">
        <v>60</v>
      </c>
      <c r="E31" s="21"/>
      <c r="F31" s="12"/>
      <c r="G31" s="12"/>
      <c r="H31" s="127">
        <v>15</v>
      </c>
      <c r="I31" s="13">
        <v>15</v>
      </c>
      <c r="J31" s="12">
        <v>15</v>
      </c>
      <c r="K31" s="12"/>
      <c r="L31" s="12"/>
      <c r="M31" s="12"/>
      <c r="N31" s="12"/>
      <c r="O31" s="12"/>
      <c r="P31" s="22"/>
      <c r="Q31" s="92">
        <f t="shared" si="7"/>
        <v>45</v>
      </c>
      <c r="R31" s="11">
        <v>20</v>
      </c>
      <c r="S31" s="135">
        <f t="shared" si="1"/>
        <v>0.69230769230769229</v>
      </c>
      <c r="T31" s="15">
        <f t="shared" si="6"/>
        <v>-5</v>
      </c>
      <c r="U31" s="94"/>
    </row>
    <row r="32" spans="1:21" ht="16" customHeight="1" x14ac:dyDescent="0.15">
      <c r="A32" s="162"/>
      <c r="B32" s="116" t="s">
        <v>68</v>
      </c>
      <c r="C32" s="117"/>
      <c r="D32" s="118">
        <f>SUM(D27:D31)</f>
        <v>160</v>
      </c>
      <c r="E32" s="117"/>
      <c r="F32" s="119"/>
      <c r="G32" s="119"/>
      <c r="H32" s="132"/>
      <c r="I32" s="120"/>
      <c r="J32" s="119"/>
      <c r="K32" s="119"/>
      <c r="L32" s="119"/>
      <c r="M32" s="119"/>
      <c r="N32" s="119"/>
      <c r="O32" s="119"/>
      <c r="P32" s="121"/>
      <c r="Q32" s="122">
        <f>SUM(Q27:Q31)</f>
        <v>110.25</v>
      </c>
      <c r="R32" s="123">
        <f>SUM(R27:R31)</f>
        <v>45</v>
      </c>
      <c r="S32" s="139">
        <f>Q32/(Q32+R32)</f>
        <v>0.71014492753623193</v>
      </c>
      <c r="T32" s="15">
        <f t="shared" si="6"/>
        <v>4.75</v>
      </c>
      <c r="U32" s="124"/>
    </row>
    <row r="33" spans="1:21" ht="14" x14ac:dyDescent="0.15">
      <c r="A33" s="162"/>
      <c r="B33" s="115" t="s">
        <v>70</v>
      </c>
      <c r="C33" s="21" t="s">
        <v>69</v>
      </c>
      <c r="D33" s="69">
        <v>6</v>
      </c>
      <c r="E33" s="21"/>
      <c r="F33" s="12"/>
      <c r="G33" s="12"/>
      <c r="H33" s="127">
        <v>4</v>
      </c>
      <c r="I33" s="13"/>
      <c r="J33" s="12"/>
      <c r="K33" s="12">
        <v>2</v>
      </c>
      <c r="L33" s="12"/>
      <c r="M33" s="12"/>
      <c r="N33" s="12"/>
      <c r="O33" s="12"/>
      <c r="P33" s="22"/>
      <c r="Q33" s="92">
        <f t="shared" si="7"/>
        <v>6</v>
      </c>
      <c r="R33" s="11"/>
      <c r="S33" s="135">
        <f t="shared" si="1"/>
        <v>1</v>
      </c>
      <c r="T33" s="15">
        <f t="shared" si="6"/>
        <v>0</v>
      </c>
      <c r="U33" s="94"/>
    </row>
    <row r="34" spans="1:21" ht="14" x14ac:dyDescent="0.15">
      <c r="A34" s="162"/>
      <c r="B34" s="115" t="s">
        <v>71</v>
      </c>
      <c r="C34" s="21" t="s">
        <v>19</v>
      </c>
      <c r="D34" s="69">
        <v>6</v>
      </c>
      <c r="E34" s="21"/>
      <c r="F34" s="12"/>
      <c r="G34" s="12"/>
      <c r="H34" s="127"/>
      <c r="I34" s="13"/>
      <c r="J34" s="12">
        <v>6</v>
      </c>
      <c r="K34" s="12"/>
      <c r="L34" s="12"/>
      <c r="M34" s="12"/>
      <c r="N34" s="12"/>
      <c r="O34" s="12"/>
      <c r="P34" s="22"/>
      <c r="Q34" s="92">
        <f t="shared" si="7"/>
        <v>6</v>
      </c>
      <c r="R34" s="69"/>
      <c r="S34" s="135">
        <f t="shared" si="1"/>
        <v>1</v>
      </c>
      <c r="T34" s="15"/>
      <c r="U34" s="94"/>
    </row>
    <row r="35" spans="1:21" ht="28" x14ac:dyDescent="0.15">
      <c r="A35" s="162"/>
      <c r="B35" s="78" t="s">
        <v>34</v>
      </c>
      <c r="C35" s="21" t="s">
        <v>19</v>
      </c>
      <c r="D35" s="69">
        <v>30</v>
      </c>
      <c r="E35" s="21"/>
      <c r="F35" s="12"/>
      <c r="G35" s="12"/>
      <c r="H35" s="127"/>
      <c r="I35" s="13"/>
      <c r="J35" s="12"/>
      <c r="K35" s="12"/>
      <c r="L35" s="12"/>
      <c r="M35" s="12"/>
      <c r="N35" s="12"/>
      <c r="O35" s="12"/>
      <c r="P35" s="22"/>
      <c r="Q35" s="92">
        <f t="shared" si="7"/>
        <v>0</v>
      </c>
      <c r="R35" s="69">
        <v>30</v>
      </c>
      <c r="S35" s="135">
        <f t="shared" si="1"/>
        <v>0</v>
      </c>
      <c r="T35" s="15">
        <f t="shared" si="6"/>
        <v>0</v>
      </c>
      <c r="U35" s="94"/>
    </row>
    <row r="36" spans="1:21" ht="14" x14ac:dyDescent="0.15">
      <c r="A36" s="162"/>
      <c r="B36" s="78" t="s">
        <v>35</v>
      </c>
      <c r="C36" s="21" t="s">
        <v>36</v>
      </c>
      <c r="D36" s="69">
        <v>8</v>
      </c>
      <c r="E36" s="21"/>
      <c r="F36" s="12"/>
      <c r="G36" s="12"/>
      <c r="H36" s="127"/>
      <c r="I36" s="13">
        <v>2</v>
      </c>
      <c r="J36" s="12">
        <v>2</v>
      </c>
      <c r="K36" s="12"/>
      <c r="L36" s="12"/>
      <c r="M36" s="12"/>
      <c r="N36" s="12"/>
      <c r="O36" s="12"/>
      <c r="P36" s="22"/>
      <c r="Q36" s="92">
        <f t="shared" si="7"/>
        <v>4</v>
      </c>
      <c r="R36" s="69">
        <v>4</v>
      </c>
      <c r="S36" s="135">
        <f t="shared" si="1"/>
        <v>0.5</v>
      </c>
      <c r="T36" s="15">
        <f t="shared" si="6"/>
        <v>0</v>
      </c>
      <c r="U36" s="94"/>
    </row>
    <row r="37" spans="1:21" ht="28" x14ac:dyDescent="0.15">
      <c r="A37" s="162"/>
      <c r="B37" s="78" t="s">
        <v>37</v>
      </c>
      <c r="C37" s="21" t="s">
        <v>19</v>
      </c>
      <c r="D37" s="69">
        <v>18</v>
      </c>
      <c r="E37" s="21"/>
      <c r="F37" s="12"/>
      <c r="G37" s="12"/>
      <c r="H37" s="127"/>
      <c r="I37" s="13"/>
      <c r="J37" s="12"/>
      <c r="K37" s="12"/>
      <c r="L37" s="12"/>
      <c r="M37" s="12"/>
      <c r="N37" s="12"/>
      <c r="O37" s="12"/>
      <c r="P37" s="22"/>
      <c r="Q37" s="92">
        <f t="shared" si="7"/>
        <v>0</v>
      </c>
      <c r="R37" s="69">
        <v>18</v>
      </c>
      <c r="S37" s="135">
        <f t="shared" si="1"/>
        <v>0</v>
      </c>
      <c r="T37" s="15">
        <f t="shared" si="6"/>
        <v>0</v>
      </c>
      <c r="U37" s="94"/>
    </row>
    <row r="38" spans="1:21" ht="28" x14ac:dyDescent="0.15">
      <c r="A38" s="162"/>
      <c r="B38" s="78" t="s">
        <v>38</v>
      </c>
      <c r="C38" s="21" t="s">
        <v>36</v>
      </c>
      <c r="D38" s="69">
        <v>3</v>
      </c>
      <c r="E38" s="21"/>
      <c r="F38" s="12"/>
      <c r="G38" s="12"/>
      <c r="H38" s="127"/>
      <c r="I38" s="13"/>
      <c r="J38" s="12"/>
      <c r="K38" s="12"/>
      <c r="L38" s="12"/>
      <c r="M38" s="12"/>
      <c r="N38" s="12"/>
      <c r="O38" s="12"/>
      <c r="P38" s="22"/>
      <c r="Q38" s="92">
        <f t="shared" si="7"/>
        <v>0</v>
      </c>
      <c r="R38" s="69">
        <v>3</v>
      </c>
      <c r="S38" s="135">
        <f t="shared" si="1"/>
        <v>0</v>
      </c>
      <c r="T38" s="15">
        <f t="shared" si="6"/>
        <v>0</v>
      </c>
      <c r="U38" s="94"/>
    </row>
    <row r="39" spans="1:21" ht="14" x14ac:dyDescent="0.15">
      <c r="A39" s="162"/>
      <c r="B39" s="78" t="s">
        <v>39</v>
      </c>
      <c r="C39" s="21" t="s">
        <v>19</v>
      </c>
      <c r="D39" s="69">
        <v>14</v>
      </c>
      <c r="E39" s="21"/>
      <c r="F39" s="12"/>
      <c r="G39" s="12"/>
      <c r="H39" s="127"/>
      <c r="I39" s="13"/>
      <c r="J39" s="12"/>
      <c r="K39" s="12"/>
      <c r="L39" s="12"/>
      <c r="M39" s="12"/>
      <c r="N39" s="12"/>
      <c r="O39" s="12"/>
      <c r="P39" s="22"/>
      <c r="Q39" s="92">
        <f t="shared" si="7"/>
        <v>0</v>
      </c>
      <c r="R39" s="69">
        <v>14</v>
      </c>
      <c r="S39" s="135">
        <f t="shared" si="1"/>
        <v>0</v>
      </c>
      <c r="T39" s="15">
        <f t="shared" si="6"/>
        <v>0</v>
      </c>
      <c r="U39" s="94"/>
    </row>
    <row r="40" spans="1:21" ht="28" x14ac:dyDescent="0.15">
      <c r="A40" s="162"/>
      <c r="B40" s="78" t="s">
        <v>40</v>
      </c>
      <c r="C40" s="21" t="s">
        <v>19</v>
      </c>
      <c r="D40" s="69">
        <v>18</v>
      </c>
      <c r="E40" s="21"/>
      <c r="F40" s="12"/>
      <c r="G40" s="12"/>
      <c r="H40" s="127"/>
      <c r="I40" s="13"/>
      <c r="J40" s="12"/>
      <c r="K40" s="12"/>
      <c r="L40" s="12"/>
      <c r="M40" s="12"/>
      <c r="N40" s="12"/>
      <c r="O40" s="12"/>
      <c r="P40" s="22"/>
      <c r="Q40" s="92">
        <f t="shared" si="7"/>
        <v>0</v>
      </c>
      <c r="R40" s="69">
        <v>18</v>
      </c>
      <c r="S40" s="135">
        <f t="shared" si="1"/>
        <v>0</v>
      </c>
      <c r="T40" s="15">
        <f t="shared" si="6"/>
        <v>0</v>
      </c>
      <c r="U40" s="94"/>
    </row>
    <row r="41" spans="1:21" ht="14" x14ac:dyDescent="0.15">
      <c r="A41" s="162"/>
      <c r="B41" s="78" t="s">
        <v>41</v>
      </c>
      <c r="C41" s="21" t="s">
        <v>19</v>
      </c>
      <c r="D41" s="69">
        <v>2.5</v>
      </c>
      <c r="E41" s="21"/>
      <c r="F41" s="12"/>
      <c r="G41" s="12"/>
      <c r="H41" s="127"/>
      <c r="I41" s="13"/>
      <c r="J41" s="12"/>
      <c r="K41" s="12"/>
      <c r="L41" s="12"/>
      <c r="M41" s="12"/>
      <c r="N41" s="12"/>
      <c r="O41" s="12"/>
      <c r="P41" s="22"/>
      <c r="Q41" s="92">
        <f t="shared" si="7"/>
        <v>0</v>
      </c>
      <c r="R41" s="69">
        <v>2.5</v>
      </c>
      <c r="S41" s="135">
        <f t="shared" si="1"/>
        <v>0</v>
      </c>
      <c r="T41" s="15">
        <f t="shared" si="6"/>
        <v>0</v>
      </c>
      <c r="U41" s="94"/>
    </row>
    <row r="42" spans="1:21" ht="28" x14ac:dyDescent="0.15">
      <c r="A42" s="162"/>
      <c r="B42" s="78" t="s">
        <v>42</v>
      </c>
      <c r="C42" s="21" t="s">
        <v>19</v>
      </c>
      <c r="D42" s="69">
        <v>3</v>
      </c>
      <c r="E42" s="21"/>
      <c r="F42" s="12"/>
      <c r="G42" s="12"/>
      <c r="H42" s="127"/>
      <c r="I42" s="13"/>
      <c r="J42" s="12"/>
      <c r="K42" s="12"/>
      <c r="L42" s="12"/>
      <c r="M42" s="12"/>
      <c r="N42" s="12"/>
      <c r="O42" s="12"/>
      <c r="P42" s="22"/>
      <c r="Q42" s="92">
        <f t="shared" si="7"/>
        <v>0</v>
      </c>
      <c r="R42" s="69">
        <v>3</v>
      </c>
      <c r="S42" s="135">
        <f t="shared" si="1"/>
        <v>0</v>
      </c>
      <c r="T42" s="15">
        <f t="shared" si="6"/>
        <v>0</v>
      </c>
      <c r="U42" s="94"/>
    </row>
    <row r="43" spans="1:21" ht="14" x14ac:dyDescent="0.15">
      <c r="A43" s="162"/>
      <c r="B43" s="78" t="s">
        <v>43</v>
      </c>
      <c r="C43" s="21" t="s">
        <v>19</v>
      </c>
      <c r="D43" s="69">
        <v>8</v>
      </c>
      <c r="E43" s="21"/>
      <c r="F43" s="12"/>
      <c r="G43" s="12"/>
      <c r="H43" s="12"/>
      <c r="I43" s="13"/>
      <c r="J43" s="12"/>
      <c r="K43" s="12"/>
      <c r="L43" s="12"/>
      <c r="M43" s="12"/>
      <c r="N43" s="12"/>
      <c r="O43" s="12"/>
      <c r="P43" s="22"/>
      <c r="Q43" s="92">
        <f t="shared" si="7"/>
        <v>0</v>
      </c>
      <c r="R43" s="69">
        <v>8</v>
      </c>
      <c r="S43" s="135">
        <f t="shared" si="1"/>
        <v>0</v>
      </c>
      <c r="T43" s="15">
        <f t="shared" si="6"/>
        <v>0</v>
      </c>
      <c r="U43" s="94"/>
    </row>
    <row r="44" spans="1:21" ht="28" x14ac:dyDescent="0.15">
      <c r="A44" s="162"/>
      <c r="B44" s="78" t="s">
        <v>44</v>
      </c>
      <c r="C44" s="21" t="s">
        <v>19</v>
      </c>
      <c r="D44" s="69">
        <v>18</v>
      </c>
      <c r="E44" s="21"/>
      <c r="F44" s="12"/>
      <c r="G44" s="12"/>
      <c r="H44" s="12"/>
      <c r="I44" s="13"/>
      <c r="J44" s="12"/>
      <c r="K44" s="12"/>
      <c r="L44" s="12"/>
      <c r="M44" s="12"/>
      <c r="N44" s="12"/>
      <c r="O44" s="12"/>
      <c r="P44" s="22"/>
      <c r="Q44" s="92">
        <f t="shared" si="7"/>
        <v>0</v>
      </c>
      <c r="R44" s="69">
        <v>18</v>
      </c>
      <c r="S44" s="135">
        <f t="shared" si="1"/>
        <v>0</v>
      </c>
      <c r="T44" s="15">
        <f t="shared" si="6"/>
        <v>0</v>
      </c>
      <c r="U44" s="94"/>
    </row>
    <row r="45" spans="1:21" ht="15" thickBot="1" x14ac:dyDescent="0.2">
      <c r="A45" s="163"/>
      <c r="B45" s="79" t="s">
        <v>45</v>
      </c>
      <c r="C45" s="23" t="s">
        <v>19</v>
      </c>
      <c r="D45" s="70">
        <v>3</v>
      </c>
      <c r="E45" s="23"/>
      <c r="F45" s="24"/>
      <c r="G45" s="24"/>
      <c r="H45" s="24"/>
      <c r="I45" s="25"/>
      <c r="J45" s="24"/>
      <c r="K45" s="24"/>
      <c r="L45" s="24"/>
      <c r="M45" s="24"/>
      <c r="N45" s="24"/>
      <c r="O45" s="24"/>
      <c r="P45" s="26"/>
      <c r="Q45" s="101">
        <f t="shared" si="7"/>
        <v>0</v>
      </c>
      <c r="R45" s="148">
        <v>3</v>
      </c>
      <c r="S45" s="140">
        <f t="shared" si="1"/>
        <v>0</v>
      </c>
      <c r="T45" s="149">
        <f t="shared" si="6"/>
        <v>0</v>
      </c>
      <c r="U45" s="110"/>
    </row>
    <row r="46" spans="1:21" s="5" customFormat="1" ht="14" thickBot="1" x14ac:dyDescent="0.2">
      <c r="A46" s="71"/>
      <c r="B46" s="80"/>
      <c r="C46" s="58" t="s">
        <v>16</v>
      </c>
      <c r="D46" s="50">
        <f>SUM(D32:D45)</f>
        <v>297.5</v>
      </c>
      <c r="E46" s="35"/>
      <c r="F46" s="36"/>
      <c r="G46" s="36"/>
      <c r="H46" s="36"/>
      <c r="I46" s="37"/>
      <c r="J46" s="36"/>
      <c r="K46" s="36"/>
      <c r="L46" s="36"/>
      <c r="M46" s="36"/>
      <c r="N46" s="36"/>
      <c r="O46" s="36"/>
      <c r="P46" s="38"/>
      <c r="Q46" s="99">
        <f>SUM(Q32:Q45)</f>
        <v>126.25</v>
      </c>
      <c r="R46" s="150">
        <f>SUM(R32:R45)</f>
        <v>166.5</v>
      </c>
      <c r="S46" s="151">
        <f>Q46/(Q46+R46)</f>
        <v>0.43125533731853116</v>
      </c>
      <c r="T46" s="44">
        <f>D46-Q46</f>
        <v>171.25</v>
      </c>
      <c r="U46" s="147"/>
    </row>
    <row r="47" spans="1:21" ht="14" thickBot="1" x14ac:dyDescent="0.2">
      <c r="A47" s="57"/>
      <c r="B47" s="81" t="s">
        <v>59</v>
      </c>
      <c r="C47" s="59" t="s">
        <v>17</v>
      </c>
      <c r="D47" s="45">
        <f>D26+D46+D19</f>
        <v>427.3</v>
      </c>
      <c r="E47" s="46"/>
      <c r="F47" s="46"/>
      <c r="G47" s="46"/>
      <c r="H47" s="46"/>
      <c r="I47" s="47"/>
      <c r="J47" s="48"/>
      <c r="K47" s="48"/>
      <c r="L47" s="48"/>
      <c r="M47" s="46"/>
      <c r="N47" s="48"/>
      <c r="O47" s="46"/>
      <c r="P47" s="49"/>
      <c r="Q47" s="141">
        <f>Q19+Q26+Q46</f>
        <v>282.25</v>
      </c>
      <c r="R47" s="142">
        <f>R19+R26+R46</f>
        <v>171.5</v>
      </c>
      <c r="S47" s="153">
        <f>Q47/(Q47+R47)</f>
        <v>0.62203856749311293</v>
      </c>
      <c r="T47" s="152">
        <f>D47-(Q47+R47)</f>
        <v>-26.449999999999989</v>
      </c>
    </row>
    <row r="48" spans="1:21" x14ac:dyDescent="0.15">
      <c r="H48" s="4"/>
      <c r="O48" s="4"/>
      <c r="P48" s="4"/>
    </row>
    <row r="49" spans="8:16" x14ac:dyDescent="0.15">
      <c r="H49" s="4"/>
      <c r="O49" s="4"/>
      <c r="P49" s="4"/>
    </row>
  </sheetData>
  <mergeCells count="6">
    <mergeCell ref="A27:A45"/>
    <mergeCell ref="H1:J1"/>
    <mergeCell ref="A9:A18"/>
    <mergeCell ref="B10:B14"/>
    <mergeCell ref="U10:U14"/>
    <mergeCell ref="A20:A25"/>
  </mergeCells>
  <conditionalFormatting sqref="T9:T18">
    <cfRule type="colorScale" priority="4">
      <colorScale>
        <cfvo type="num" val="0"/>
        <cfvo type="num" val="0"/>
        <color rgb="FFFF7128"/>
        <color rgb="FF92D050"/>
      </colorScale>
    </cfRule>
  </conditionalFormatting>
  <conditionalFormatting sqref="T20:T25">
    <cfRule type="colorScale" priority="3">
      <colorScale>
        <cfvo type="num" val="0"/>
        <cfvo type="num" val="0"/>
        <color rgb="FFFF7128"/>
        <color rgb="FF92D050"/>
      </colorScale>
    </cfRule>
  </conditionalFormatting>
  <conditionalFormatting sqref="B5">
    <cfRule type="colorScale" priority="2">
      <colorScale>
        <cfvo type="percent" val="0"/>
        <cfvo type="percent" val="100"/>
        <color rgb="FF92D050"/>
        <color theme="9" tint="-0.249977111117893"/>
      </colorScale>
    </cfRule>
  </conditionalFormatting>
  <conditionalFormatting sqref="T27:T45">
    <cfRule type="colorScale" priority="1">
      <colorScale>
        <cfvo type="num" val="0"/>
        <cfvo type="num" val="0"/>
        <color rgb="FFFF7128"/>
        <color rgb="FF92D050"/>
      </colorScale>
    </cfRule>
  </conditionalFormatting>
  <pageMargins left="0" right="0" top="0.7" bottom="0.62" header="0.4921259845" footer="0.4921259845"/>
  <pageSetup paperSize="9" scale="48" orientation="landscape" verticalDpi="0"/>
  <headerFooter alignWithMargins="0"/>
  <colBreaks count="1" manualBreakCount="1">
    <brk id="1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F12E-9CF5-2B40-BD9F-1AEA9659D989}">
  <dimension ref="A1:U49"/>
  <sheetViews>
    <sheetView showGridLines="0" topLeftCell="A31" zoomScaleNormal="100" workbookViewId="0">
      <selection activeCell="K5" sqref="K5"/>
    </sheetView>
  </sheetViews>
  <sheetFormatPr baseColWidth="10" defaultRowHeight="13" x14ac:dyDescent="0.15"/>
  <cols>
    <col min="1" max="1" width="29" customWidth="1"/>
    <col min="2" max="2" width="43.6640625" customWidth="1"/>
    <col min="3" max="3" width="7.5" customWidth="1"/>
    <col min="4" max="4" width="6.5" customWidth="1"/>
    <col min="5" max="6" width="7.6640625" customWidth="1"/>
    <col min="7" max="7" width="7.5" customWidth="1"/>
    <col min="8" max="8" width="7.6640625" customWidth="1"/>
    <col min="9" max="9" width="6" customWidth="1"/>
    <col min="10" max="10" width="6.5" customWidth="1"/>
    <col min="11" max="11" width="6.1640625" customWidth="1"/>
    <col min="12" max="14" width="7.6640625" customWidth="1"/>
    <col min="15" max="15" width="9" customWidth="1"/>
    <col min="16" max="16" width="8.83203125" customWidth="1"/>
    <col min="17" max="17" width="8.5" bestFit="1" customWidth="1"/>
    <col min="18" max="19" width="7.6640625" customWidth="1"/>
    <col min="20" max="20" width="8.5" bestFit="1" customWidth="1"/>
    <col min="21" max="21" width="36.1640625" customWidth="1"/>
  </cols>
  <sheetData>
    <row r="1" spans="1:21" ht="18" x14ac:dyDescent="0.15">
      <c r="A1" s="9" t="s">
        <v>53</v>
      </c>
      <c r="B1" s="9"/>
      <c r="C1" s="6"/>
      <c r="D1" s="6"/>
      <c r="E1" s="7"/>
      <c r="F1" s="8"/>
      <c r="H1" s="157" t="s">
        <v>84</v>
      </c>
      <c r="I1" s="157"/>
      <c r="J1" s="157"/>
      <c r="K1" s="3"/>
    </row>
    <row r="2" spans="1:21" x14ac:dyDescent="0.15">
      <c r="A2" s="1"/>
      <c r="B2" s="1"/>
      <c r="C2" s="1"/>
      <c r="D2" s="1"/>
      <c r="E2" s="2"/>
      <c r="F2" s="3"/>
      <c r="G2" s="3"/>
      <c r="H2" s="3"/>
      <c r="I2" s="3"/>
      <c r="J2" s="3"/>
      <c r="K2" s="3"/>
    </row>
    <row r="3" spans="1:21" x14ac:dyDescent="0.15">
      <c r="A3" s="1" t="s">
        <v>73</v>
      </c>
      <c r="B3" s="3"/>
      <c r="C3" s="1"/>
      <c r="D3" s="3"/>
      <c r="E3" s="1"/>
      <c r="F3" s="3"/>
      <c r="G3" s="3"/>
      <c r="H3" s="3"/>
      <c r="I3" s="3"/>
      <c r="J3" s="3"/>
      <c r="K3" s="3"/>
    </row>
    <row r="4" spans="1:21" x14ac:dyDescent="0.15">
      <c r="A4" s="3"/>
      <c r="B4" s="3"/>
      <c r="C4" s="3"/>
      <c r="D4" s="3"/>
      <c r="E4" s="3"/>
      <c r="F4" s="3" t="s">
        <v>81</v>
      </c>
      <c r="G4" s="3"/>
      <c r="H4" s="145">
        <f>D19-(Q19+R19)</f>
        <v>-38.450000000000003</v>
      </c>
      <c r="I4" s="3"/>
      <c r="J4" s="3"/>
      <c r="K4" s="3"/>
    </row>
    <row r="5" spans="1:21" x14ac:dyDescent="0.15">
      <c r="A5" s="3" t="s">
        <v>79</v>
      </c>
      <c r="B5" s="143">
        <f>S47</f>
        <v>0.72350726196880044</v>
      </c>
      <c r="C5" s="3"/>
      <c r="D5" s="3"/>
      <c r="E5" s="3"/>
      <c r="F5" s="3" t="s">
        <v>82</v>
      </c>
      <c r="G5" s="3"/>
      <c r="H5" s="145">
        <f>D26-(Q26+R26)</f>
        <v>3.25</v>
      </c>
      <c r="I5" s="3"/>
      <c r="J5" s="3"/>
      <c r="K5" s="3"/>
    </row>
    <row r="6" spans="1:21" x14ac:dyDescent="0.15">
      <c r="A6" s="111" t="s">
        <v>62</v>
      </c>
      <c r="B6" s="111"/>
      <c r="C6" s="3"/>
      <c r="D6" s="3"/>
      <c r="E6" s="3"/>
      <c r="F6" s="3" t="s">
        <v>83</v>
      </c>
      <c r="G6" s="3"/>
      <c r="H6" s="145">
        <f>D46-(Q46+R46)</f>
        <v>-2.25</v>
      </c>
      <c r="I6" s="3"/>
      <c r="J6" s="3"/>
      <c r="K6" s="3"/>
      <c r="L6" s="3"/>
    </row>
    <row r="7" spans="1:21" ht="14" thickBot="1" x14ac:dyDescent="0.2">
      <c r="A7" s="112" t="s">
        <v>80</v>
      </c>
      <c r="B7" s="144">
        <f>D47-(Q47+R47)</f>
        <v>-37.449999999999989</v>
      </c>
      <c r="C7" s="3"/>
      <c r="D7" s="3" t="s">
        <v>64</v>
      </c>
      <c r="E7" s="3"/>
      <c r="F7" s="3"/>
      <c r="G7" s="3"/>
      <c r="H7" s="3"/>
      <c r="I7" s="3"/>
      <c r="J7" s="3"/>
      <c r="K7" s="3"/>
      <c r="L7" s="3"/>
    </row>
    <row r="8" spans="1:21" ht="25" thickBot="1" x14ac:dyDescent="0.2">
      <c r="A8" s="62" t="s">
        <v>1</v>
      </c>
      <c r="B8" s="63"/>
      <c r="C8" s="86" t="s">
        <v>0</v>
      </c>
      <c r="D8" s="64" t="s">
        <v>2</v>
      </c>
      <c r="E8" s="27" t="s">
        <v>3</v>
      </c>
      <c r="F8" s="28" t="s">
        <v>4</v>
      </c>
      <c r="G8" s="28" t="s">
        <v>5</v>
      </c>
      <c r="H8" s="28" t="s">
        <v>6</v>
      </c>
      <c r="I8" s="28" t="s">
        <v>7</v>
      </c>
      <c r="J8" s="28" t="s">
        <v>8</v>
      </c>
      <c r="K8" s="28" t="s">
        <v>9</v>
      </c>
      <c r="L8" s="28" t="s">
        <v>10</v>
      </c>
      <c r="M8" s="29" t="s">
        <v>11</v>
      </c>
      <c r="N8" s="29" t="s">
        <v>12</v>
      </c>
      <c r="O8" s="29" t="s">
        <v>13</v>
      </c>
      <c r="P8" s="30" t="s">
        <v>14</v>
      </c>
      <c r="Q8" s="87" t="s">
        <v>15</v>
      </c>
      <c r="R8" s="88" t="s">
        <v>57</v>
      </c>
      <c r="S8" s="88" t="s">
        <v>78</v>
      </c>
      <c r="T8" s="88" t="s">
        <v>58</v>
      </c>
      <c r="U8" s="89" t="s">
        <v>51</v>
      </c>
    </row>
    <row r="9" spans="1:21" ht="17" customHeight="1" x14ac:dyDescent="0.15">
      <c r="A9" s="164" t="s">
        <v>46</v>
      </c>
      <c r="B9" s="82" t="s">
        <v>56</v>
      </c>
      <c r="C9" s="31" t="s">
        <v>20</v>
      </c>
      <c r="D9" s="65">
        <v>6</v>
      </c>
      <c r="E9" s="31">
        <v>5</v>
      </c>
      <c r="F9" s="16">
        <v>1.5</v>
      </c>
      <c r="G9" s="16"/>
      <c r="H9" s="16"/>
      <c r="I9" s="16"/>
      <c r="J9" s="16"/>
      <c r="K9" s="16"/>
      <c r="L9" s="16"/>
      <c r="M9" s="16"/>
      <c r="N9" s="16"/>
      <c r="O9" s="16"/>
      <c r="P9" s="17"/>
      <c r="Q9" s="90">
        <f t="shared" ref="Q9:Q18" si="0">SUM(E9:P9)</f>
        <v>6.5</v>
      </c>
      <c r="R9" s="52"/>
      <c r="S9" s="134">
        <f>Q9/(Q9+R9)</f>
        <v>1</v>
      </c>
      <c r="T9" s="91">
        <f>D9-(Q9+R9)</f>
        <v>-0.5</v>
      </c>
      <c r="U9" s="17"/>
    </row>
    <row r="10" spans="1:21" ht="16" customHeight="1" x14ac:dyDescent="0.15">
      <c r="A10" s="165"/>
      <c r="B10" s="166" t="s">
        <v>55</v>
      </c>
      <c r="C10" s="18" t="s">
        <v>36</v>
      </c>
      <c r="D10" s="66">
        <v>6.3</v>
      </c>
      <c r="E10" s="18">
        <v>5</v>
      </c>
      <c r="F10" s="10">
        <v>10</v>
      </c>
      <c r="G10" s="10">
        <v>5</v>
      </c>
      <c r="H10" s="10">
        <v>1.75</v>
      </c>
      <c r="I10" s="10"/>
      <c r="J10" s="10"/>
      <c r="K10" s="10"/>
      <c r="L10" s="10">
        <v>2</v>
      </c>
      <c r="M10" s="10"/>
      <c r="N10" s="10"/>
      <c r="O10" s="10"/>
      <c r="P10" s="19"/>
      <c r="Q10" s="92">
        <f t="shared" si="0"/>
        <v>23.75</v>
      </c>
      <c r="R10" s="11"/>
      <c r="S10" s="135">
        <f t="shared" ref="S10:S45" si="1">Q10/(Q10+R10)</f>
        <v>1</v>
      </c>
      <c r="T10" s="15">
        <f t="shared" ref="T10:T19" si="2">D10-Q10</f>
        <v>-17.45</v>
      </c>
      <c r="U10" s="154" t="s">
        <v>65</v>
      </c>
    </row>
    <row r="11" spans="1:21" ht="16" customHeight="1" x14ac:dyDescent="0.15">
      <c r="A11" s="165"/>
      <c r="B11" s="167"/>
      <c r="C11" s="18" t="s">
        <v>20</v>
      </c>
      <c r="D11" s="66">
        <v>3</v>
      </c>
      <c r="E11" s="18">
        <v>0</v>
      </c>
      <c r="F11" s="10">
        <v>3</v>
      </c>
      <c r="G11" s="10">
        <v>0</v>
      </c>
      <c r="H11" s="10"/>
      <c r="I11" s="10"/>
      <c r="J11" s="10"/>
      <c r="K11" s="10"/>
      <c r="L11" s="10"/>
      <c r="M11" s="10"/>
      <c r="N11" s="10"/>
      <c r="O11" s="10"/>
      <c r="P11" s="19"/>
      <c r="Q11" s="92">
        <f t="shared" si="0"/>
        <v>3</v>
      </c>
      <c r="R11" s="11"/>
      <c r="S11" s="135">
        <f t="shared" si="1"/>
        <v>1</v>
      </c>
      <c r="T11" s="15">
        <f t="shared" si="2"/>
        <v>0</v>
      </c>
      <c r="U11" s="155"/>
    </row>
    <row r="12" spans="1:21" ht="12" customHeight="1" x14ac:dyDescent="0.15">
      <c r="A12" s="165"/>
      <c r="B12" s="167"/>
      <c r="C12" s="18" t="s">
        <v>29</v>
      </c>
      <c r="D12" s="66">
        <v>6</v>
      </c>
      <c r="E12" s="18">
        <v>5</v>
      </c>
      <c r="F12" s="10">
        <v>10</v>
      </c>
      <c r="G12" s="10">
        <v>0</v>
      </c>
      <c r="H12" s="10"/>
      <c r="I12" s="10"/>
      <c r="J12" s="10"/>
      <c r="K12" s="10"/>
      <c r="L12" s="10"/>
      <c r="M12" s="10"/>
      <c r="N12" s="10"/>
      <c r="O12" s="10"/>
      <c r="P12" s="19"/>
      <c r="Q12" s="92">
        <f t="shared" si="0"/>
        <v>15</v>
      </c>
      <c r="R12" s="11"/>
      <c r="S12" s="135">
        <f t="shared" si="1"/>
        <v>1</v>
      </c>
      <c r="T12" s="15">
        <f t="shared" si="2"/>
        <v>-9</v>
      </c>
      <c r="U12" s="155"/>
    </row>
    <row r="13" spans="1:21" ht="14" customHeight="1" x14ac:dyDescent="0.15">
      <c r="A13" s="165"/>
      <c r="B13" s="167"/>
      <c r="C13" s="18" t="s">
        <v>31</v>
      </c>
      <c r="D13" s="66">
        <v>6</v>
      </c>
      <c r="E13" s="18">
        <v>5</v>
      </c>
      <c r="F13" s="10">
        <v>4</v>
      </c>
      <c r="G13" s="10">
        <v>0</v>
      </c>
      <c r="H13" s="10"/>
      <c r="I13" s="10"/>
      <c r="J13" s="10"/>
      <c r="K13" s="10"/>
      <c r="L13" s="10"/>
      <c r="M13" s="10"/>
      <c r="N13" s="10"/>
      <c r="O13" s="10"/>
      <c r="P13" s="19"/>
      <c r="Q13" s="92">
        <f t="shared" si="0"/>
        <v>9</v>
      </c>
      <c r="R13" s="11"/>
      <c r="S13" s="135">
        <f t="shared" si="1"/>
        <v>1</v>
      </c>
      <c r="T13" s="15">
        <f>D13-Q13</f>
        <v>-3</v>
      </c>
      <c r="U13" s="155"/>
    </row>
    <row r="14" spans="1:21" ht="13" customHeight="1" x14ac:dyDescent="0.15">
      <c r="A14" s="165"/>
      <c r="B14" s="168"/>
      <c r="C14" s="18" t="s">
        <v>19</v>
      </c>
      <c r="D14" s="66">
        <v>6</v>
      </c>
      <c r="E14" s="20"/>
      <c r="F14" s="10">
        <v>10</v>
      </c>
      <c r="G14" s="10">
        <v>5</v>
      </c>
      <c r="H14" s="10"/>
      <c r="I14" s="10"/>
      <c r="J14" s="10"/>
      <c r="K14" s="10"/>
      <c r="L14" s="10"/>
      <c r="M14" s="10"/>
      <c r="N14" s="10"/>
      <c r="O14" s="10"/>
      <c r="P14" s="19"/>
      <c r="Q14" s="92">
        <f t="shared" si="0"/>
        <v>15</v>
      </c>
      <c r="R14" s="11"/>
      <c r="S14" s="135">
        <f t="shared" si="1"/>
        <v>1</v>
      </c>
      <c r="T14" s="15">
        <f>D14-Q14</f>
        <v>-9</v>
      </c>
      <c r="U14" s="156"/>
    </row>
    <row r="15" spans="1:21" ht="14" x14ac:dyDescent="0.15">
      <c r="A15" s="165"/>
      <c r="B15" s="83" t="s">
        <v>47</v>
      </c>
      <c r="C15" s="18" t="s">
        <v>20</v>
      </c>
      <c r="D15" s="66">
        <v>8</v>
      </c>
      <c r="E15" s="18">
        <v>2</v>
      </c>
      <c r="F15" s="10">
        <v>6</v>
      </c>
      <c r="G15" s="10"/>
      <c r="H15" s="10"/>
      <c r="I15" s="10"/>
      <c r="J15" s="10"/>
      <c r="K15" s="10"/>
      <c r="L15" s="10"/>
      <c r="M15" s="10"/>
      <c r="N15" s="10"/>
      <c r="O15" s="10"/>
      <c r="P15" s="19"/>
      <c r="Q15" s="92">
        <f t="shared" si="0"/>
        <v>8</v>
      </c>
      <c r="R15" s="11"/>
      <c r="S15" s="135">
        <f t="shared" si="1"/>
        <v>1</v>
      </c>
      <c r="T15" s="15">
        <f t="shared" si="2"/>
        <v>0</v>
      </c>
      <c r="U15" s="19"/>
    </row>
    <row r="16" spans="1:21" ht="14" x14ac:dyDescent="0.15">
      <c r="A16" s="165"/>
      <c r="B16" s="84" t="s">
        <v>48</v>
      </c>
      <c r="C16" s="18" t="s">
        <v>20</v>
      </c>
      <c r="D16" s="66">
        <v>2.5</v>
      </c>
      <c r="E16" s="18">
        <v>2</v>
      </c>
      <c r="F16" s="10">
        <v>1</v>
      </c>
      <c r="G16" s="10"/>
      <c r="H16" s="10"/>
      <c r="I16" s="10"/>
      <c r="J16" s="10"/>
      <c r="K16" s="10"/>
      <c r="L16" s="10"/>
      <c r="M16" s="10"/>
      <c r="N16" s="10"/>
      <c r="O16" s="10"/>
      <c r="P16" s="19"/>
      <c r="Q16" s="92">
        <f>SUM(E16:P16)</f>
        <v>3</v>
      </c>
      <c r="R16" s="11"/>
      <c r="S16" s="135">
        <f t="shared" si="1"/>
        <v>1</v>
      </c>
      <c r="T16" s="15">
        <f t="shared" si="2"/>
        <v>-0.5</v>
      </c>
      <c r="U16" s="19"/>
    </row>
    <row r="17" spans="1:21" ht="14" x14ac:dyDescent="0.15">
      <c r="A17" s="165"/>
      <c r="B17" s="83" t="s">
        <v>49</v>
      </c>
      <c r="C17" s="18" t="s">
        <v>20</v>
      </c>
      <c r="D17" s="66">
        <v>18</v>
      </c>
      <c r="E17" s="18"/>
      <c r="F17" s="10">
        <v>9.5</v>
      </c>
      <c r="G17" s="10">
        <v>8</v>
      </c>
      <c r="H17" s="10"/>
      <c r="I17" s="10"/>
      <c r="J17" s="10"/>
      <c r="K17" s="10"/>
      <c r="L17" s="10"/>
      <c r="M17" s="10"/>
      <c r="N17" s="10"/>
      <c r="O17" s="10"/>
      <c r="P17" s="19"/>
      <c r="Q17" s="92">
        <f t="shared" si="0"/>
        <v>17.5</v>
      </c>
      <c r="R17" s="11"/>
      <c r="S17" s="135">
        <f t="shared" si="1"/>
        <v>1</v>
      </c>
      <c r="T17" s="15">
        <f t="shared" si="2"/>
        <v>0.5</v>
      </c>
      <c r="U17" s="19"/>
    </row>
    <row r="18" spans="1:21" ht="15" thickBot="1" x14ac:dyDescent="0.2">
      <c r="A18" s="160"/>
      <c r="B18" s="85" t="s">
        <v>50</v>
      </c>
      <c r="C18" s="32" t="s">
        <v>20</v>
      </c>
      <c r="D18" s="67">
        <v>3</v>
      </c>
      <c r="E18" s="32"/>
      <c r="F18" s="33"/>
      <c r="G18" s="33"/>
      <c r="H18" s="33">
        <v>2.5</v>
      </c>
      <c r="I18" s="33"/>
      <c r="J18" s="33"/>
      <c r="K18" s="33"/>
      <c r="L18" s="33"/>
      <c r="M18" s="33"/>
      <c r="N18" s="33"/>
      <c r="O18" s="33"/>
      <c r="P18" s="34"/>
      <c r="Q18" s="101">
        <f t="shared" si="0"/>
        <v>2.5</v>
      </c>
      <c r="R18" s="55"/>
      <c r="S18" s="135">
        <f t="shared" si="1"/>
        <v>1</v>
      </c>
      <c r="T18" s="102">
        <f t="shared" si="2"/>
        <v>0.5</v>
      </c>
      <c r="U18" s="34"/>
    </row>
    <row r="19" spans="1:21" s="5" customFormat="1" ht="14" thickBot="1" x14ac:dyDescent="0.2">
      <c r="A19" s="61"/>
      <c r="B19" s="72"/>
      <c r="C19" s="43" t="s">
        <v>16</v>
      </c>
      <c r="D19" s="60">
        <f>SUM(D9:D18)</f>
        <v>64.8</v>
      </c>
      <c r="E19" s="35"/>
      <c r="F19" s="36"/>
      <c r="G19" s="36"/>
      <c r="H19" s="125"/>
      <c r="I19" s="37"/>
      <c r="J19" s="36"/>
      <c r="K19" s="36"/>
      <c r="L19" s="36"/>
      <c r="M19" s="36"/>
      <c r="N19" s="36"/>
      <c r="O19" s="36"/>
      <c r="P19" s="38"/>
      <c r="Q19" s="95">
        <f>SUM(Q9:Q18)</f>
        <v>103.25</v>
      </c>
      <c r="R19" s="95">
        <f>SUM(R9:R18)</f>
        <v>0</v>
      </c>
      <c r="S19" s="136">
        <f t="shared" si="1"/>
        <v>1</v>
      </c>
      <c r="T19" s="51">
        <f t="shared" si="2"/>
        <v>-38.450000000000003</v>
      </c>
      <c r="U19" s="103"/>
    </row>
    <row r="20" spans="1:21" ht="14" x14ac:dyDescent="0.15">
      <c r="A20" s="158" t="s">
        <v>18</v>
      </c>
      <c r="B20" s="73" t="s">
        <v>22</v>
      </c>
      <c r="C20" s="39" t="s">
        <v>20</v>
      </c>
      <c r="D20" s="68">
        <v>6</v>
      </c>
      <c r="E20" s="39"/>
      <c r="F20" s="40"/>
      <c r="G20" s="40"/>
      <c r="H20" s="126"/>
      <c r="I20" s="41">
        <v>4</v>
      </c>
      <c r="J20" s="40">
        <v>2</v>
      </c>
      <c r="K20" s="40"/>
      <c r="L20" s="40"/>
      <c r="M20" s="40"/>
      <c r="N20" s="40"/>
      <c r="O20" s="40"/>
      <c r="P20" s="42"/>
      <c r="Q20" s="90">
        <f>SUM(E20:P20)</f>
        <v>6</v>
      </c>
      <c r="R20" s="104">
        <v>0</v>
      </c>
      <c r="S20" s="137">
        <f t="shared" si="1"/>
        <v>1</v>
      </c>
      <c r="T20" s="91">
        <f>D20-(Q20+R20)</f>
        <v>0</v>
      </c>
      <c r="U20" s="105"/>
    </row>
    <row r="21" spans="1:21" ht="14" x14ac:dyDescent="0.15">
      <c r="A21" s="159"/>
      <c r="B21" s="74" t="s">
        <v>21</v>
      </c>
      <c r="C21" s="21" t="s">
        <v>19</v>
      </c>
      <c r="D21" s="69">
        <v>6</v>
      </c>
      <c r="E21" s="21"/>
      <c r="F21" s="12"/>
      <c r="G21" s="12"/>
      <c r="H21" s="127">
        <v>2</v>
      </c>
      <c r="I21" s="13">
        <v>2</v>
      </c>
      <c r="J21" s="12"/>
      <c r="K21" s="12">
        <v>2</v>
      </c>
      <c r="L21" s="12"/>
      <c r="M21" s="12"/>
      <c r="N21" s="12"/>
      <c r="O21" s="12"/>
      <c r="P21" s="22"/>
      <c r="Q21" s="92">
        <f t="shared" ref="Q21:Q25" si="3">SUM(E21:P21)</f>
        <v>6</v>
      </c>
      <c r="R21" s="14">
        <v>0</v>
      </c>
      <c r="S21" s="146">
        <f>Q21/(Q21+R21)</f>
        <v>1</v>
      </c>
      <c r="T21" s="15">
        <f t="shared" ref="T21:T25" si="4">D21-(Q21+R21)</f>
        <v>0</v>
      </c>
      <c r="U21" s="93"/>
    </row>
    <row r="22" spans="1:21" ht="14" x14ac:dyDescent="0.15">
      <c r="A22" s="159"/>
      <c r="B22" s="74" t="s">
        <v>23</v>
      </c>
      <c r="C22" s="21" t="s">
        <v>36</v>
      </c>
      <c r="D22" s="69">
        <v>19</v>
      </c>
      <c r="E22" s="21"/>
      <c r="F22" s="12"/>
      <c r="G22" s="12"/>
      <c r="H22" s="128">
        <v>2.75</v>
      </c>
      <c r="I22" s="13">
        <v>7</v>
      </c>
      <c r="J22" s="12">
        <v>5</v>
      </c>
      <c r="K22" s="12">
        <v>1</v>
      </c>
      <c r="L22" s="12">
        <v>2</v>
      </c>
      <c r="M22" s="12"/>
      <c r="N22" s="12"/>
      <c r="O22" s="12"/>
      <c r="P22" s="22"/>
      <c r="Q22" s="92">
        <f t="shared" si="3"/>
        <v>17.75</v>
      </c>
      <c r="R22" s="14">
        <v>5</v>
      </c>
      <c r="S22" s="146">
        <f t="shared" si="1"/>
        <v>0.78021978021978022</v>
      </c>
      <c r="T22" s="15">
        <f t="shared" si="4"/>
        <v>-3.75</v>
      </c>
      <c r="U22" s="93"/>
    </row>
    <row r="23" spans="1:21" ht="14" x14ac:dyDescent="0.15">
      <c r="A23" s="159"/>
      <c r="B23" s="74" t="s">
        <v>24</v>
      </c>
      <c r="C23" s="21" t="s">
        <v>20</v>
      </c>
      <c r="D23" s="69">
        <v>8</v>
      </c>
      <c r="E23" s="21"/>
      <c r="F23" s="12"/>
      <c r="G23" s="12"/>
      <c r="H23" s="127"/>
      <c r="I23" s="13"/>
      <c r="J23" s="12">
        <v>3</v>
      </c>
      <c r="K23" s="12">
        <v>5</v>
      </c>
      <c r="L23" s="12"/>
      <c r="M23" s="12"/>
      <c r="N23" s="12"/>
      <c r="O23" s="12"/>
      <c r="P23" s="22"/>
      <c r="Q23" s="92">
        <f t="shared" si="3"/>
        <v>8</v>
      </c>
      <c r="R23" s="14">
        <v>0</v>
      </c>
      <c r="S23" s="146">
        <f t="shared" si="1"/>
        <v>1</v>
      </c>
      <c r="T23" s="15">
        <f t="shared" si="4"/>
        <v>0</v>
      </c>
      <c r="U23" s="93"/>
    </row>
    <row r="24" spans="1:21" ht="14" x14ac:dyDescent="0.15">
      <c r="A24" s="159"/>
      <c r="B24" s="74" t="s">
        <v>25</v>
      </c>
      <c r="C24" s="21" t="s">
        <v>19</v>
      </c>
      <c r="D24" s="69">
        <v>8</v>
      </c>
      <c r="E24" s="21"/>
      <c r="F24" s="12"/>
      <c r="G24" s="12"/>
      <c r="H24" s="127"/>
      <c r="I24" s="13"/>
      <c r="J24" s="12">
        <v>5</v>
      </c>
      <c r="K24" s="12">
        <v>2</v>
      </c>
      <c r="L24" s="12"/>
      <c r="M24" s="12"/>
      <c r="N24" s="12"/>
      <c r="O24" s="12"/>
      <c r="P24" s="22"/>
      <c r="Q24" s="92">
        <f t="shared" si="3"/>
        <v>7</v>
      </c>
      <c r="R24" s="14">
        <v>0</v>
      </c>
      <c r="S24" s="146">
        <f t="shared" si="1"/>
        <v>1</v>
      </c>
      <c r="T24" s="15">
        <f t="shared" si="4"/>
        <v>1</v>
      </c>
      <c r="U24" s="93"/>
    </row>
    <row r="25" spans="1:21" ht="15" thickBot="1" x14ac:dyDescent="0.2">
      <c r="A25" s="160"/>
      <c r="B25" s="75" t="s">
        <v>26</v>
      </c>
      <c r="C25" s="23" t="s">
        <v>20</v>
      </c>
      <c r="D25" s="70">
        <v>18</v>
      </c>
      <c r="E25" s="23"/>
      <c r="F25" s="24"/>
      <c r="G25" s="24"/>
      <c r="H25" s="129"/>
      <c r="I25" s="25"/>
      <c r="J25" s="24">
        <v>7</v>
      </c>
      <c r="K25" s="24">
        <v>5</v>
      </c>
      <c r="L25" s="24"/>
      <c r="M25" s="24"/>
      <c r="N25" s="24"/>
      <c r="O25" s="24"/>
      <c r="P25" s="26"/>
      <c r="Q25" s="101">
        <f t="shared" si="3"/>
        <v>12</v>
      </c>
      <c r="R25" s="106">
        <v>0</v>
      </c>
      <c r="S25" s="146">
        <f t="shared" si="1"/>
        <v>1</v>
      </c>
      <c r="T25" s="15">
        <f t="shared" si="4"/>
        <v>6</v>
      </c>
      <c r="U25" s="107"/>
    </row>
    <row r="26" spans="1:21" s="5" customFormat="1" ht="14" thickBot="1" x14ac:dyDescent="0.2">
      <c r="A26" s="61"/>
      <c r="B26" s="76"/>
      <c r="C26" s="43" t="s">
        <v>16</v>
      </c>
      <c r="D26" s="44">
        <f>SUM(D20:D25)</f>
        <v>65</v>
      </c>
      <c r="E26" s="35"/>
      <c r="F26" s="36"/>
      <c r="G26" s="36"/>
      <c r="H26" s="130"/>
      <c r="I26" s="37"/>
      <c r="J26" s="36"/>
      <c r="K26" s="36"/>
      <c r="L26" s="36"/>
      <c r="M26" s="36"/>
      <c r="N26" s="36"/>
      <c r="O26" s="36"/>
      <c r="P26" s="38"/>
      <c r="Q26" s="95">
        <f>SUM(Q20:Q25)</f>
        <v>56.75</v>
      </c>
      <c r="R26" s="95">
        <f>SUM(R20:R25)</f>
        <v>5</v>
      </c>
      <c r="S26" s="138">
        <f t="shared" si="1"/>
        <v>0.91902834008097167</v>
      </c>
      <c r="T26" s="51">
        <f>D26-Q26</f>
        <v>8.25</v>
      </c>
      <c r="U26" s="103"/>
    </row>
    <row r="27" spans="1:21" ht="20" customHeight="1" x14ac:dyDescent="0.15">
      <c r="A27" s="161" t="s">
        <v>27</v>
      </c>
      <c r="B27" s="114" t="s">
        <v>28</v>
      </c>
      <c r="C27" s="39" t="s">
        <v>19</v>
      </c>
      <c r="D27" s="68">
        <v>40</v>
      </c>
      <c r="E27" s="39"/>
      <c r="F27" s="40"/>
      <c r="G27" s="40"/>
      <c r="H27" s="131">
        <v>10.75</v>
      </c>
      <c r="I27" s="41">
        <v>5</v>
      </c>
      <c r="J27" s="40">
        <v>5</v>
      </c>
      <c r="K27" s="40">
        <v>5</v>
      </c>
      <c r="L27" s="40"/>
      <c r="M27" s="40"/>
      <c r="N27" s="40"/>
      <c r="O27" s="40"/>
      <c r="P27" s="42"/>
      <c r="Q27" s="90">
        <f t="shared" ref="Q27" si="5">SUM(E27:P27)</f>
        <v>25.75</v>
      </c>
      <c r="R27" s="52">
        <v>0</v>
      </c>
      <c r="S27" s="134">
        <f t="shared" si="1"/>
        <v>1</v>
      </c>
      <c r="T27" s="91">
        <f>D27-(Q27+R27)</f>
        <v>14.25</v>
      </c>
      <c r="U27" s="109"/>
    </row>
    <row r="28" spans="1:21" ht="20" customHeight="1" x14ac:dyDescent="0.15">
      <c r="A28" s="162"/>
      <c r="B28" s="78" t="s">
        <v>30</v>
      </c>
      <c r="C28" s="21" t="s">
        <v>36</v>
      </c>
      <c r="D28" s="69">
        <v>35</v>
      </c>
      <c r="E28" s="21"/>
      <c r="F28" s="12"/>
      <c r="G28" s="12"/>
      <c r="H28" s="127">
        <v>3.75</v>
      </c>
      <c r="I28" s="13">
        <v>5</v>
      </c>
      <c r="J28" s="12">
        <v>5</v>
      </c>
      <c r="K28" s="12">
        <v>5</v>
      </c>
      <c r="L28" s="12"/>
      <c r="M28" s="12"/>
      <c r="N28" s="12"/>
      <c r="O28" s="12"/>
      <c r="P28" s="22"/>
      <c r="Q28" s="92">
        <f>SUM(E28:P28)</f>
        <v>18.75</v>
      </c>
      <c r="R28" s="11">
        <v>0</v>
      </c>
      <c r="S28" s="135">
        <f t="shared" si="1"/>
        <v>1</v>
      </c>
      <c r="T28" s="15">
        <f t="shared" ref="T28:T45" si="6">D28-(Q28+R28)</f>
        <v>16.25</v>
      </c>
      <c r="U28" s="94"/>
    </row>
    <row r="29" spans="1:21" ht="19" customHeight="1" x14ac:dyDescent="0.15">
      <c r="A29" s="162"/>
      <c r="B29" s="78" t="s">
        <v>32</v>
      </c>
      <c r="C29" s="21" t="s">
        <v>20</v>
      </c>
      <c r="D29" s="69">
        <v>20</v>
      </c>
      <c r="E29" s="21"/>
      <c r="F29" s="12"/>
      <c r="G29" s="12"/>
      <c r="H29" s="127">
        <v>10.75</v>
      </c>
      <c r="I29" s="13"/>
      <c r="J29" s="12"/>
      <c r="K29" s="12"/>
      <c r="L29" s="12">
        <v>6</v>
      </c>
      <c r="M29" s="12"/>
      <c r="N29" s="12"/>
      <c r="O29" s="12"/>
      <c r="P29" s="22"/>
      <c r="Q29" s="92">
        <f t="shared" ref="Q29:Q45" si="7">SUM(E29:P29)</f>
        <v>16.75</v>
      </c>
      <c r="R29" s="11">
        <v>15</v>
      </c>
      <c r="S29" s="135">
        <f t="shared" si="1"/>
        <v>0.52755905511811019</v>
      </c>
      <c r="T29" s="15">
        <f t="shared" si="6"/>
        <v>-11.75</v>
      </c>
      <c r="U29" s="94"/>
    </row>
    <row r="30" spans="1:21" ht="15" customHeight="1" x14ac:dyDescent="0.15">
      <c r="A30" s="162"/>
      <c r="B30" s="115" t="s">
        <v>66</v>
      </c>
      <c r="C30" s="21" t="s">
        <v>29</v>
      </c>
      <c r="D30" s="69">
        <v>5</v>
      </c>
      <c r="E30" s="21"/>
      <c r="F30" s="12"/>
      <c r="G30" s="12"/>
      <c r="H30" s="127">
        <v>10</v>
      </c>
      <c r="I30" s="13">
        <v>0</v>
      </c>
      <c r="J30" s="12">
        <v>0</v>
      </c>
      <c r="K30" s="12">
        <v>0</v>
      </c>
      <c r="L30" s="12">
        <v>0</v>
      </c>
      <c r="M30" s="12"/>
      <c r="N30" s="12"/>
      <c r="O30" s="12"/>
      <c r="P30" s="22"/>
      <c r="Q30" s="92">
        <f t="shared" si="7"/>
        <v>10</v>
      </c>
      <c r="R30" s="11">
        <v>0</v>
      </c>
      <c r="S30" s="135">
        <f t="shared" si="1"/>
        <v>1</v>
      </c>
      <c r="T30" s="15">
        <f t="shared" si="6"/>
        <v>-5</v>
      </c>
      <c r="U30" s="94"/>
    </row>
    <row r="31" spans="1:21" ht="17" customHeight="1" x14ac:dyDescent="0.15">
      <c r="A31" s="162"/>
      <c r="B31" s="115" t="s">
        <v>67</v>
      </c>
      <c r="C31" s="21" t="s">
        <v>31</v>
      </c>
      <c r="D31" s="69">
        <v>60</v>
      </c>
      <c r="E31" s="21"/>
      <c r="F31" s="12"/>
      <c r="G31" s="12"/>
      <c r="H31" s="127">
        <v>15</v>
      </c>
      <c r="I31" s="13">
        <v>15</v>
      </c>
      <c r="J31" s="12">
        <v>15</v>
      </c>
      <c r="K31" s="12"/>
      <c r="L31" s="12">
        <v>15</v>
      </c>
      <c r="M31" s="12"/>
      <c r="N31" s="12"/>
      <c r="O31" s="12"/>
      <c r="P31" s="22"/>
      <c r="Q31" s="92">
        <f t="shared" si="7"/>
        <v>60</v>
      </c>
      <c r="R31" s="11">
        <v>15</v>
      </c>
      <c r="S31" s="135">
        <f t="shared" si="1"/>
        <v>0.8</v>
      </c>
      <c r="T31" s="15">
        <f t="shared" si="6"/>
        <v>-15</v>
      </c>
      <c r="U31" s="94"/>
    </row>
    <row r="32" spans="1:21" ht="16" customHeight="1" x14ac:dyDescent="0.15">
      <c r="A32" s="162"/>
      <c r="B32" s="116" t="s">
        <v>68</v>
      </c>
      <c r="C32" s="117"/>
      <c r="D32" s="118">
        <f>SUM(D27:D31)</f>
        <v>160</v>
      </c>
      <c r="E32" s="117"/>
      <c r="F32" s="119"/>
      <c r="G32" s="119"/>
      <c r="H32" s="132"/>
      <c r="I32" s="120"/>
      <c r="J32" s="119"/>
      <c r="K32" s="119"/>
      <c r="L32" s="119"/>
      <c r="M32" s="119"/>
      <c r="N32" s="119"/>
      <c r="O32" s="119"/>
      <c r="P32" s="121"/>
      <c r="Q32" s="122">
        <f>SUM(Q27:Q31)</f>
        <v>131.25</v>
      </c>
      <c r="R32" s="123">
        <f>SUM(R27:R31)</f>
        <v>30</v>
      </c>
      <c r="S32" s="139">
        <f>Q32/(Q32+R32)</f>
        <v>0.81395348837209303</v>
      </c>
      <c r="T32" s="15">
        <f t="shared" si="6"/>
        <v>-1.25</v>
      </c>
      <c r="U32" s="124"/>
    </row>
    <row r="33" spans="1:21" ht="14" x14ac:dyDescent="0.15">
      <c r="A33" s="162"/>
      <c r="B33" s="115" t="s">
        <v>70</v>
      </c>
      <c r="C33" s="21" t="s">
        <v>36</v>
      </c>
      <c r="D33" s="69">
        <v>6</v>
      </c>
      <c r="E33" s="21"/>
      <c r="F33" s="12"/>
      <c r="G33" s="12"/>
      <c r="H33" s="127">
        <v>4</v>
      </c>
      <c r="I33" s="13"/>
      <c r="J33" s="12"/>
      <c r="K33" s="12">
        <v>2</v>
      </c>
      <c r="L33" s="12">
        <v>3</v>
      </c>
      <c r="M33" s="12"/>
      <c r="N33" s="12"/>
      <c r="O33" s="12"/>
      <c r="P33" s="22"/>
      <c r="Q33" s="92">
        <f t="shared" si="7"/>
        <v>9</v>
      </c>
      <c r="R33" s="11"/>
      <c r="S33" s="135">
        <f t="shared" si="1"/>
        <v>1</v>
      </c>
      <c r="T33" s="15">
        <f t="shared" si="6"/>
        <v>-3</v>
      </c>
      <c r="U33" s="94"/>
    </row>
    <row r="34" spans="1:21" ht="14" x14ac:dyDescent="0.15">
      <c r="A34" s="162"/>
      <c r="B34" s="115" t="s">
        <v>71</v>
      </c>
      <c r="C34" s="21" t="s">
        <v>19</v>
      </c>
      <c r="D34" s="69">
        <v>6</v>
      </c>
      <c r="E34" s="21"/>
      <c r="F34" s="12"/>
      <c r="G34" s="12"/>
      <c r="H34" s="127"/>
      <c r="I34" s="13"/>
      <c r="J34" s="12">
        <v>6</v>
      </c>
      <c r="K34" s="12"/>
      <c r="L34" s="12"/>
      <c r="M34" s="12"/>
      <c r="N34" s="12"/>
      <c r="O34" s="12"/>
      <c r="P34" s="22"/>
      <c r="Q34" s="92">
        <f t="shared" si="7"/>
        <v>6</v>
      </c>
      <c r="R34" s="69"/>
      <c r="S34" s="135">
        <f t="shared" si="1"/>
        <v>1</v>
      </c>
      <c r="T34" s="15"/>
      <c r="U34" s="94"/>
    </row>
    <row r="35" spans="1:21" ht="28" x14ac:dyDescent="0.15">
      <c r="A35" s="162"/>
      <c r="B35" s="78" t="s">
        <v>34</v>
      </c>
      <c r="C35" s="21" t="s">
        <v>19</v>
      </c>
      <c r="D35" s="69">
        <v>30</v>
      </c>
      <c r="E35" s="21"/>
      <c r="F35" s="12"/>
      <c r="G35" s="12"/>
      <c r="H35" s="127"/>
      <c r="I35" s="13"/>
      <c r="J35" s="12"/>
      <c r="K35" s="12"/>
      <c r="L35" s="12">
        <v>2</v>
      </c>
      <c r="M35" s="12"/>
      <c r="N35" s="12"/>
      <c r="O35" s="12"/>
      <c r="P35" s="22"/>
      <c r="Q35" s="92">
        <f t="shared" si="7"/>
        <v>2</v>
      </c>
      <c r="R35" s="69">
        <v>28</v>
      </c>
      <c r="S35" s="135">
        <f t="shared" si="1"/>
        <v>6.6666666666666666E-2</v>
      </c>
      <c r="T35" s="15">
        <f t="shared" si="6"/>
        <v>0</v>
      </c>
      <c r="U35" s="94"/>
    </row>
    <row r="36" spans="1:21" ht="14" x14ac:dyDescent="0.15">
      <c r="A36" s="162"/>
      <c r="B36" s="78" t="s">
        <v>35</v>
      </c>
      <c r="C36" s="21" t="s">
        <v>36</v>
      </c>
      <c r="D36" s="69">
        <v>8</v>
      </c>
      <c r="E36" s="21"/>
      <c r="F36" s="12"/>
      <c r="G36" s="12"/>
      <c r="H36" s="127"/>
      <c r="I36" s="13">
        <v>2</v>
      </c>
      <c r="J36" s="12">
        <v>2</v>
      </c>
      <c r="K36" s="12"/>
      <c r="L36" s="12">
        <v>2</v>
      </c>
      <c r="M36" s="12"/>
      <c r="N36" s="12"/>
      <c r="O36" s="12"/>
      <c r="P36" s="22"/>
      <c r="Q36" s="92">
        <f t="shared" si="7"/>
        <v>6</v>
      </c>
      <c r="R36" s="69">
        <v>0</v>
      </c>
      <c r="S36" s="135">
        <f t="shared" si="1"/>
        <v>1</v>
      </c>
      <c r="T36" s="15">
        <f t="shared" si="6"/>
        <v>2</v>
      </c>
      <c r="U36" s="94"/>
    </row>
    <row r="37" spans="1:21" ht="28" x14ac:dyDescent="0.15">
      <c r="A37" s="162"/>
      <c r="B37" s="78" t="s">
        <v>37</v>
      </c>
      <c r="C37" s="21" t="s">
        <v>19</v>
      </c>
      <c r="D37" s="69">
        <v>18</v>
      </c>
      <c r="E37" s="21"/>
      <c r="F37" s="12"/>
      <c r="G37" s="12"/>
      <c r="H37" s="127"/>
      <c r="I37" s="13"/>
      <c r="J37" s="12"/>
      <c r="K37" s="12"/>
      <c r="L37" s="12">
        <v>8</v>
      </c>
      <c r="M37" s="12"/>
      <c r="N37" s="12"/>
      <c r="O37" s="12"/>
      <c r="P37" s="22"/>
      <c r="Q37" s="92">
        <f t="shared" si="7"/>
        <v>8</v>
      </c>
      <c r="R37" s="69">
        <v>10</v>
      </c>
      <c r="S37" s="135">
        <f t="shared" si="1"/>
        <v>0.44444444444444442</v>
      </c>
      <c r="T37" s="15">
        <f t="shared" si="6"/>
        <v>0</v>
      </c>
      <c r="U37" s="94"/>
    </row>
    <row r="38" spans="1:21" ht="28" x14ac:dyDescent="0.15">
      <c r="A38" s="162"/>
      <c r="B38" s="78" t="s">
        <v>38</v>
      </c>
      <c r="C38" s="21" t="s">
        <v>36</v>
      </c>
      <c r="D38" s="69">
        <v>3</v>
      </c>
      <c r="E38" s="21"/>
      <c r="F38" s="12"/>
      <c r="G38" s="12"/>
      <c r="H38" s="127"/>
      <c r="I38" s="13"/>
      <c r="J38" s="12"/>
      <c r="K38" s="12"/>
      <c r="L38" s="12"/>
      <c r="M38" s="12"/>
      <c r="N38" s="12"/>
      <c r="O38" s="12"/>
      <c r="P38" s="22"/>
      <c r="Q38" s="92">
        <f t="shared" si="7"/>
        <v>0</v>
      </c>
      <c r="R38" s="69">
        <v>3</v>
      </c>
      <c r="S38" s="135">
        <f t="shared" si="1"/>
        <v>0</v>
      </c>
      <c r="T38" s="15">
        <f t="shared" si="6"/>
        <v>0</v>
      </c>
      <c r="U38" s="94"/>
    </row>
    <row r="39" spans="1:21" ht="14" x14ac:dyDescent="0.15">
      <c r="A39" s="162"/>
      <c r="B39" s="78" t="s">
        <v>39</v>
      </c>
      <c r="C39" s="21" t="s">
        <v>19</v>
      </c>
      <c r="D39" s="69">
        <v>14</v>
      </c>
      <c r="E39" s="21"/>
      <c r="F39" s="12"/>
      <c r="G39" s="12"/>
      <c r="H39" s="127"/>
      <c r="I39" s="13"/>
      <c r="J39" s="12"/>
      <c r="K39" s="12"/>
      <c r="L39" s="12">
        <v>5</v>
      </c>
      <c r="M39" s="12"/>
      <c r="N39" s="12"/>
      <c r="O39" s="12"/>
      <c r="P39" s="22"/>
      <c r="Q39" s="92">
        <f t="shared" si="7"/>
        <v>5</v>
      </c>
      <c r="R39" s="69">
        <v>9</v>
      </c>
      <c r="S39" s="135">
        <f t="shared" si="1"/>
        <v>0.35714285714285715</v>
      </c>
      <c r="T39" s="15">
        <f t="shared" si="6"/>
        <v>0</v>
      </c>
      <c r="U39" s="94"/>
    </row>
    <row r="40" spans="1:21" ht="28" x14ac:dyDescent="0.15">
      <c r="A40" s="162"/>
      <c r="B40" s="78" t="s">
        <v>40</v>
      </c>
      <c r="C40" s="21" t="s">
        <v>36</v>
      </c>
      <c r="D40" s="69">
        <v>18</v>
      </c>
      <c r="E40" s="21"/>
      <c r="F40" s="12"/>
      <c r="G40" s="12"/>
      <c r="H40" s="127"/>
      <c r="I40" s="13"/>
      <c r="J40" s="12"/>
      <c r="K40" s="12"/>
      <c r="L40" s="12">
        <v>9</v>
      </c>
      <c r="M40" s="12"/>
      <c r="N40" s="12"/>
      <c r="O40" s="12"/>
      <c r="P40" s="22"/>
      <c r="Q40" s="92">
        <f t="shared" si="7"/>
        <v>9</v>
      </c>
      <c r="R40" s="69">
        <v>9</v>
      </c>
      <c r="S40" s="135">
        <f t="shared" si="1"/>
        <v>0.5</v>
      </c>
      <c r="T40" s="15">
        <f t="shared" si="6"/>
        <v>0</v>
      </c>
      <c r="U40" s="94"/>
    </row>
    <row r="41" spans="1:21" ht="14" x14ac:dyDescent="0.15">
      <c r="A41" s="162"/>
      <c r="B41" s="78" t="s">
        <v>41</v>
      </c>
      <c r="C41" s="21" t="s">
        <v>19</v>
      </c>
      <c r="D41" s="69">
        <v>2.5</v>
      </c>
      <c r="E41" s="21"/>
      <c r="F41" s="12"/>
      <c r="G41" s="12"/>
      <c r="H41" s="127"/>
      <c r="I41" s="13"/>
      <c r="J41" s="12"/>
      <c r="K41" s="12"/>
      <c r="L41" s="12"/>
      <c r="M41" s="12"/>
      <c r="N41" s="12"/>
      <c r="O41" s="12"/>
      <c r="P41" s="22"/>
      <c r="Q41" s="92">
        <f t="shared" si="7"/>
        <v>0</v>
      </c>
      <c r="R41" s="69">
        <v>2.5</v>
      </c>
      <c r="S41" s="135">
        <f t="shared" si="1"/>
        <v>0</v>
      </c>
      <c r="T41" s="15">
        <f t="shared" si="6"/>
        <v>0</v>
      </c>
      <c r="U41" s="94"/>
    </row>
    <row r="42" spans="1:21" ht="28" x14ac:dyDescent="0.15">
      <c r="A42" s="162"/>
      <c r="B42" s="78" t="s">
        <v>42</v>
      </c>
      <c r="C42" s="21" t="s">
        <v>19</v>
      </c>
      <c r="D42" s="69">
        <v>3</v>
      </c>
      <c r="E42" s="21"/>
      <c r="F42" s="12"/>
      <c r="G42" s="12"/>
      <c r="H42" s="127"/>
      <c r="I42" s="13"/>
      <c r="J42" s="12"/>
      <c r="K42" s="12"/>
      <c r="L42" s="12"/>
      <c r="M42" s="12"/>
      <c r="N42" s="12"/>
      <c r="O42" s="12"/>
      <c r="P42" s="22"/>
      <c r="Q42" s="92">
        <f t="shared" si="7"/>
        <v>0</v>
      </c>
      <c r="R42" s="69">
        <v>3</v>
      </c>
      <c r="S42" s="135">
        <f t="shared" si="1"/>
        <v>0</v>
      </c>
      <c r="T42" s="15">
        <f t="shared" si="6"/>
        <v>0</v>
      </c>
      <c r="U42" s="94"/>
    </row>
    <row r="43" spans="1:21" ht="14" x14ac:dyDescent="0.15">
      <c r="A43" s="162"/>
      <c r="B43" s="78" t="s">
        <v>43</v>
      </c>
      <c r="C43" s="21" t="s">
        <v>19</v>
      </c>
      <c r="D43" s="69">
        <v>8</v>
      </c>
      <c r="E43" s="21"/>
      <c r="F43" s="12"/>
      <c r="G43" s="12"/>
      <c r="H43" s="12"/>
      <c r="I43" s="13"/>
      <c r="J43" s="12"/>
      <c r="K43" s="12"/>
      <c r="L43" s="12"/>
      <c r="M43" s="12"/>
      <c r="N43" s="12"/>
      <c r="O43" s="12"/>
      <c r="P43" s="22"/>
      <c r="Q43" s="92">
        <f t="shared" si="7"/>
        <v>0</v>
      </c>
      <c r="R43" s="69">
        <v>8</v>
      </c>
      <c r="S43" s="135">
        <f t="shared" si="1"/>
        <v>0</v>
      </c>
      <c r="T43" s="15">
        <f t="shared" si="6"/>
        <v>0</v>
      </c>
      <c r="U43" s="94"/>
    </row>
    <row r="44" spans="1:21" ht="28" x14ac:dyDescent="0.15">
      <c r="A44" s="162"/>
      <c r="B44" s="78" t="s">
        <v>44</v>
      </c>
      <c r="C44" s="21" t="s">
        <v>19</v>
      </c>
      <c r="D44" s="69">
        <v>18</v>
      </c>
      <c r="E44" s="21"/>
      <c r="F44" s="12"/>
      <c r="G44" s="12"/>
      <c r="H44" s="12"/>
      <c r="I44" s="13"/>
      <c r="J44" s="12"/>
      <c r="K44" s="12"/>
      <c r="L44" s="12"/>
      <c r="M44" s="12"/>
      <c r="N44" s="12"/>
      <c r="O44" s="12"/>
      <c r="P44" s="22"/>
      <c r="Q44" s="92">
        <f t="shared" si="7"/>
        <v>0</v>
      </c>
      <c r="R44" s="69">
        <v>18</v>
      </c>
      <c r="S44" s="135">
        <f t="shared" si="1"/>
        <v>0</v>
      </c>
      <c r="T44" s="15">
        <f t="shared" si="6"/>
        <v>0</v>
      </c>
      <c r="U44" s="94"/>
    </row>
    <row r="45" spans="1:21" ht="15" thickBot="1" x14ac:dyDescent="0.2">
      <c r="A45" s="163"/>
      <c r="B45" s="79" t="s">
        <v>45</v>
      </c>
      <c r="C45" s="23" t="s">
        <v>19</v>
      </c>
      <c r="D45" s="70">
        <v>3</v>
      </c>
      <c r="E45" s="23"/>
      <c r="F45" s="24"/>
      <c r="G45" s="24"/>
      <c r="H45" s="24"/>
      <c r="I45" s="25"/>
      <c r="J45" s="24"/>
      <c r="K45" s="24"/>
      <c r="L45" s="24"/>
      <c r="M45" s="24"/>
      <c r="N45" s="24"/>
      <c r="O45" s="24"/>
      <c r="P45" s="26"/>
      <c r="Q45" s="101">
        <f t="shared" si="7"/>
        <v>0</v>
      </c>
      <c r="R45" s="148">
        <v>3</v>
      </c>
      <c r="S45" s="140">
        <f t="shared" si="1"/>
        <v>0</v>
      </c>
      <c r="T45" s="149">
        <f t="shared" si="6"/>
        <v>0</v>
      </c>
      <c r="U45" s="110"/>
    </row>
    <row r="46" spans="1:21" s="5" customFormat="1" ht="14" thickBot="1" x14ac:dyDescent="0.2">
      <c r="A46" s="71"/>
      <c r="B46" s="80"/>
      <c r="C46" s="58" t="s">
        <v>16</v>
      </c>
      <c r="D46" s="50">
        <f>SUM(D32:D45)</f>
        <v>297.5</v>
      </c>
      <c r="E46" s="35"/>
      <c r="F46" s="36"/>
      <c r="G46" s="36"/>
      <c r="H46" s="36"/>
      <c r="I46" s="37"/>
      <c r="J46" s="36"/>
      <c r="K46" s="36"/>
      <c r="L46" s="36"/>
      <c r="M46" s="36"/>
      <c r="N46" s="36"/>
      <c r="O46" s="36"/>
      <c r="P46" s="38"/>
      <c r="Q46" s="99">
        <f>SUM(Q32:Q45)</f>
        <v>176.25</v>
      </c>
      <c r="R46" s="150">
        <f>SUM(R32:R45)</f>
        <v>123.5</v>
      </c>
      <c r="S46" s="151">
        <f>Q46/(Q46+R46)</f>
        <v>0.58798999165971644</v>
      </c>
      <c r="T46" s="44">
        <f>D46-Q46</f>
        <v>121.25</v>
      </c>
      <c r="U46" s="147"/>
    </row>
    <row r="47" spans="1:21" ht="14" thickBot="1" x14ac:dyDescent="0.2">
      <c r="A47" s="57"/>
      <c r="B47" s="81" t="s">
        <v>59</v>
      </c>
      <c r="C47" s="59" t="s">
        <v>17</v>
      </c>
      <c r="D47" s="45">
        <f>D26+D46+D19</f>
        <v>427.3</v>
      </c>
      <c r="E47" s="46"/>
      <c r="F47" s="46"/>
      <c r="G47" s="46"/>
      <c r="H47" s="46"/>
      <c r="I47" s="47"/>
      <c r="J47" s="48"/>
      <c r="K47" s="48"/>
      <c r="L47" s="48"/>
      <c r="M47" s="46"/>
      <c r="N47" s="48"/>
      <c r="O47" s="46"/>
      <c r="P47" s="49"/>
      <c r="Q47" s="141">
        <f>Q19+Q26+Q46</f>
        <v>336.25</v>
      </c>
      <c r="R47" s="142">
        <f>R19+R26+R46</f>
        <v>128.5</v>
      </c>
      <c r="S47" s="153">
        <f>Q47/(Q47+R47)</f>
        <v>0.72350726196880044</v>
      </c>
      <c r="T47" s="152">
        <f>D47-(Q47+R47)</f>
        <v>-37.449999999999989</v>
      </c>
    </row>
    <row r="48" spans="1:21" x14ac:dyDescent="0.15">
      <c r="H48" s="4"/>
      <c r="O48" s="4"/>
      <c r="P48" s="4"/>
    </row>
    <row r="49" spans="8:16" x14ac:dyDescent="0.15">
      <c r="H49" s="4"/>
      <c r="O49" s="4"/>
      <c r="P49" s="4"/>
    </row>
  </sheetData>
  <autoFilter ref="A8:U47" xr:uid="{C1BCF12E-9CF5-2B40-BD9F-1AEA9659D989}"/>
  <mergeCells count="6">
    <mergeCell ref="A27:A45"/>
    <mergeCell ref="H1:J1"/>
    <mergeCell ref="A9:A18"/>
    <mergeCell ref="B10:B14"/>
    <mergeCell ref="U10:U14"/>
    <mergeCell ref="A20:A25"/>
  </mergeCells>
  <conditionalFormatting sqref="T9:T18">
    <cfRule type="colorScale" priority="4">
      <colorScale>
        <cfvo type="num" val="0"/>
        <cfvo type="num" val="0"/>
        <color rgb="FFFF7128"/>
        <color rgb="FF92D050"/>
      </colorScale>
    </cfRule>
  </conditionalFormatting>
  <conditionalFormatting sqref="T20:T25">
    <cfRule type="colorScale" priority="3">
      <colorScale>
        <cfvo type="num" val="0"/>
        <cfvo type="num" val="0"/>
        <color rgb="FFFF7128"/>
        <color rgb="FF92D050"/>
      </colorScale>
    </cfRule>
  </conditionalFormatting>
  <conditionalFormatting sqref="B5">
    <cfRule type="colorScale" priority="2">
      <colorScale>
        <cfvo type="percent" val="0"/>
        <cfvo type="percent" val="100"/>
        <color rgb="FF92D050"/>
        <color theme="9" tint="-0.249977111117893"/>
      </colorScale>
    </cfRule>
  </conditionalFormatting>
  <conditionalFormatting sqref="T27:T45">
    <cfRule type="colorScale" priority="1">
      <colorScale>
        <cfvo type="num" val="0"/>
        <cfvo type="num" val="0"/>
        <color rgb="FFFF7128"/>
        <color rgb="FF92D050"/>
      </colorScale>
    </cfRule>
  </conditionalFormatting>
  <pageMargins left="0" right="0" top="0.7" bottom="0.62" header="0.4921259845" footer="0.4921259845"/>
  <pageSetup paperSize="9" scale="48" orientation="landscape" verticalDpi="0"/>
  <headerFooter alignWithMargins="0"/>
  <colBreaks count="1" manualBreakCount="1">
    <brk id="1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9970-0F89-7F49-A400-D68F6AA0E8F0}">
  <dimension ref="A1:U49"/>
  <sheetViews>
    <sheetView showGridLines="0" tabSelected="1" zoomScaleNormal="100" workbookViewId="0">
      <selection activeCell="M5" sqref="M5"/>
    </sheetView>
  </sheetViews>
  <sheetFormatPr baseColWidth="10" defaultRowHeight="13" x14ac:dyDescent="0.15"/>
  <cols>
    <col min="1" max="1" width="29" customWidth="1"/>
    <col min="2" max="2" width="43.6640625" customWidth="1"/>
    <col min="3" max="3" width="7.5" customWidth="1"/>
    <col min="4" max="4" width="6.5" customWidth="1"/>
    <col min="5" max="6" width="7.6640625" customWidth="1"/>
    <col min="7" max="7" width="7.5" customWidth="1"/>
    <col min="8" max="8" width="7.6640625" customWidth="1"/>
    <col min="9" max="9" width="6" customWidth="1"/>
    <col min="10" max="10" width="6.5" customWidth="1"/>
    <col min="11" max="11" width="6.1640625" customWidth="1"/>
    <col min="12" max="14" width="7.6640625" customWidth="1"/>
    <col min="15" max="15" width="9" customWidth="1"/>
    <col min="16" max="16" width="8.83203125" customWidth="1"/>
    <col min="17" max="17" width="8.5" bestFit="1" customWidth="1"/>
    <col min="18" max="19" width="7.6640625" customWidth="1"/>
    <col min="20" max="20" width="8.5" bestFit="1" customWidth="1"/>
    <col min="21" max="21" width="36.1640625" customWidth="1"/>
  </cols>
  <sheetData>
    <row r="1" spans="1:21" ht="18" x14ac:dyDescent="0.15">
      <c r="A1" s="9" t="s">
        <v>53</v>
      </c>
      <c r="B1" s="9"/>
      <c r="C1" s="6"/>
      <c r="D1" s="6"/>
      <c r="E1" s="7"/>
      <c r="F1" s="8"/>
      <c r="H1" s="157" t="s">
        <v>84</v>
      </c>
      <c r="I1" s="157"/>
      <c r="J1" s="157"/>
      <c r="K1" s="3"/>
    </row>
    <row r="2" spans="1:21" x14ac:dyDescent="0.15">
      <c r="A2" s="1"/>
      <c r="B2" s="1"/>
      <c r="C2" s="1"/>
      <c r="D2" s="1"/>
      <c r="E2" s="2"/>
      <c r="F2" s="3"/>
      <c r="G2" s="3"/>
      <c r="H2" s="3"/>
      <c r="I2" s="3"/>
      <c r="J2" s="3"/>
      <c r="K2" s="3"/>
    </row>
    <row r="3" spans="1:21" x14ac:dyDescent="0.15">
      <c r="A3" s="1" t="s">
        <v>73</v>
      </c>
      <c r="B3" s="3"/>
      <c r="C3" s="1"/>
      <c r="D3" s="3"/>
      <c r="E3" s="1"/>
      <c r="F3" s="3"/>
      <c r="G3" s="3"/>
      <c r="H3" s="3"/>
      <c r="I3" s="3"/>
      <c r="J3" s="3"/>
      <c r="K3" s="3"/>
    </row>
    <row r="4" spans="1:21" x14ac:dyDescent="0.15">
      <c r="A4" s="3"/>
      <c r="B4" s="3"/>
      <c r="C4" s="3"/>
      <c r="D4" s="3"/>
      <c r="E4" s="3"/>
      <c r="F4" s="3" t="s">
        <v>81</v>
      </c>
      <c r="G4" s="3"/>
      <c r="H4" s="145">
        <f>D19-(Q19+R19)</f>
        <v>-38.450000000000003</v>
      </c>
      <c r="I4" s="3"/>
      <c r="J4" s="3"/>
      <c r="K4" s="3"/>
    </row>
    <row r="5" spans="1:21" x14ac:dyDescent="0.15">
      <c r="A5" s="3" t="s">
        <v>79</v>
      </c>
      <c r="B5" s="143">
        <f>S47</f>
        <v>0.83974696889826039</v>
      </c>
      <c r="C5" s="3"/>
      <c r="D5" s="3"/>
      <c r="E5" s="3"/>
      <c r="F5" s="3" t="s">
        <v>82</v>
      </c>
      <c r="G5" s="3"/>
      <c r="H5" s="145">
        <f>D26-(Q26+R26)</f>
        <v>3.25</v>
      </c>
      <c r="I5" s="3"/>
      <c r="J5" s="3"/>
      <c r="K5" s="3"/>
    </row>
    <row r="6" spans="1:21" x14ac:dyDescent="0.15">
      <c r="A6" s="111" t="s">
        <v>62</v>
      </c>
      <c r="B6" s="111"/>
      <c r="C6" s="3"/>
      <c r="D6" s="3"/>
      <c r="E6" s="3"/>
      <c r="F6" s="3" t="s">
        <v>83</v>
      </c>
      <c r="G6" s="3"/>
      <c r="H6" s="145">
        <f>D46-(Q46+R46)</f>
        <v>-11.75</v>
      </c>
      <c r="I6" s="3"/>
      <c r="J6" s="3"/>
      <c r="K6" s="3"/>
      <c r="L6" s="3"/>
    </row>
    <row r="7" spans="1:21" ht="14" thickBot="1" x14ac:dyDescent="0.2">
      <c r="A7" s="112" t="s">
        <v>80</v>
      </c>
      <c r="B7" s="144">
        <f>D47-(Q47+R47)</f>
        <v>-46.949999999999989</v>
      </c>
      <c r="C7" s="3"/>
      <c r="D7" s="3" t="s">
        <v>64</v>
      </c>
      <c r="E7" s="3"/>
      <c r="F7" s="3"/>
      <c r="G7" s="3"/>
      <c r="H7" s="3"/>
      <c r="I7" s="3"/>
      <c r="J7" s="3"/>
      <c r="K7" s="3"/>
      <c r="L7" s="3"/>
    </row>
    <row r="8" spans="1:21" ht="25" thickBot="1" x14ac:dyDescent="0.2">
      <c r="A8" s="62" t="s">
        <v>1</v>
      </c>
      <c r="B8" s="63"/>
      <c r="C8" s="86" t="s">
        <v>0</v>
      </c>
      <c r="D8" s="64" t="s">
        <v>2</v>
      </c>
      <c r="E8" s="27" t="s">
        <v>3</v>
      </c>
      <c r="F8" s="28" t="s">
        <v>4</v>
      </c>
      <c r="G8" s="28" t="s">
        <v>5</v>
      </c>
      <c r="H8" s="28" t="s">
        <v>6</v>
      </c>
      <c r="I8" s="28" t="s">
        <v>7</v>
      </c>
      <c r="J8" s="28" t="s">
        <v>8</v>
      </c>
      <c r="K8" s="28" t="s">
        <v>9</v>
      </c>
      <c r="L8" s="28" t="s">
        <v>10</v>
      </c>
      <c r="M8" s="28" t="s">
        <v>11</v>
      </c>
      <c r="N8" s="29" t="s">
        <v>12</v>
      </c>
      <c r="O8" s="29" t="s">
        <v>13</v>
      </c>
      <c r="P8" s="30" t="s">
        <v>14</v>
      </c>
      <c r="Q8" s="87" t="s">
        <v>15</v>
      </c>
      <c r="R8" s="88" t="s">
        <v>57</v>
      </c>
      <c r="S8" s="88" t="s">
        <v>78</v>
      </c>
      <c r="T8" s="88" t="s">
        <v>58</v>
      </c>
      <c r="U8" s="89" t="s">
        <v>51</v>
      </c>
    </row>
    <row r="9" spans="1:21" ht="17" customHeight="1" x14ac:dyDescent="0.15">
      <c r="A9" s="164" t="s">
        <v>46</v>
      </c>
      <c r="B9" s="82" t="s">
        <v>56</v>
      </c>
      <c r="C9" s="31" t="s">
        <v>20</v>
      </c>
      <c r="D9" s="65">
        <v>6</v>
      </c>
      <c r="E9" s="31">
        <v>5</v>
      </c>
      <c r="F9" s="16">
        <v>1.5</v>
      </c>
      <c r="G9" s="16"/>
      <c r="H9" s="16"/>
      <c r="I9" s="16"/>
      <c r="J9" s="16"/>
      <c r="K9" s="16"/>
      <c r="L9" s="16"/>
      <c r="M9" s="16"/>
      <c r="N9" s="16"/>
      <c r="O9" s="16"/>
      <c r="P9" s="17"/>
      <c r="Q9" s="90">
        <f t="shared" ref="Q9:Q18" si="0">SUM(E9:P9)</f>
        <v>6.5</v>
      </c>
      <c r="R9" s="52"/>
      <c r="S9" s="134">
        <f>Q9/(Q9+R9)</f>
        <v>1</v>
      </c>
      <c r="T9" s="91">
        <f>D9-(Q9+R9)</f>
        <v>-0.5</v>
      </c>
      <c r="U9" s="17"/>
    </row>
    <row r="10" spans="1:21" ht="16" customHeight="1" x14ac:dyDescent="0.15">
      <c r="A10" s="165"/>
      <c r="B10" s="166" t="s">
        <v>55</v>
      </c>
      <c r="C10" s="18" t="s">
        <v>36</v>
      </c>
      <c r="D10" s="66">
        <v>6.3</v>
      </c>
      <c r="E10" s="18">
        <v>5</v>
      </c>
      <c r="F10" s="10">
        <v>10</v>
      </c>
      <c r="G10" s="10">
        <v>5</v>
      </c>
      <c r="H10" s="10">
        <v>1.75</v>
      </c>
      <c r="I10" s="10"/>
      <c r="J10" s="10"/>
      <c r="K10" s="10"/>
      <c r="L10" s="10">
        <v>2</v>
      </c>
      <c r="M10" s="10"/>
      <c r="N10" s="10"/>
      <c r="O10" s="10"/>
      <c r="P10" s="19"/>
      <c r="Q10" s="92">
        <f t="shared" si="0"/>
        <v>23.75</v>
      </c>
      <c r="R10" s="11"/>
      <c r="S10" s="135">
        <f t="shared" ref="S10:S45" si="1">Q10/(Q10+R10)</f>
        <v>1</v>
      </c>
      <c r="T10" s="15">
        <f t="shared" ref="T10:T19" si="2">D10-Q10</f>
        <v>-17.45</v>
      </c>
      <c r="U10" s="154" t="s">
        <v>65</v>
      </c>
    </row>
    <row r="11" spans="1:21" ht="16" customHeight="1" x14ac:dyDescent="0.15">
      <c r="A11" s="165"/>
      <c r="B11" s="167"/>
      <c r="C11" s="18" t="s">
        <v>20</v>
      </c>
      <c r="D11" s="66">
        <v>3</v>
      </c>
      <c r="E11" s="18">
        <v>0</v>
      </c>
      <c r="F11" s="10">
        <v>3</v>
      </c>
      <c r="G11" s="10">
        <v>0</v>
      </c>
      <c r="H11" s="10"/>
      <c r="I11" s="10"/>
      <c r="J11" s="10"/>
      <c r="K11" s="10"/>
      <c r="L11" s="10"/>
      <c r="M11" s="10"/>
      <c r="N11" s="10"/>
      <c r="O11" s="10"/>
      <c r="P11" s="19"/>
      <c r="Q11" s="92">
        <f t="shared" si="0"/>
        <v>3</v>
      </c>
      <c r="R11" s="11"/>
      <c r="S11" s="135">
        <f t="shared" si="1"/>
        <v>1</v>
      </c>
      <c r="T11" s="15">
        <f t="shared" si="2"/>
        <v>0</v>
      </c>
      <c r="U11" s="155"/>
    </row>
    <row r="12" spans="1:21" ht="12" customHeight="1" x14ac:dyDescent="0.15">
      <c r="A12" s="165"/>
      <c r="B12" s="167"/>
      <c r="C12" s="18" t="s">
        <v>29</v>
      </c>
      <c r="D12" s="66">
        <v>6</v>
      </c>
      <c r="E12" s="18">
        <v>5</v>
      </c>
      <c r="F12" s="10">
        <v>10</v>
      </c>
      <c r="G12" s="10">
        <v>0</v>
      </c>
      <c r="H12" s="10"/>
      <c r="I12" s="10"/>
      <c r="J12" s="10"/>
      <c r="K12" s="10"/>
      <c r="L12" s="10"/>
      <c r="M12" s="10"/>
      <c r="N12" s="10"/>
      <c r="O12" s="10"/>
      <c r="P12" s="19"/>
      <c r="Q12" s="92">
        <f t="shared" si="0"/>
        <v>15</v>
      </c>
      <c r="R12" s="11"/>
      <c r="S12" s="135">
        <f t="shared" si="1"/>
        <v>1</v>
      </c>
      <c r="T12" s="15">
        <f t="shared" si="2"/>
        <v>-9</v>
      </c>
      <c r="U12" s="155"/>
    </row>
    <row r="13" spans="1:21" ht="14" customHeight="1" x14ac:dyDescent="0.15">
      <c r="A13" s="165"/>
      <c r="B13" s="167"/>
      <c r="C13" s="18" t="s">
        <v>31</v>
      </c>
      <c r="D13" s="66">
        <v>6</v>
      </c>
      <c r="E13" s="18">
        <v>5</v>
      </c>
      <c r="F13" s="10">
        <v>4</v>
      </c>
      <c r="G13" s="10">
        <v>0</v>
      </c>
      <c r="H13" s="10"/>
      <c r="I13" s="10"/>
      <c r="J13" s="10"/>
      <c r="K13" s="10"/>
      <c r="L13" s="10"/>
      <c r="M13" s="10"/>
      <c r="N13" s="10"/>
      <c r="O13" s="10"/>
      <c r="P13" s="19"/>
      <c r="Q13" s="92">
        <f t="shared" si="0"/>
        <v>9</v>
      </c>
      <c r="R13" s="11"/>
      <c r="S13" s="135">
        <f t="shared" si="1"/>
        <v>1</v>
      </c>
      <c r="T13" s="15">
        <f>D13-Q13</f>
        <v>-3</v>
      </c>
      <c r="U13" s="155"/>
    </row>
    <row r="14" spans="1:21" ht="13" customHeight="1" x14ac:dyDescent="0.15">
      <c r="A14" s="165"/>
      <c r="B14" s="168"/>
      <c r="C14" s="18" t="s">
        <v>19</v>
      </c>
      <c r="D14" s="66">
        <v>6</v>
      </c>
      <c r="E14" s="20"/>
      <c r="F14" s="10">
        <v>10</v>
      </c>
      <c r="G14" s="10">
        <v>5</v>
      </c>
      <c r="H14" s="10"/>
      <c r="I14" s="10"/>
      <c r="J14" s="10"/>
      <c r="K14" s="10"/>
      <c r="L14" s="10"/>
      <c r="M14" s="10"/>
      <c r="N14" s="10"/>
      <c r="O14" s="10"/>
      <c r="P14" s="19"/>
      <c r="Q14" s="92">
        <f t="shared" si="0"/>
        <v>15</v>
      </c>
      <c r="R14" s="11"/>
      <c r="S14" s="135">
        <f t="shared" si="1"/>
        <v>1</v>
      </c>
      <c r="T14" s="15">
        <f>D14-Q14</f>
        <v>-9</v>
      </c>
      <c r="U14" s="156"/>
    </row>
    <row r="15" spans="1:21" ht="14" x14ac:dyDescent="0.15">
      <c r="A15" s="165"/>
      <c r="B15" s="83" t="s">
        <v>47</v>
      </c>
      <c r="C15" s="18" t="s">
        <v>20</v>
      </c>
      <c r="D15" s="66">
        <v>8</v>
      </c>
      <c r="E15" s="18">
        <v>2</v>
      </c>
      <c r="F15" s="10">
        <v>6</v>
      </c>
      <c r="G15" s="10"/>
      <c r="H15" s="10"/>
      <c r="I15" s="10"/>
      <c r="J15" s="10"/>
      <c r="K15" s="10"/>
      <c r="L15" s="10"/>
      <c r="M15" s="10"/>
      <c r="N15" s="10"/>
      <c r="O15" s="10"/>
      <c r="P15" s="19"/>
      <c r="Q15" s="92">
        <f t="shared" si="0"/>
        <v>8</v>
      </c>
      <c r="R15" s="11"/>
      <c r="S15" s="135">
        <f t="shared" si="1"/>
        <v>1</v>
      </c>
      <c r="T15" s="15">
        <f t="shared" si="2"/>
        <v>0</v>
      </c>
      <c r="U15" s="19"/>
    </row>
    <row r="16" spans="1:21" ht="14" x14ac:dyDescent="0.15">
      <c r="A16" s="165"/>
      <c r="B16" s="84" t="s">
        <v>48</v>
      </c>
      <c r="C16" s="18" t="s">
        <v>20</v>
      </c>
      <c r="D16" s="66">
        <v>2.5</v>
      </c>
      <c r="E16" s="18">
        <v>2</v>
      </c>
      <c r="F16" s="10">
        <v>1</v>
      </c>
      <c r="G16" s="10"/>
      <c r="H16" s="10"/>
      <c r="I16" s="10"/>
      <c r="J16" s="10"/>
      <c r="K16" s="10"/>
      <c r="L16" s="10"/>
      <c r="M16" s="10"/>
      <c r="N16" s="10"/>
      <c r="O16" s="10"/>
      <c r="P16" s="19"/>
      <c r="Q16" s="92">
        <f>SUM(E16:P16)</f>
        <v>3</v>
      </c>
      <c r="R16" s="11"/>
      <c r="S16" s="135">
        <f t="shared" si="1"/>
        <v>1</v>
      </c>
      <c r="T16" s="15">
        <f t="shared" si="2"/>
        <v>-0.5</v>
      </c>
      <c r="U16" s="19"/>
    </row>
    <row r="17" spans="1:21" ht="14" x14ac:dyDescent="0.15">
      <c r="A17" s="165"/>
      <c r="B17" s="83" t="s">
        <v>49</v>
      </c>
      <c r="C17" s="18" t="s">
        <v>20</v>
      </c>
      <c r="D17" s="66">
        <v>18</v>
      </c>
      <c r="E17" s="18"/>
      <c r="F17" s="10">
        <v>9.5</v>
      </c>
      <c r="G17" s="10">
        <v>8</v>
      </c>
      <c r="H17" s="10"/>
      <c r="I17" s="10"/>
      <c r="J17" s="10"/>
      <c r="K17" s="10"/>
      <c r="L17" s="10"/>
      <c r="M17" s="10"/>
      <c r="N17" s="10"/>
      <c r="O17" s="10"/>
      <c r="P17" s="19"/>
      <c r="Q17" s="92">
        <f t="shared" si="0"/>
        <v>17.5</v>
      </c>
      <c r="R17" s="11"/>
      <c r="S17" s="135">
        <f t="shared" si="1"/>
        <v>1</v>
      </c>
      <c r="T17" s="15">
        <f t="shared" si="2"/>
        <v>0.5</v>
      </c>
      <c r="U17" s="19"/>
    </row>
    <row r="18" spans="1:21" ht="15" thickBot="1" x14ac:dyDescent="0.2">
      <c r="A18" s="160"/>
      <c r="B18" s="85" t="s">
        <v>50</v>
      </c>
      <c r="C18" s="32" t="s">
        <v>20</v>
      </c>
      <c r="D18" s="67">
        <v>3</v>
      </c>
      <c r="E18" s="32"/>
      <c r="F18" s="33"/>
      <c r="G18" s="33"/>
      <c r="H18" s="33">
        <v>2.5</v>
      </c>
      <c r="I18" s="33"/>
      <c r="J18" s="33"/>
      <c r="K18" s="33"/>
      <c r="L18" s="33"/>
      <c r="M18" s="33"/>
      <c r="N18" s="33"/>
      <c r="O18" s="33"/>
      <c r="P18" s="34"/>
      <c r="Q18" s="101">
        <f t="shared" si="0"/>
        <v>2.5</v>
      </c>
      <c r="R18" s="55"/>
      <c r="S18" s="135">
        <f t="shared" si="1"/>
        <v>1</v>
      </c>
      <c r="T18" s="102">
        <f t="shared" si="2"/>
        <v>0.5</v>
      </c>
      <c r="U18" s="34"/>
    </row>
    <row r="19" spans="1:21" s="5" customFormat="1" ht="14" thickBot="1" x14ac:dyDescent="0.2">
      <c r="A19" s="61"/>
      <c r="B19" s="72"/>
      <c r="C19" s="43" t="s">
        <v>16</v>
      </c>
      <c r="D19" s="60">
        <f>SUM(D9:D18)</f>
        <v>64.8</v>
      </c>
      <c r="E19" s="35"/>
      <c r="F19" s="36"/>
      <c r="G19" s="36"/>
      <c r="H19" s="125"/>
      <c r="I19" s="37"/>
      <c r="J19" s="36"/>
      <c r="K19" s="36"/>
      <c r="L19" s="36"/>
      <c r="M19" s="36"/>
      <c r="N19" s="36"/>
      <c r="O19" s="36"/>
      <c r="P19" s="38"/>
      <c r="Q19" s="95">
        <f>SUM(Q9:Q18)</f>
        <v>103.25</v>
      </c>
      <c r="R19" s="95">
        <f>SUM(R9:R18)</f>
        <v>0</v>
      </c>
      <c r="S19" s="136">
        <f t="shared" si="1"/>
        <v>1</v>
      </c>
      <c r="T19" s="51">
        <f t="shared" si="2"/>
        <v>-38.450000000000003</v>
      </c>
      <c r="U19" s="103"/>
    </row>
    <row r="20" spans="1:21" ht="14" x14ac:dyDescent="0.15">
      <c r="A20" s="158" t="s">
        <v>18</v>
      </c>
      <c r="B20" s="73" t="s">
        <v>22</v>
      </c>
      <c r="C20" s="39" t="s">
        <v>20</v>
      </c>
      <c r="D20" s="68">
        <v>6</v>
      </c>
      <c r="E20" s="39"/>
      <c r="F20" s="40"/>
      <c r="G20" s="40"/>
      <c r="H20" s="126"/>
      <c r="I20" s="41">
        <v>4</v>
      </c>
      <c r="J20" s="40">
        <v>2</v>
      </c>
      <c r="K20" s="40"/>
      <c r="L20" s="40"/>
      <c r="M20" s="40"/>
      <c r="N20" s="40"/>
      <c r="O20" s="40"/>
      <c r="P20" s="42"/>
      <c r="Q20" s="90">
        <f>SUM(E20:P20)</f>
        <v>6</v>
      </c>
      <c r="R20" s="104">
        <v>0</v>
      </c>
      <c r="S20" s="137">
        <f t="shared" si="1"/>
        <v>1</v>
      </c>
      <c r="T20" s="91">
        <f>D20-(Q20+R20)</f>
        <v>0</v>
      </c>
      <c r="U20" s="105"/>
    </row>
    <row r="21" spans="1:21" ht="14" x14ac:dyDescent="0.15">
      <c r="A21" s="159"/>
      <c r="B21" s="74" t="s">
        <v>21</v>
      </c>
      <c r="C21" s="21" t="s">
        <v>19</v>
      </c>
      <c r="D21" s="69">
        <v>6</v>
      </c>
      <c r="E21" s="21"/>
      <c r="F21" s="12"/>
      <c r="G21" s="12"/>
      <c r="H21" s="127">
        <v>2</v>
      </c>
      <c r="I21" s="13">
        <v>2</v>
      </c>
      <c r="J21" s="12"/>
      <c r="K21" s="12">
        <v>2</v>
      </c>
      <c r="L21" s="12"/>
      <c r="M21" s="12"/>
      <c r="N21" s="12"/>
      <c r="O21" s="12"/>
      <c r="P21" s="22"/>
      <c r="Q21" s="92">
        <f t="shared" ref="Q21:Q25" si="3">SUM(E21:P21)</f>
        <v>6</v>
      </c>
      <c r="R21" s="14">
        <v>0</v>
      </c>
      <c r="S21" s="146">
        <f>Q21/(Q21+R21)</f>
        <v>1</v>
      </c>
      <c r="T21" s="15">
        <f t="shared" ref="T21:T25" si="4">D21-(Q21+R21)</f>
        <v>0</v>
      </c>
      <c r="U21" s="93"/>
    </row>
    <row r="22" spans="1:21" ht="14" x14ac:dyDescent="0.15">
      <c r="A22" s="159"/>
      <c r="B22" s="74" t="s">
        <v>23</v>
      </c>
      <c r="C22" s="21" t="s">
        <v>36</v>
      </c>
      <c r="D22" s="69">
        <v>19</v>
      </c>
      <c r="E22" s="21"/>
      <c r="F22" s="12"/>
      <c r="G22" s="12"/>
      <c r="H22" s="128">
        <v>2.75</v>
      </c>
      <c r="I22" s="13">
        <v>7</v>
      </c>
      <c r="J22" s="12">
        <v>5</v>
      </c>
      <c r="K22" s="12">
        <v>1</v>
      </c>
      <c r="L22" s="12">
        <v>2</v>
      </c>
      <c r="M22" s="12"/>
      <c r="N22" s="12"/>
      <c r="O22" s="12"/>
      <c r="P22" s="22"/>
      <c r="Q22" s="92">
        <f t="shared" si="3"/>
        <v>17.75</v>
      </c>
      <c r="R22" s="14">
        <v>5</v>
      </c>
      <c r="S22" s="146">
        <f t="shared" si="1"/>
        <v>0.78021978021978022</v>
      </c>
      <c r="T22" s="15">
        <f t="shared" si="4"/>
        <v>-3.75</v>
      </c>
      <c r="U22" s="93"/>
    </row>
    <row r="23" spans="1:21" ht="14" x14ac:dyDescent="0.15">
      <c r="A23" s="159"/>
      <c r="B23" s="74" t="s">
        <v>24</v>
      </c>
      <c r="C23" s="21" t="s">
        <v>20</v>
      </c>
      <c r="D23" s="69">
        <v>8</v>
      </c>
      <c r="E23" s="21"/>
      <c r="F23" s="12"/>
      <c r="G23" s="12"/>
      <c r="H23" s="127"/>
      <c r="I23" s="13"/>
      <c r="J23" s="12">
        <v>3</v>
      </c>
      <c r="K23" s="12">
        <v>5</v>
      </c>
      <c r="L23" s="12"/>
      <c r="M23" s="12"/>
      <c r="N23" s="12"/>
      <c r="O23" s="12"/>
      <c r="P23" s="22"/>
      <c r="Q23" s="92">
        <f t="shared" si="3"/>
        <v>8</v>
      </c>
      <c r="R23" s="14">
        <v>0</v>
      </c>
      <c r="S23" s="146">
        <f t="shared" si="1"/>
        <v>1</v>
      </c>
      <c r="T23" s="15">
        <f t="shared" si="4"/>
        <v>0</v>
      </c>
      <c r="U23" s="93"/>
    </row>
    <row r="24" spans="1:21" ht="14" x14ac:dyDescent="0.15">
      <c r="A24" s="159"/>
      <c r="B24" s="74" t="s">
        <v>25</v>
      </c>
      <c r="C24" s="21" t="s">
        <v>19</v>
      </c>
      <c r="D24" s="69">
        <v>8</v>
      </c>
      <c r="E24" s="21"/>
      <c r="F24" s="12"/>
      <c r="G24" s="12"/>
      <c r="H24" s="127"/>
      <c r="I24" s="13"/>
      <c r="J24" s="12">
        <v>5</v>
      </c>
      <c r="K24" s="12">
        <v>2</v>
      </c>
      <c r="L24" s="12"/>
      <c r="M24" s="12"/>
      <c r="N24" s="12"/>
      <c r="O24" s="12"/>
      <c r="P24" s="22"/>
      <c r="Q24" s="92">
        <f t="shared" si="3"/>
        <v>7</v>
      </c>
      <c r="R24" s="14">
        <v>0</v>
      </c>
      <c r="S24" s="146">
        <f t="shared" si="1"/>
        <v>1</v>
      </c>
      <c r="T24" s="15">
        <f t="shared" si="4"/>
        <v>1</v>
      </c>
      <c r="U24" s="93"/>
    </row>
    <row r="25" spans="1:21" ht="15" thickBot="1" x14ac:dyDescent="0.2">
      <c r="A25" s="160"/>
      <c r="B25" s="75" t="s">
        <v>26</v>
      </c>
      <c r="C25" s="23" t="s">
        <v>20</v>
      </c>
      <c r="D25" s="70">
        <v>18</v>
      </c>
      <c r="E25" s="23"/>
      <c r="F25" s="24"/>
      <c r="G25" s="24"/>
      <c r="H25" s="129"/>
      <c r="I25" s="25"/>
      <c r="J25" s="24">
        <v>7</v>
      </c>
      <c r="K25" s="24">
        <v>5</v>
      </c>
      <c r="L25" s="24"/>
      <c r="M25" s="24"/>
      <c r="N25" s="24"/>
      <c r="O25" s="24"/>
      <c r="P25" s="26"/>
      <c r="Q25" s="101">
        <f t="shared" si="3"/>
        <v>12</v>
      </c>
      <c r="R25" s="106">
        <v>0</v>
      </c>
      <c r="S25" s="146">
        <f t="shared" si="1"/>
        <v>1</v>
      </c>
      <c r="T25" s="15">
        <f t="shared" si="4"/>
        <v>6</v>
      </c>
      <c r="U25" s="107"/>
    </row>
    <row r="26" spans="1:21" s="5" customFormat="1" ht="14" thickBot="1" x14ac:dyDescent="0.2">
      <c r="A26" s="61"/>
      <c r="B26" s="76"/>
      <c r="C26" s="43" t="s">
        <v>16</v>
      </c>
      <c r="D26" s="44">
        <f>SUM(D20:D25)</f>
        <v>65</v>
      </c>
      <c r="E26" s="35"/>
      <c r="F26" s="36"/>
      <c r="G26" s="36"/>
      <c r="H26" s="130"/>
      <c r="I26" s="37"/>
      <c r="J26" s="36"/>
      <c r="K26" s="36"/>
      <c r="L26" s="36"/>
      <c r="M26" s="36"/>
      <c r="N26" s="36"/>
      <c r="O26" s="36"/>
      <c r="P26" s="38"/>
      <c r="Q26" s="95">
        <f>SUM(Q20:Q25)</f>
        <v>56.75</v>
      </c>
      <c r="R26" s="95">
        <f>SUM(R20:R25)</f>
        <v>5</v>
      </c>
      <c r="S26" s="138">
        <f t="shared" si="1"/>
        <v>0.91902834008097167</v>
      </c>
      <c r="T26" s="51">
        <f>D26-Q26</f>
        <v>8.25</v>
      </c>
      <c r="U26" s="103"/>
    </row>
    <row r="27" spans="1:21" ht="20" customHeight="1" x14ac:dyDescent="0.15">
      <c r="A27" s="161" t="s">
        <v>27</v>
      </c>
      <c r="B27" s="114" t="s">
        <v>28</v>
      </c>
      <c r="C27" s="39" t="s">
        <v>19</v>
      </c>
      <c r="D27" s="68">
        <v>40</v>
      </c>
      <c r="E27" s="39"/>
      <c r="F27" s="40"/>
      <c r="G27" s="40"/>
      <c r="H27" s="131">
        <v>10.75</v>
      </c>
      <c r="I27" s="41">
        <v>5</v>
      </c>
      <c r="J27" s="40">
        <v>5</v>
      </c>
      <c r="K27" s="40">
        <v>5</v>
      </c>
      <c r="L27" s="40"/>
      <c r="M27" s="40"/>
      <c r="N27" s="40"/>
      <c r="O27" s="40"/>
      <c r="P27" s="42"/>
      <c r="Q27" s="90">
        <f t="shared" ref="Q27" si="5">SUM(E27:P27)</f>
        <v>25.75</v>
      </c>
      <c r="R27" s="52">
        <v>0</v>
      </c>
      <c r="S27" s="134">
        <f t="shared" si="1"/>
        <v>1</v>
      </c>
      <c r="T27" s="91">
        <f>D27-(Q27+R27)</f>
        <v>14.25</v>
      </c>
      <c r="U27" s="109"/>
    </row>
    <row r="28" spans="1:21" ht="20" customHeight="1" x14ac:dyDescent="0.15">
      <c r="A28" s="162"/>
      <c r="B28" s="78" t="s">
        <v>30</v>
      </c>
      <c r="C28" s="21" t="s">
        <v>36</v>
      </c>
      <c r="D28" s="69">
        <v>35</v>
      </c>
      <c r="E28" s="21"/>
      <c r="F28" s="12"/>
      <c r="G28" s="12"/>
      <c r="H28" s="127">
        <v>3.75</v>
      </c>
      <c r="I28" s="13">
        <v>5</v>
      </c>
      <c r="J28" s="12">
        <v>5</v>
      </c>
      <c r="K28" s="12">
        <v>5</v>
      </c>
      <c r="L28" s="12"/>
      <c r="M28" s="12"/>
      <c r="N28" s="12"/>
      <c r="O28" s="12"/>
      <c r="P28" s="22"/>
      <c r="Q28" s="92">
        <f>SUM(E28:P28)</f>
        <v>18.75</v>
      </c>
      <c r="R28" s="11">
        <v>0</v>
      </c>
      <c r="S28" s="135">
        <f t="shared" si="1"/>
        <v>1</v>
      </c>
      <c r="T28" s="15">
        <f t="shared" ref="T28:T45" si="6">D28-(Q28+R28)</f>
        <v>16.25</v>
      </c>
      <c r="U28" s="94"/>
    </row>
    <row r="29" spans="1:21" ht="19" customHeight="1" x14ac:dyDescent="0.15">
      <c r="A29" s="162"/>
      <c r="B29" s="78" t="s">
        <v>32</v>
      </c>
      <c r="C29" s="21" t="s">
        <v>20</v>
      </c>
      <c r="D29" s="69">
        <v>20</v>
      </c>
      <c r="E29" s="21"/>
      <c r="F29" s="12"/>
      <c r="G29" s="12"/>
      <c r="H29" s="127">
        <v>10.75</v>
      </c>
      <c r="I29" s="13"/>
      <c r="J29" s="12"/>
      <c r="K29" s="12"/>
      <c r="L29" s="12">
        <v>6</v>
      </c>
      <c r="M29" s="12">
        <v>10</v>
      </c>
      <c r="N29" s="12"/>
      <c r="O29" s="12"/>
      <c r="P29" s="22"/>
      <c r="Q29" s="92">
        <f t="shared" ref="Q29:Q45" si="7">SUM(E29:P29)</f>
        <v>26.75</v>
      </c>
      <c r="R29" s="11">
        <v>0</v>
      </c>
      <c r="S29" s="135">
        <f t="shared" si="1"/>
        <v>1</v>
      </c>
      <c r="T29" s="15">
        <f t="shared" si="6"/>
        <v>-6.75</v>
      </c>
      <c r="U29" s="94"/>
    </row>
    <row r="30" spans="1:21" ht="15" customHeight="1" x14ac:dyDescent="0.15">
      <c r="A30" s="162"/>
      <c r="B30" s="115" t="s">
        <v>66</v>
      </c>
      <c r="C30" s="21" t="s">
        <v>29</v>
      </c>
      <c r="D30" s="69">
        <v>5</v>
      </c>
      <c r="E30" s="21"/>
      <c r="F30" s="12"/>
      <c r="G30" s="12"/>
      <c r="H30" s="127">
        <v>10</v>
      </c>
      <c r="I30" s="13">
        <v>0</v>
      </c>
      <c r="J30" s="12">
        <v>0</v>
      </c>
      <c r="K30" s="12">
        <v>0</v>
      </c>
      <c r="L30" s="12">
        <v>0</v>
      </c>
      <c r="M30" s="12"/>
      <c r="N30" s="12"/>
      <c r="O30" s="12"/>
      <c r="P30" s="22"/>
      <c r="Q30" s="92">
        <f t="shared" si="7"/>
        <v>10</v>
      </c>
      <c r="R30" s="11">
        <v>0</v>
      </c>
      <c r="S30" s="135">
        <f t="shared" si="1"/>
        <v>1</v>
      </c>
      <c r="T30" s="15">
        <f t="shared" si="6"/>
        <v>-5</v>
      </c>
      <c r="U30" s="94"/>
    </row>
    <row r="31" spans="1:21" ht="17" customHeight="1" x14ac:dyDescent="0.15">
      <c r="A31" s="162"/>
      <c r="B31" s="115" t="s">
        <v>67</v>
      </c>
      <c r="C31" s="21" t="s">
        <v>31</v>
      </c>
      <c r="D31" s="69">
        <v>60</v>
      </c>
      <c r="E31" s="21"/>
      <c r="F31" s="12"/>
      <c r="G31" s="12"/>
      <c r="H31" s="127">
        <v>15</v>
      </c>
      <c r="I31" s="13">
        <v>15</v>
      </c>
      <c r="J31" s="12">
        <v>15</v>
      </c>
      <c r="K31" s="12"/>
      <c r="L31" s="12">
        <v>15</v>
      </c>
      <c r="M31" s="12">
        <v>15</v>
      </c>
      <c r="N31" s="12"/>
      <c r="O31" s="12"/>
      <c r="P31" s="22"/>
      <c r="Q31" s="92">
        <f t="shared" si="7"/>
        <v>75</v>
      </c>
      <c r="R31" s="11">
        <v>15</v>
      </c>
      <c r="S31" s="135">
        <f t="shared" si="1"/>
        <v>0.83333333333333337</v>
      </c>
      <c r="T31" s="15">
        <f t="shared" si="6"/>
        <v>-30</v>
      </c>
      <c r="U31" s="94"/>
    </row>
    <row r="32" spans="1:21" ht="16" customHeight="1" x14ac:dyDescent="0.15">
      <c r="A32" s="162"/>
      <c r="B32" s="116" t="s">
        <v>68</v>
      </c>
      <c r="C32" s="117"/>
      <c r="D32" s="118">
        <f>SUM(D27:D31)</f>
        <v>160</v>
      </c>
      <c r="E32" s="117"/>
      <c r="F32" s="119"/>
      <c r="G32" s="119"/>
      <c r="H32" s="132"/>
      <c r="I32" s="120"/>
      <c r="J32" s="119"/>
      <c r="K32" s="119"/>
      <c r="L32" s="119"/>
      <c r="M32" s="119"/>
      <c r="N32" s="119"/>
      <c r="O32" s="119"/>
      <c r="P32" s="121"/>
      <c r="Q32" s="122">
        <f>SUM(Q27:Q31)</f>
        <v>156.25</v>
      </c>
      <c r="R32" s="123">
        <f>SUM(R27:R31)</f>
        <v>15</v>
      </c>
      <c r="S32" s="139">
        <f>Q32/(Q32+R32)</f>
        <v>0.91240875912408759</v>
      </c>
      <c r="T32" s="15">
        <f t="shared" si="6"/>
        <v>-11.25</v>
      </c>
      <c r="U32" s="124"/>
    </row>
    <row r="33" spans="1:21" ht="14" x14ac:dyDescent="0.15">
      <c r="A33" s="162"/>
      <c r="B33" s="115" t="s">
        <v>70</v>
      </c>
      <c r="C33" s="21" t="s">
        <v>36</v>
      </c>
      <c r="D33" s="69">
        <v>6</v>
      </c>
      <c r="E33" s="21"/>
      <c r="F33" s="12"/>
      <c r="G33" s="12"/>
      <c r="H33" s="127">
        <v>4</v>
      </c>
      <c r="I33" s="13"/>
      <c r="J33" s="12"/>
      <c r="K33" s="12">
        <v>2</v>
      </c>
      <c r="L33" s="12">
        <v>3</v>
      </c>
      <c r="M33" s="12"/>
      <c r="N33" s="12"/>
      <c r="O33" s="12"/>
      <c r="P33" s="22"/>
      <c r="Q33" s="92">
        <f t="shared" si="7"/>
        <v>9</v>
      </c>
      <c r="R33" s="11"/>
      <c r="S33" s="135">
        <f t="shared" si="1"/>
        <v>1</v>
      </c>
      <c r="T33" s="15">
        <f t="shared" si="6"/>
        <v>-3</v>
      </c>
      <c r="U33" s="94"/>
    </row>
    <row r="34" spans="1:21" ht="14" x14ac:dyDescent="0.15">
      <c r="A34" s="162"/>
      <c r="B34" s="115" t="s">
        <v>71</v>
      </c>
      <c r="C34" s="21" t="s">
        <v>19</v>
      </c>
      <c r="D34" s="69">
        <v>6</v>
      </c>
      <c r="E34" s="21"/>
      <c r="F34" s="12"/>
      <c r="G34" s="12"/>
      <c r="H34" s="127"/>
      <c r="I34" s="13"/>
      <c r="J34" s="12">
        <v>6</v>
      </c>
      <c r="K34" s="12"/>
      <c r="L34" s="12"/>
      <c r="M34" s="12"/>
      <c r="N34" s="12"/>
      <c r="O34" s="12"/>
      <c r="P34" s="22"/>
      <c r="Q34" s="92">
        <f t="shared" si="7"/>
        <v>6</v>
      </c>
      <c r="R34" s="69"/>
      <c r="S34" s="135">
        <f t="shared" si="1"/>
        <v>1</v>
      </c>
      <c r="T34" s="15"/>
      <c r="U34" s="94"/>
    </row>
    <row r="35" spans="1:21" ht="28" x14ac:dyDescent="0.15">
      <c r="A35" s="162"/>
      <c r="B35" s="78" t="s">
        <v>34</v>
      </c>
      <c r="C35" s="21" t="s">
        <v>19</v>
      </c>
      <c r="D35" s="69">
        <v>30</v>
      </c>
      <c r="E35" s="21"/>
      <c r="F35" s="12"/>
      <c r="G35" s="12"/>
      <c r="H35" s="127"/>
      <c r="I35" s="13"/>
      <c r="J35" s="12"/>
      <c r="K35" s="12"/>
      <c r="L35" s="12">
        <v>2</v>
      </c>
      <c r="M35" s="12">
        <v>4</v>
      </c>
      <c r="N35" s="12"/>
      <c r="O35" s="12"/>
      <c r="P35" s="22"/>
      <c r="Q35" s="92">
        <f t="shared" si="7"/>
        <v>6</v>
      </c>
      <c r="R35" s="69">
        <v>24</v>
      </c>
      <c r="S35" s="135">
        <f t="shared" si="1"/>
        <v>0.2</v>
      </c>
      <c r="T35" s="15">
        <f t="shared" si="6"/>
        <v>0</v>
      </c>
      <c r="U35" s="94"/>
    </row>
    <row r="36" spans="1:21" ht="14" x14ac:dyDescent="0.15">
      <c r="A36" s="162"/>
      <c r="B36" s="78" t="s">
        <v>35</v>
      </c>
      <c r="C36" s="21" t="s">
        <v>36</v>
      </c>
      <c r="D36" s="69">
        <v>8</v>
      </c>
      <c r="E36" s="21"/>
      <c r="F36" s="12"/>
      <c r="G36" s="12"/>
      <c r="H36" s="127"/>
      <c r="I36" s="13">
        <v>2</v>
      </c>
      <c r="J36" s="12">
        <v>2</v>
      </c>
      <c r="K36" s="12"/>
      <c r="L36" s="12">
        <v>2</v>
      </c>
      <c r="M36" s="12">
        <v>2</v>
      </c>
      <c r="N36" s="12"/>
      <c r="O36" s="12"/>
      <c r="P36" s="22"/>
      <c r="Q36" s="92">
        <v>8</v>
      </c>
      <c r="R36" s="69">
        <v>0</v>
      </c>
      <c r="S36" s="135">
        <f t="shared" si="1"/>
        <v>1</v>
      </c>
      <c r="T36" s="15">
        <f t="shared" si="6"/>
        <v>0</v>
      </c>
      <c r="U36" s="94"/>
    </row>
    <row r="37" spans="1:21" ht="28" x14ac:dyDescent="0.15">
      <c r="A37" s="162"/>
      <c r="B37" s="78" t="s">
        <v>37</v>
      </c>
      <c r="C37" s="21" t="s">
        <v>19</v>
      </c>
      <c r="D37" s="69">
        <v>18</v>
      </c>
      <c r="E37" s="21"/>
      <c r="F37" s="12"/>
      <c r="G37" s="12"/>
      <c r="H37" s="127"/>
      <c r="I37" s="13"/>
      <c r="J37" s="12"/>
      <c r="K37" s="12"/>
      <c r="L37" s="12">
        <v>8</v>
      </c>
      <c r="M37" s="12">
        <v>8</v>
      </c>
      <c r="N37" s="12"/>
      <c r="O37" s="12"/>
      <c r="P37" s="22"/>
      <c r="Q37" s="92">
        <f t="shared" si="7"/>
        <v>16</v>
      </c>
      <c r="R37" s="69">
        <v>2</v>
      </c>
      <c r="S37" s="135">
        <f t="shared" si="1"/>
        <v>0.88888888888888884</v>
      </c>
      <c r="T37" s="15">
        <f t="shared" si="6"/>
        <v>0</v>
      </c>
      <c r="U37" s="94"/>
    </row>
    <row r="38" spans="1:21" ht="28" x14ac:dyDescent="0.15">
      <c r="A38" s="162"/>
      <c r="B38" s="78" t="s">
        <v>38</v>
      </c>
      <c r="C38" s="21" t="s">
        <v>36</v>
      </c>
      <c r="D38" s="69">
        <v>3</v>
      </c>
      <c r="E38" s="21"/>
      <c r="F38" s="12"/>
      <c r="G38" s="12"/>
      <c r="H38" s="127"/>
      <c r="I38" s="13"/>
      <c r="J38" s="12"/>
      <c r="K38" s="12"/>
      <c r="L38" s="12"/>
      <c r="M38" s="12">
        <v>2</v>
      </c>
      <c r="N38" s="12"/>
      <c r="O38" s="12"/>
      <c r="P38" s="22"/>
      <c r="Q38" s="92">
        <f t="shared" si="7"/>
        <v>2</v>
      </c>
      <c r="R38" s="69">
        <v>0</v>
      </c>
      <c r="S38" s="135">
        <f t="shared" si="1"/>
        <v>1</v>
      </c>
      <c r="T38" s="15">
        <f t="shared" si="6"/>
        <v>1</v>
      </c>
      <c r="U38" s="94"/>
    </row>
    <row r="39" spans="1:21" ht="14" x14ac:dyDescent="0.15">
      <c r="A39" s="162"/>
      <c r="B39" s="78" t="s">
        <v>39</v>
      </c>
      <c r="C39" s="21" t="s">
        <v>19</v>
      </c>
      <c r="D39" s="69">
        <v>14</v>
      </c>
      <c r="E39" s="21"/>
      <c r="F39" s="12"/>
      <c r="G39" s="12"/>
      <c r="H39" s="127"/>
      <c r="I39" s="13"/>
      <c r="J39" s="12"/>
      <c r="K39" s="12"/>
      <c r="L39" s="12">
        <v>5</v>
      </c>
      <c r="M39" s="12"/>
      <c r="N39" s="12"/>
      <c r="O39" s="12"/>
      <c r="P39" s="22"/>
      <c r="Q39" s="92">
        <f t="shared" si="7"/>
        <v>5</v>
      </c>
      <c r="R39" s="69">
        <v>9</v>
      </c>
      <c r="S39" s="135">
        <f t="shared" si="1"/>
        <v>0.35714285714285715</v>
      </c>
      <c r="T39" s="15">
        <f t="shared" si="6"/>
        <v>0</v>
      </c>
      <c r="U39" s="94"/>
    </row>
    <row r="40" spans="1:21" ht="28" x14ac:dyDescent="0.15">
      <c r="A40" s="162"/>
      <c r="B40" s="78" t="s">
        <v>40</v>
      </c>
      <c r="C40" s="21" t="s">
        <v>36</v>
      </c>
      <c r="D40" s="69">
        <v>18</v>
      </c>
      <c r="E40" s="21"/>
      <c r="F40" s="12"/>
      <c r="G40" s="12"/>
      <c r="H40" s="127"/>
      <c r="I40" s="13"/>
      <c r="J40" s="12"/>
      <c r="K40" s="12"/>
      <c r="L40" s="12">
        <v>9</v>
      </c>
      <c r="M40" s="12">
        <v>6</v>
      </c>
      <c r="N40" s="12"/>
      <c r="O40" s="12"/>
      <c r="P40" s="22"/>
      <c r="Q40" s="92">
        <f t="shared" si="7"/>
        <v>15</v>
      </c>
      <c r="R40" s="69">
        <v>3</v>
      </c>
      <c r="S40" s="135">
        <f t="shared" si="1"/>
        <v>0.83333333333333337</v>
      </c>
      <c r="T40" s="15">
        <f t="shared" si="6"/>
        <v>0</v>
      </c>
      <c r="U40" s="94"/>
    </row>
    <row r="41" spans="1:21" ht="14" x14ac:dyDescent="0.15">
      <c r="A41" s="162"/>
      <c r="B41" s="78" t="s">
        <v>41</v>
      </c>
      <c r="C41" s="21" t="s">
        <v>19</v>
      </c>
      <c r="D41" s="69">
        <v>2.5</v>
      </c>
      <c r="E41" s="21"/>
      <c r="F41" s="12"/>
      <c r="G41" s="12"/>
      <c r="H41" s="127"/>
      <c r="I41" s="13"/>
      <c r="J41" s="12"/>
      <c r="K41" s="12"/>
      <c r="L41" s="12"/>
      <c r="M41" s="12">
        <v>1</v>
      </c>
      <c r="N41" s="12"/>
      <c r="O41" s="12"/>
      <c r="P41" s="22"/>
      <c r="Q41" s="92">
        <f t="shared" si="7"/>
        <v>1</v>
      </c>
      <c r="R41" s="69">
        <v>0</v>
      </c>
      <c r="S41" s="135">
        <f t="shared" si="1"/>
        <v>1</v>
      </c>
      <c r="T41" s="15">
        <f t="shared" si="6"/>
        <v>1.5</v>
      </c>
      <c r="U41" s="94"/>
    </row>
    <row r="42" spans="1:21" ht="28" x14ac:dyDescent="0.15">
      <c r="A42" s="162"/>
      <c r="B42" s="78" t="s">
        <v>42</v>
      </c>
      <c r="C42" s="21" t="s">
        <v>19</v>
      </c>
      <c r="D42" s="69">
        <v>3</v>
      </c>
      <c r="E42" s="21"/>
      <c r="F42" s="12"/>
      <c r="G42" s="12"/>
      <c r="H42" s="127"/>
      <c r="I42" s="13"/>
      <c r="J42" s="12"/>
      <c r="K42" s="12"/>
      <c r="L42" s="12"/>
      <c r="M42" s="12"/>
      <c r="N42" s="12"/>
      <c r="O42" s="12"/>
      <c r="P42" s="22"/>
      <c r="Q42" s="92">
        <f t="shared" si="7"/>
        <v>0</v>
      </c>
      <c r="R42" s="69">
        <v>3</v>
      </c>
      <c r="S42" s="135">
        <f t="shared" si="1"/>
        <v>0</v>
      </c>
      <c r="T42" s="15">
        <f t="shared" si="6"/>
        <v>0</v>
      </c>
      <c r="U42" s="94"/>
    </row>
    <row r="43" spans="1:21" ht="14" x14ac:dyDescent="0.15">
      <c r="A43" s="162"/>
      <c r="B43" s="78" t="s">
        <v>43</v>
      </c>
      <c r="C43" s="21" t="s">
        <v>19</v>
      </c>
      <c r="D43" s="69">
        <v>8</v>
      </c>
      <c r="E43" s="21"/>
      <c r="F43" s="12"/>
      <c r="G43" s="12"/>
      <c r="H43" s="12"/>
      <c r="I43" s="13"/>
      <c r="J43" s="12"/>
      <c r="K43" s="12"/>
      <c r="L43" s="12"/>
      <c r="M43" s="12">
        <v>6</v>
      </c>
      <c r="N43" s="12"/>
      <c r="O43" s="12"/>
      <c r="P43" s="22"/>
      <c r="Q43" s="92">
        <f t="shared" si="7"/>
        <v>6</v>
      </c>
      <c r="R43" s="69">
        <v>2</v>
      </c>
      <c r="S43" s="135">
        <f t="shared" si="1"/>
        <v>0.75</v>
      </c>
      <c r="T43" s="15">
        <f t="shared" si="6"/>
        <v>0</v>
      </c>
      <c r="U43" s="94"/>
    </row>
    <row r="44" spans="1:21" ht="28" x14ac:dyDescent="0.15">
      <c r="A44" s="162"/>
      <c r="B44" s="78" t="s">
        <v>44</v>
      </c>
      <c r="C44" s="21" t="s">
        <v>19</v>
      </c>
      <c r="D44" s="69">
        <v>18</v>
      </c>
      <c r="E44" s="21"/>
      <c r="F44" s="12"/>
      <c r="G44" s="12"/>
      <c r="H44" s="12"/>
      <c r="I44" s="13"/>
      <c r="J44" s="12"/>
      <c r="K44" s="12"/>
      <c r="L44" s="12"/>
      <c r="M44" s="12">
        <v>8</v>
      </c>
      <c r="N44" s="12"/>
      <c r="O44" s="12"/>
      <c r="P44" s="22"/>
      <c r="Q44" s="92">
        <f t="shared" si="7"/>
        <v>8</v>
      </c>
      <c r="R44" s="69">
        <v>10</v>
      </c>
      <c r="S44" s="135">
        <f t="shared" si="1"/>
        <v>0.44444444444444442</v>
      </c>
      <c r="T44" s="15">
        <f t="shared" si="6"/>
        <v>0</v>
      </c>
      <c r="U44" s="94"/>
    </row>
    <row r="45" spans="1:21" ht="15" thickBot="1" x14ac:dyDescent="0.2">
      <c r="A45" s="163"/>
      <c r="B45" s="79" t="s">
        <v>45</v>
      </c>
      <c r="C45" s="23" t="s">
        <v>19</v>
      </c>
      <c r="D45" s="70">
        <v>3</v>
      </c>
      <c r="E45" s="23"/>
      <c r="F45" s="24"/>
      <c r="G45" s="24"/>
      <c r="H45" s="24"/>
      <c r="I45" s="25"/>
      <c r="J45" s="24"/>
      <c r="K45" s="24"/>
      <c r="L45" s="24"/>
      <c r="M45" s="24"/>
      <c r="N45" s="24"/>
      <c r="O45" s="24"/>
      <c r="P45" s="26"/>
      <c r="Q45" s="101">
        <f t="shared" si="7"/>
        <v>0</v>
      </c>
      <c r="R45" s="148">
        <v>3</v>
      </c>
      <c r="S45" s="140">
        <f t="shared" si="1"/>
        <v>0</v>
      </c>
      <c r="T45" s="149">
        <f t="shared" si="6"/>
        <v>0</v>
      </c>
      <c r="U45" s="110"/>
    </row>
    <row r="46" spans="1:21" s="5" customFormat="1" ht="14" thickBot="1" x14ac:dyDescent="0.2">
      <c r="A46" s="71"/>
      <c r="B46" s="80"/>
      <c r="C46" s="58" t="s">
        <v>16</v>
      </c>
      <c r="D46" s="50">
        <f>SUM(D32:D45)</f>
        <v>297.5</v>
      </c>
      <c r="E46" s="35"/>
      <c r="F46" s="36"/>
      <c r="G46" s="36"/>
      <c r="H46" s="36"/>
      <c r="I46" s="37"/>
      <c r="J46" s="36"/>
      <c r="K46" s="36"/>
      <c r="L46" s="36"/>
      <c r="M46" s="36"/>
      <c r="N46" s="36"/>
      <c r="O46" s="36"/>
      <c r="P46" s="38"/>
      <c r="Q46" s="99">
        <f>SUM(Q32:Q45)</f>
        <v>238.25</v>
      </c>
      <c r="R46" s="150">
        <f>SUM(R32:R45)</f>
        <v>71</v>
      </c>
      <c r="S46" s="151">
        <f>Q46/(Q46+R46)</f>
        <v>0.77041228779304771</v>
      </c>
      <c r="T46" s="44">
        <f>D46-Q46</f>
        <v>59.25</v>
      </c>
      <c r="U46" s="147"/>
    </row>
    <row r="47" spans="1:21" ht="14" thickBot="1" x14ac:dyDescent="0.2">
      <c r="A47" s="57"/>
      <c r="B47" s="81" t="s">
        <v>59</v>
      </c>
      <c r="C47" s="59" t="s">
        <v>17</v>
      </c>
      <c r="D47" s="45">
        <f>D26+D46+D19</f>
        <v>427.3</v>
      </c>
      <c r="E47" s="46"/>
      <c r="F47" s="46"/>
      <c r="G47" s="46"/>
      <c r="H47" s="46"/>
      <c r="I47" s="47"/>
      <c r="J47" s="48"/>
      <c r="K47" s="48"/>
      <c r="L47" s="48"/>
      <c r="M47" s="46"/>
      <c r="N47" s="48"/>
      <c r="O47" s="46"/>
      <c r="P47" s="49"/>
      <c r="Q47" s="141">
        <f>Q19+Q26+Q46</f>
        <v>398.25</v>
      </c>
      <c r="R47" s="142">
        <f>R19+R26+R46</f>
        <v>76</v>
      </c>
      <c r="S47" s="153">
        <f>Q47/(Q47+R47)</f>
        <v>0.83974696889826039</v>
      </c>
      <c r="T47" s="152">
        <f>D47-(Q47+R47)</f>
        <v>-46.949999999999989</v>
      </c>
    </row>
    <row r="48" spans="1:21" x14ac:dyDescent="0.15">
      <c r="H48" s="4"/>
      <c r="O48" s="4"/>
      <c r="P48" s="4"/>
    </row>
    <row r="49" spans="8:16" x14ac:dyDescent="0.15">
      <c r="H49" s="4"/>
      <c r="O49" s="4"/>
      <c r="P49" s="4"/>
    </row>
  </sheetData>
  <autoFilter ref="A8:U47" xr:uid="{C1BCF12E-9CF5-2B40-BD9F-1AEA9659D989}"/>
  <mergeCells count="6">
    <mergeCell ref="A27:A45"/>
    <mergeCell ref="H1:J1"/>
    <mergeCell ref="A9:A18"/>
    <mergeCell ref="B10:B14"/>
    <mergeCell ref="U10:U14"/>
    <mergeCell ref="A20:A25"/>
  </mergeCells>
  <conditionalFormatting sqref="T9:T18">
    <cfRule type="colorScale" priority="4">
      <colorScale>
        <cfvo type="num" val="0"/>
        <cfvo type="num" val="0"/>
        <color rgb="FFFF7128"/>
        <color rgb="FF92D050"/>
      </colorScale>
    </cfRule>
  </conditionalFormatting>
  <conditionalFormatting sqref="T20:T25">
    <cfRule type="colorScale" priority="3">
      <colorScale>
        <cfvo type="num" val="0"/>
        <cfvo type="num" val="0"/>
        <color rgb="FFFF7128"/>
        <color rgb="FF92D050"/>
      </colorScale>
    </cfRule>
  </conditionalFormatting>
  <conditionalFormatting sqref="B5">
    <cfRule type="colorScale" priority="2">
      <colorScale>
        <cfvo type="percent" val="0"/>
        <cfvo type="percent" val="100"/>
        <color rgb="FF92D050"/>
        <color theme="9" tint="-0.249977111117893"/>
      </colorScale>
    </cfRule>
  </conditionalFormatting>
  <conditionalFormatting sqref="T27:T45">
    <cfRule type="colorScale" priority="1">
      <colorScale>
        <cfvo type="num" val="0"/>
        <cfvo type="num" val="0"/>
        <color rgb="FFFF7128"/>
        <color rgb="FF92D050"/>
      </colorScale>
    </cfRule>
  </conditionalFormatting>
  <pageMargins left="0" right="0" top="0.7" bottom="0.62" header="0.4921259845" footer="0.4921259845"/>
  <pageSetup paperSize="9" scale="48" orientation="landscape" verticalDpi="0"/>
  <headerFooter alignWithMargins="0"/>
  <colBreaks count="1" manualBreakCount="1">
    <brk id="1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07CD-853C-F046-A49F-03EDBB7B5649}">
  <dimension ref="B4:E5"/>
  <sheetViews>
    <sheetView workbookViewId="0">
      <selection activeCell="N22" sqref="N22"/>
    </sheetView>
  </sheetViews>
  <sheetFormatPr baseColWidth="10" defaultRowHeight="13" x14ac:dyDescent="0.15"/>
  <cols>
    <col min="2" max="2" width="15.6640625" bestFit="1" customWidth="1"/>
    <col min="3" max="4" width="12" bestFit="1" customWidth="1"/>
    <col min="5" max="5" width="12.5" customWidth="1"/>
  </cols>
  <sheetData>
    <row r="4" spans="2:5" x14ac:dyDescent="0.15">
      <c r="C4" s="111" t="s">
        <v>75</v>
      </c>
      <c r="D4" s="111" t="s">
        <v>76</v>
      </c>
      <c r="E4" s="111" t="s">
        <v>77</v>
      </c>
    </row>
    <row r="5" spans="2:5" x14ac:dyDescent="0.15">
      <c r="B5" s="111" t="s">
        <v>74</v>
      </c>
      <c r="C5" s="133">
        <v>1</v>
      </c>
      <c r="D5" s="133">
        <v>7.0000000000000007E-2</v>
      </c>
      <c r="E5" s="133">
        <v>0.1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3"/>
  <sheetViews>
    <sheetView showGridLines="0" zoomScaleNormal="100" workbookViewId="0">
      <selection activeCell="B6" sqref="B6"/>
    </sheetView>
  </sheetViews>
  <sheetFormatPr baseColWidth="10" defaultRowHeight="13" x14ac:dyDescent="0.15"/>
  <cols>
    <col min="1" max="2" width="29" customWidth="1"/>
    <col min="3" max="3" width="14.1640625" customWidth="1"/>
    <col min="4" max="4" width="10.5" customWidth="1"/>
    <col min="5" max="6" width="7.6640625" customWidth="1"/>
    <col min="7" max="7" width="7.5" customWidth="1"/>
    <col min="8" max="9" width="7.6640625" customWidth="1"/>
    <col min="10" max="10" width="7" customWidth="1"/>
    <col min="11" max="11" width="7.5" customWidth="1"/>
    <col min="12" max="14" width="7.6640625" customWidth="1"/>
    <col min="15" max="15" width="9" customWidth="1"/>
    <col min="16" max="16" width="8.83203125" customWidth="1"/>
    <col min="17" max="17" width="7.6640625" customWidth="1"/>
    <col min="18" max="18" width="6.6640625" bestFit="1" customWidth="1"/>
    <col min="19" max="19" width="9.1640625" customWidth="1"/>
  </cols>
  <sheetData>
    <row r="1" spans="1:20" ht="18" x14ac:dyDescent="0.15">
      <c r="A1" s="9" t="s">
        <v>53</v>
      </c>
      <c r="B1" s="9"/>
      <c r="C1" s="6"/>
      <c r="D1" s="6"/>
      <c r="E1" s="7"/>
      <c r="F1" s="8"/>
      <c r="H1" s="157" t="s">
        <v>54</v>
      </c>
      <c r="I1" s="157"/>
      <c r="J1" s="157"/>
      <c r="K1" s="3"/>
    </row>
    <row r="2" spans="1:20" x14ac:dyDescent="0.15">
      <c r="A2" s="1"/>
      <c r="B2" s="1"/>
      <c r="C2" s="1"/>
      <c r="D2" s="1"/>
      <c r="E2" s="2"/>
      <c r="F2" s="3"/>
      <c r="G2" s="3"/>
      <c r="H2" s="3"/>
      <c r="I2" s="3"/>
      <c r="J2" s="3"/>
      <c r="K2" s="3"/>
    </row>
    <row r="3" spans="1:20" x14ac:dyDescent="0.15">
      <c r="A3" s="1" t="s">
        <v>63</v>
      </c>
      <c r="B3" s="3"/>
      <c r="C3" s="1"/>
      <c r="D3" s="3"/>
      <c r="E3" s="1"/>
      <c r="F3" s="3"/>
      <c r="G3" s="3"/>
      <c r="H3" s="3"/>
      <c r="I3" s="3"/>
      <c r="J3" s="3"/>
      <c r="K3" s="3"/>
    </row>
    <row r="4" spans="1:20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x14ac:dyDescent="0.15">
      <c r="A5" s="3" t="s">
        <v>61</v>
      </c>
      <c r="B5" s="113">
        <f>(Q19+R19)/D19</f>
        <v>1.5123456790123457</v>
      </c>
      <c r="C5" s="3"/>
      <c r="D5" s="3"/>
      <c r="E5" s="3"/>
      <c r="F5" s="3"/>
      <c r="G5" s="3"/>
      <c r="H5" s="3"/>
      <c r="I5" s="3"/>
      <c r="J5" s="3"/>
      <c r="K5" s="3"/>
    </row>
    <row r="6" spans="1:20" x14ac:dyDescent="0.15">
      <c r="A6" s="111" t="s">
        <v>62</v>
      </c>
      <c r="B6" s="111"/>
      <c r="C6" s="3"/>
      <c r="D6" s="3"/>
      <c r="E6" s="3"/>
      <c r="F6" s="3"/>
      <c r="G6" s="3"/>
      <c r="H6" s="3"/>
      <c r="I6" s="3"/>
      <c r="J6" s="3"/>
      <c r="K6" s="3"/>
      <c r="L6" s="3"/>
    </row>
    <row r="7" spans="1:20" ht="14" thickBot="1" x14ac:dyDescent="0.2">
      <c r="A7" s="112" t="s">
        <v>60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20" ht="25" thickBot="1" x14ac:dyDescent="0.2">
      <c r="A8" s="62" t="s">
        <v>1</v>
      </c>
      <c r="B8" s="63"/>
      <c r="C8" s="86" t="s">
        <v>0</v>
      </c>
      <c r="D8" s="64" t="s">
        <v>2</v>
      </c>
      <c r="E8" s="27" t="s">
        <v>3</v>
      </c>
      <c r="F8" s="28" t="s">
        <v>4</v>
      </c>
      <c r="G8" s="28" t="s">
        <v>5</v>
      </c>
      <c r="H8" s="29" t="s">
        <v>6</v>
      </c>
      <c r="I8" s="29" t="s">
        <v>7</v>
      </c>
      <c r="J8" s="29" t="s">
        <v>8</v>
      </c>
      <c r="K8" s="29" t="s">
        <v>9</v>
      </c>
      <c r="L8" s="29" t="s">
        <v>10</v>
      </c>
      <c r="M8" s="29" t="s">
        <v>11</v>
      </c>
      <c r="N8" s="29" t="s">
        <v>12</v>
      </c>
      <c r="O8" s="29" t="s">
        <v>13</v>
      </c>
      <c r="P8" s="30" t="s">
        <v>14</v>
      </c>
      <c r="Q8" s="87" t="s">
        <v>15</v>
      </c>
      <c r="R8" s="88" t="s">
        <v>57</v>
      </c>
      <c r="S8" s="88" t="s">
        <v>58</v>
      </c>
      <c r="T8" s="89" t="s">
        <v>51</v>
      </c>
    </row>
    <row r="9" spans="1:20" ht="14" x14ac:dyDescent="0.15">
      <c r="A9" s="164" t="s">
        <v>46</v>
      </c>
      <c r="B9" s="82" t="s">
        <v>56</v>
      </c>
      <c r="C9" s="31" t="s">
        <v>20</v>
      </c>
      <c r="D9" s="65">
        <v>6</v>
      </c>
      <c r="E9" s="31">
        <v>5</v>
      </c>
      <c r="F9" s="16">
        <v>1.5</v>
      </c>
      <c r="G9" s="16"/>
      <c r="H9" s="16"/>
      <c r="I9" s="16"/>
      <c r="J9" s="16"/>
      <c r="K9" s="16"/>
      <c r="L9" s="16"/>
      <c r="M9" s="16"/>
      <c r="N9" s="16"/>
      <c r="O9" s="16"/>
      <c r="P9" s="17"/>
      <c r="Q9" s="90">
        <f t="shared" ref="Q9:Q18" si="0">SUM(E9:P9)</f>
        <v>6.5</v>
      </c>
      <c r="R9" s="52"/>
      <c r="S9" s="91">
        <f>D9-(Q9+R9)</f>
        <v>-0.5</v>
      </c>
      <c r="T9" s="17"/>
    </row>
    <row r="10" spans="1:20" x14ac:dyDescent="0.15">
      <c r="A10" s="165"/>
      <c r="B10" s="166" t="s">
        <v>55</v>
      </c>
      <c r="C10" s="18" t="s">
        <v>36</v>
      </c>
      <c r="D10" s="66">
        <v>6.3</v>
      </c>
      <c r="E10" s="18">
        <v>5</v>
      </c>
      <c r="F10" s="10">
        <v>10</v>
      </c>
      <c r="G10" s="10">
        <v>5</v>
      </c>
      <c r="H10" s="10"/>
      <c r="I10" s="10"/>
      <c r="J10" s="10"/>
      <c r="K10" s="10"/>
      <c r="L10" s="10"/>
      <c r="M10" s="10"/>
      <c r="N10" s="10"/>
      <c r="O10" s="10"/>
      <c r="P10" s="19"/>
      <c r="Q10" s="92">
        <f t="shared" ref="Q10:Q13" si="1">SUM(E10:P10)</f>
        <v>20</v>
      </c>
      <c r="R10" s="11"/>
      <c r="S10" s="15">
        <f t="shared" ref="S10:S19" si="2">D10-Q10</f>
        <v>-13.7</v>
      </c>
      <c r="T10" s="154" t="s">
        <v>52</v>
      </c>
    </row>
    <row r="11" spans="1:20" x14ac:dyDescent="0.15">
      <c r="A11" s="165"/>
      <c r="B11" s="167"/>
      <c r="C11" s="18" t="s">
        <v>20</v>
      </c>
      <c r="D11" s="66">
        <v>3</v>
      </c>
      <c r="E11" s="18">
        <v>0</v>
      </c>
      <c r="F11" s="10">
        <v>3</v>
      </c>
      <c r="G11" s="10">
        <v>0</v>
      </c>
      <c r="H11" s="10"/>
      <c r="I11" s="10"/>
      <c r="J11" s="10"/>
      <c r="K11" s="10"/>
      <c r="L11" s="10"/>
      <c r="M11" s="10"/>
      <c r="N11" s="10"/>
      <c r="O11" s="10"/>
      <c r="P11" s="19"/>
      <c r="Q11" s="92">
        <f t="shared" si="1"/>
        <v>3</v>
      </c>
      <c r="R11" s="11"/>
      <c r="S11" s="15">
        <f t="shared" si="2"/>
        <v>0</v>
      </c>
      <c r="T11" s="155"/>
    </row>
    <row r="12" spans="1:20" x14ac:dyDescent="0.15">
      <c r="A12" s="165"/>
      <c r="B12" s="167"/>
      <c r="C12" s="18" t="s">
        <v>29</v>
      </c>
      <c r="D12" s="66">
        <v>6</v>
      </c>
      <c r="E12" s="18">
        <v>5</v>
      </c>
      <c r="F12" s="10">
        <v>10</v>
      </c>
      <c r="G12" s="10">
        <v>0</v>
      </c>
      <c r="H12" s="10"/>
      <c r="I12" s="10"/>
      <c r="J12" s="10"/>
      <c r="K12" s="10"/>
      <c r="L12" s="10"/>
      <c r="M12" s="10"/>
      <c r="N12" s="10"/>
      <c r="O12" s="10"/>
      <c r="P12" s="19"/>
      <c r="Q12" s="92">
        <f t="shared" si="1"/>
        <v>15</v>
      </c>
      <c r="R12" s="11"/>
      <c r="S12" s="15">
        <f t="shared" si="2"/>
        <v>-9</v>
      </c>
      <c r="T12" s="155"/>
    </row>
    <row r="13" spans="1:20" x14ac:dyDescent="0.15">
      <c r="A13" s="165"/>
      <c r="B13" s="167"/>
      <c r="C13" s="18" t="s">
        <v>31</v>
      </c>
      <c r="D13" s="66">
        <v>6</v>
      </c>
      <c r="E13" s="18">
        <v>5</v>
      </c>
      <c r="F13" s="10">
        <v>4</v>
      </c>
      <c r="G13" s="10">
        <v>0</v>
      </c>
      <c r="H13" s="10"/>
      <c r="I13" s="10"/>
      <c r="J13" s="10"/>
      <c r="K13" s="10"/>
      <c r="L13" s="10"/>
      <c r="M13" s="10"/>
      <c r="N13" s="10"/>
      <c r="O13" s="10"/>
      <c r="P13" s="19"/>
      <c r="Q13" s="92">
        <f t="shared" si="1"/>
        <v>9</v>
      </c>
      <c r="R13" s="11"/>
      <c r="S13" s="15">
        <f t="shared" si="2"/>
        <v>-3</v>
      </c>
      <c r="T13" s="155"/>
    </row>
    <row r="14" spans="1:20" x14ac:dyDescent="0.15">
      <c r="A14" s="165"/>
      <c r="B14" s="168"/>
      <c r="C14" s="18" t="s">
        <v>19</v>
      </c>
      <c r="D14" s="66">
        <v>6</v>
      </c>
      <c r="E14" s="20"/>
      <c r="F14" s="10">
        <v>10</v>
      </c>
      <c r="G14" s="10">
        <v>5</v>
      </c>
      <c r="H14" s="10"/>
      <c r="I14" s="10"/>
      <c r="J14" s="10"/>
      <c r="K14" s="10"/>
      <c r="L14" s="10"/>
      <c r="M14" s="10"/>
      <c r="N14" s="10"/>
      <c r="O14" s="10"/>
      <c r="P14" s="19"/>
      <c r="Q14" s="92">
        <f t="shared" si="0"/>
        <v>15</v>
      </c>
      <c r="R14" s="11"/>
      <c r="S14" s="15">
        <f t="shared" si="2"/>
        <v>-9</v>
      </c>
      <c r="T14" s="156"/>
    </row>
    <row r="15" spans="1:20" ht="14" x14ac:dyDescent="0.15">
      <c r="A15" s="165"/>
      <c r="B15" s="83" t="s">
        <v>47</v>
      </c>
      <c r="C15" s="18" t="s">
        <v>20</v>
      </c>
      <c r="D15" s="66">
        <v>8</v>
      </c>
      <c r="E15" s="18">
        <v>2</v>
      </c>
      <c r="F15" s="10">
        <v>6</v>
      </c>
      <c r="G15" s="10"/>
      <c r="H15" s="10"/>
      <c r="I15" s="10"/>
      <c r="J15" s="10"/>
      <c r="K15" s="10"/>
      <c r="L15" s="10"/>
      <c r="M15" s="10"/>
      <c r="N15" s="10"/>
      <c r="O15" s="10"/>
      <c r="P15" s="19"/>
      <c r="Q15" s="92">
        <f t="shared" si="0"/>
        <v>8</v>
      </c>
      <c r="R15" s="11"/>
      <c r="S15" s="15">
        <f t="shared" si="2"/>
        <v>0</v>
      </c>
      <c r="T15" s="19"/>
    </row>
    <row r="16" spans="1:20" ht="14" x14ac:dyDescent="0.15">
      <c r="A16" s="165"/>
      <c r="B16" s="84" t="s">
        <v>48</v>
      </c>
      <c r="C16" s="18" t="s">
        <v>20</v>
      </c>
      <c r="D16" s="66">
        <v>2.5</v>
      </c>
      <c r="E16" s="18">
        <v>2</v>
      </c>
      <c r="F16" s="10">
        <v>1</v>
      </c>
      <c r="G16" s="10"/>
      <c r="H16" s="10"/>
      <c r="I16" s="10"/>
      <c r="J16" s="10"/>
      <c r="K16" s="10"/>
      <c r="L16" s="10"/>
      <c r="M16" s="10"/>
      <c r="N16" s="10"/>
      <c r="O16" s="10"/>
      <c r="P16" s="19"/>
      <c r="Q16" s="92">
        <f>SUM(E16:P16)</f>
        <v>3</v>
      </c>
      <c r="R16" s="11"/>
      <c r="S16" s="15">
        <f t="shared" si="2"/>
        <v>-0.5</v>
      </c>
      <c r="T16" s="19"/>
    </row>
    <row r="17" spans="1:20" ht="28" x14ac:dyDescent="0.15">
      <c r="A17" s="165"/>
      <c r="B17" s="83" t="s">
        <v>49</v>
      </c>
      <c r="C17" s="18" t="s">
        <v>20</v>
      </c>
      <c r="D17" s="66">
        <v>18</v>
      </c>
      <c r="E17" s="18"/>
      <c r="F17" s="10">
        <v>9.5</v>
      </c>
      <c r="G17" s="10">
        <v>8</v>
      </c>
      <c r="H17" s="10"/>
      <c r="I17" s="10"/>
      <c r="J17" s="10"/>
      <c r="K17" s="10"/>
      <c r="L17" s="10"/>
      <c r="M17" s="10"/>
      <c r="N17" s="10"/>
      <c r="O17" s="10"/>
      <c r="P17" s="19"/>
      <c r="Q17" s="92">
        <f t="shared" si="0"/>
        <v>17.5</v>
      </c>
      <c r="R17" s="11"/>
      <c r="S17" s="15">
        <f t="shared" si="2"/>
        <v>0.5</v>
      </c>
      <c r="T17" s="19"/>
    </row>
    <row r="18" spans="1:20" ht="29" thickBot="1" x14ac:dyDescent="0.2">
      <c r="A18" s="160"/>
      <c r="B18" s="85" t="s">
        <v>50</v>
      </c>
      <c r="C18" s="32" t="s">
        <v>20</v>
      </c>
      <c r="D18" s="67">
        <v>3</v>
      </c>
      <c r="E18" s="32"/>
      <c r="F18" s="33"/>
      <c r="G18" s="33"/>
      <c r="H18" s="33">
        <v>1</v>
      </c>
      <c r="I18" s="33"/>
      <c r="J18" s="33"/>
      <c r="K18" s="33"/>
      <c r="L18" s="33"/>
      <c r="M18" s="33"/>
      <c r="N18" s="33"/>
      <c r="O18" s="33"/>
      <c r="P18" s="34"/>
      <c r="Q18" s="101">
        <f t="shared" si="0"/>
        <v>1</v>
      </c>
      <c r="R18" s="55"/>
      <c r="S18" s="102">
        <f t="shared" si="2"/>
        <v>2</v>
      </c>
      <c r="T18" s="34"/>
    </row>
    <row r="19" spans="1:20" ht="14" thickBot="1" x14ac:dyDescent="0.2">
      <c r="A19" s="61"/>
      <c r="B19" s="72"/>
      <c r="C19" s="43" t="s">
        <v>16</v>
      </c>
      <c r="D19" s="60">
        <f>SUM(D9:D18)</f>
        <v>64.8</v>
      </c>
      <c r="E19" s="35"/>
      <c r="F19" s="36"/>
      <c r="G19" s="36"/>
      <c r="H19" s="36"/>
      <c r="I19" s="37"/>
      <c r="J19" s="36"/>
      <c r="K19" s="36"/>
      <c r="L19" s="36"/>
      <c r="M19" s="36"/>
      <c r="N19" s="36"/>
      <c r="O19" s="36"/>
      <c r="P19" s="38"/>
      <c r="Q19" s="95">
        <f>SUM(Q9:Q18)</f>
        <v>98</v>
      </c>
      <c r="R19" s="51"/>
      <c r="S19" s="51">
        <f t="shared" si="2"/>
        <v>-33.200000000000003</v>
      </c>
      <c r="T19" s="103"/>
    </row>
    <row r="20" spans="1:20" ht="14" x14ac:dyDescent="0.15">
      <c r="A20" s="158" t="s">
        <v>18</v>
      </c>
      <c r="B20" s="73" t="s">
        <v>22</v>
      </c>
      <c r="C20" s="39"/>
      <c r="D20" s="68">
        <v>6</v>
      </c>
      <c r="E20" s="39"/>
      <c r="F20" s="40"/>
      <c r="G20" s="40"/>
      <c r="H20" s="40"/>
      <c r="I20" s="41"/>
      <c r="J20" s="40"/>
      <c r="K20" s="40"/>
      <c r="L20" s="40"/>
      <c r="M20" s="40"/>
      <c r="N20" s="40"/>
      <c r="O20" s="40"/>
      <c r="P20" s="42"/>
      <c r="Q20" s="90">
        <f>SUM(E20:P20)</f>
        <v>0</v>
      </c>
      <c r="R20" s="104"/>
      <c r="S20" s="91">
        <f>D20-(Q20+R20)</f>
        <v>6</v>
      </c>
      <c r="T20" s="105"/>
    </row>
    <row r="21" spans="1:20" ht="14" x14ac:dyDescent="0.15">
      <c r="A21" s="159"/>
      <c r="B21" s="74" t="s">
        <v>21</v>
      </c>
      <c r="C21" s="21" t="s">
        <v>19</v>
      </c>
      <c r="D21" s="69">
        <v>6</v>
      </c>
      <c r="E21" s="21"/>
      <c r="F21" s="12"/>
      <c r="G21" s="12"/>
      <c r="H21" s="12"/>
      <c r="I21" s="13"/>
      <c r="J21" s="12"/>
      <c r="K21" s="12"/>
      <c r="L21" s="12"/>
      <c r="M21" s="12"/>
      <c r="N21" s="12"/>
      <c r="O21" s="12"/>
      <c r="P21" s="22"/>
      <c r="Q21" s="92">
        <f t="shared" ref="Q21:Q25" si="3">SUM(E21:P21)</f>
        <v>0</v>
      </c>
      <c r="R21" s="14"/>
      <c r="S21" s="15">
        <f t="shared" ref="S21:S25" si="4">D21-(Q21+R21)</f>
        <v>6</v>
      </c>
      <c r="T21" s="93"/>
    </row>
    <row r="22" spans="1:20" ht="14" x14ac:dyDescent="0.15">
      <c r="A22" s="159"/>
      <c r="B22" s="74" t="s">
        <v>23</v>
      </c>
      <c r="C22" s="21" t="s">
        <v>20</v>
      </c>
      <c r="D22" s="69">
        <v>19</v>
      </c>
      <c r="E22" s="21"/>
      <c r="F22" s="12"/>
      <c r="G22" s="12"/>
      <c r="H22" s="12"/>
      <c r="I22" s="13"/>
      <c r="J22" s="12"/>
      <c r="K22" s="12"/>
      <c r="L22" s="12"/>
      <c r="M22" s="12"/>
      <c r="N22" s="12"/>
      <c r="O22" s="12"/>
      <c r="P22" s="22"/>
      <c r="Q22" s="92">
        <f t="shared" si="3"/>
        <v>0</v>
      </c>
      <c r="R22" s="14"/>
      <c r="S22" s="15">
        <f t="shared" si="4"/>
        <v>19</v>
      </c>
      <c r="T22" s="93"/>
    </row>
    <row r="23" spans="1:20" ht="14" x14ac:dyDescent="0.15">
      <c r="A23" s="159"/>
      <c r="B23" s="74" t="s">
        <v>24</v>
      </c>
      <c r="C23" s="21"/>
      <c r="D23" s="69">
        <v>8</v>
      </c>
      <c r="E23" s="21"/>
      <c r="F23" s="12"/>
      <c r="G23" s="12"/>
      <c r="H23" s="12"/>
      <c r="I23" s="13"/>
      <c r="J23" s="12"/>
      <c r="K23" s="12"/>
      <c r="L23" s="12"/>
      <c r="M23" s="12"/>
      <c r="N23" s="12"/>
      <c r="O23" s="12"/>
      <c r="P23" s="22"/>
      <c r="Q23" s="92">
        <f t="shared" si="3"/>
        <v>0</v>
      </c>
      <c r="R23" s="14"/>
      <c r="S23" s="15">
        <f t="shared" si="4"/>
        <v>8</v>
      </c>
      <c r="T23" s="93"/>
    </row>
    <row r="24" spans="1:20" ht="14" x14ac:dyDescent="0.15">
      <c r="A24" s="159"/>
      <c r="B24" s="74" t="s">
        <v>25</v>
      </c>
      <c r="C24" s="21" t="s">
        <v>19</v>
      </c>
      <c r="D24" s="69">
        <v>8</v>
      </c>
      <c r="E24" s="21"/>
      <c r="F24" s="12"/>
      <c r="G24" s="12"/>
      <c r="H24" s="12"/>
      <c r="I24" s="13"/>
      <c r="J24" s="12"/>
      <c r="K24" s="12"/>
      <c r="L24" s="12"/>
      <c r="M24" s="12"/>
      <c r="N24" s="12"/>
      <c r="O24" s="12"/>
      <c r="P24" s="22"/>
      <c r="Q24" s="92">
        <f t="shared" si="3"/>
        <v>0</v>
      </c>
      <c r="R24" s="14"/>
      <c r="S24" s="15">
        <f t="shared" si="4"/>
        <v>8</v>
      </c>
      <c r="T24" s="93"/>
    </row>
    <row r="25" spans="1:20" ht="29" thickBot="1" x14ac:dyDescent="0.2">
      <c r="A25" s="160"/>
      <c r="B25" s="75" t="s">
        <v>26</v>
      </c>
      <c r="C25" s="23" t="s">
        <v>20</v>
      </c>
      <c r="D25" s="70">
        <v>18</v>
      </c>
      <c r="E25" s="23"/>
      <c r="F25" s="24"/>
      <c r="G25" s="24"/>
      <c r="H25" s="24"/>
      <c r="I25" s="25"/>
      <c r="J25" s="24"/>
      <c r="K25" s="24"/>
      <c r="L25" s="24"/>
      <c r="M25" s="24"/>
      <c r="N25" s="24"/>
      <c r="O25" s="24"/>
      <c r="P25" s="26"/>
      <c r="Q25" s="101">
        <f t="shared" si="3"/>
        <v>0</v>
      </c>
      <c r="R25" s="106"/>
      <c r="S25" s="15">
        <f t="shared" si="4"/>
        <v>18</v>
      </c>
      <c r="T25" s="107"/>
    </row>
    <row r="26" spans="1:20" ht="14" thickBot="1" x14ac:dyDescent="0.2">
      <c r="A26" s="61"/>
      <c r="B26" s="76"/>
      <c r="C26" s="43" t="s">
        <v>16</v>
      </c>
      <c r="D26" s="44">
        <f>SUM(D20:D25)</f>
        <v>65</v>
      </c>
      <c r="E26" s="35"/>
      <c r="F26" s="36"/>
      <c r="G26" s="36"/>
      <c r="H26" s="36"/>
      <c r="I26" s="37"/>
      <c r="J26" s="36"/>
      <c r="K26" s="36"/>
      <c r="L26" s="36"/>
      <c r="M26" s="36"/>
      <c r="N26" s="36"/>
      <c r="O26" s="36"/>
      <c r="P26" s="38"/>
      <c r="Q26" s="95">
        <f>SUM(Q20:Q25)</f>
        <v>0</v>
      </c>
      <c r="R26" s="51"/>
      <c r="S26" s="51">
        <f>D26-Q26</f>
        <v>65</v>
      </c>
      <c r="T26" s="103"/>
    </row>
    <row r="27" spans="1:20" ht="42" x14ac:dyDescent="0.15">
      <c r="A27" s="161" t="s">
        <v>27</v>
      </c>
      <c r="B27" s="77" t="s">
        <v>28</v>
      </c>
      <c r="C27" s="39" t="s">
        <v>29</v>
      </c>
      <c r="D27" s="68">
        <v>60</v>
      </c>
      <c r="E27" s="39"/>
      <c r="F27" s="40"/>
      <c r="G27" s="40"/>
      <c r="H27" s="40"/>
      <c r="I27" s="41"/>
      <c r="J27" s="40"/>
      <c r="K27" s="40"/>
      <c r="L27" s="40"/>
      <c r="M27" s="40"/>
      <c r="N27" s="40"/>
      <c r="O27" s="40"/>
      <c r="P27" s="42"/>
      <c r="Q27" s="90">
        <f t="shared" ref="Q27" si="5">SUM(E27:P27)</f>
        <v>0</v>
      </c>
      <c r="R27" s="52"/>
      <c r="S27" s="53">
        <f t="shared" ref="S27" si="6">D27-Q27</f>
        <v>60</v>
      </c>
      <c r="T27" s="109"/>
    </row>
    <row r="28" spans="1:20" ht="42" x14ac:dyDescent="0.15">
      <c r="A28" s="162"/>
      <c r="B28" s="78" t="s">
        <v>30</v>
      </c>
      <c r="C28" s="21" t="s">
        <v>31</v>
      </c>
      <c r="D28" s="69">
        <v>60</v>
      </c>
      <c r="E28" s="21"/>
      <c r="F28" s="12"/>
      <c r="G28" s="12"/>
      <c r="H28" s="12"/>
      <c r="I28" s="13"/>
      <c r="J28" s="12"/>
      <c r="K28" s="12"/>
      <c r="L28" s="12"/>
      <c r="M28" s="12"/>
      <c r="N28" s="12"/>
      <c r="O28" s="12"/>
      <c r="P28" s="22"/>
      <c r="Q28" s="92">
        <f>SUM(E28:P28)</f>
        <v>0</v>
      </c>
      <c r="R28" s="11"/>
      <c r="S28" s="54"/>
      <c r="T28" s="94"/>
    </row>
    <row r="29" spans="1:20" ht="42" x14ac:dyDescent="0.15">
      <c r="A29" s="162"/>
      <c r="B29" s="78" t="s">
        <v>32</v>
      </c>
      <c r="C29" s="21" t="s">
        <v>20</v>
      </c>
      <c r="D29" s="69">
        <v>40</v>
      </c>
      <c r="E29" s="21"/>
      <c r="F29" s="12"/>
      <c r="G29" s="12"/>
      <c r="H29" s="12"/>
      <c r="I29" s="13"/>
      <c r="J29" s="12"/>
      <c r="K29" s="12"/>
      <c r="L29" s="12"/>
      <c r="M29" s="12"/>
      <c r="N29" s="12"/>
      <c r="O29" s="12"/>
      <c r="P29" s="22"/>
      <c r="Q29" s="92">
        <f t="shared" ref="Q29:Q41" si="7">SUM(E29:P29)</f>
        <v>0</v>
      </c>
      <c r="R29" s="11"/>
      <c r="S29" s="54"/>
      <c r="T29" s="94"/>
    </row>
    <row r="30" spans="1:20" ht="28" x14ac:dyDescent="0.15">
      <c r="A30" s="162"/>
      <c r="B30" s="78" t="s">
        <v>33</v>
      </c>
      <c r="C30" s="21"/>
      <c r="D30" s="69">
        <v>12</v>
      </c>
      <c r="E30" s="21"/>
      <c r="F30" s="12"/>
      <c r="G30" s="12"/>
      <c r="H30" s="12"/>
      <c r="I30" s="13"/>
      <c r="J30" s="12"/>
      <c r="K30" s="12"/>
      <c r="L30" s="12"/>
      <c r="M30" s="12"/>
      <c r="N30" s="12"/>
      <c r="O30" s="12"/>
      <c r="P30" s="22"/>
      <c r="Q30" s="92">
        <f t="shared" si="7"/>
        <v>0</v>
      </c>
      <c r="R30" s="11"/>
      <c r="S30" s="54"/>
      <c r="T30" s="94"/>
    </row>
    <row r="31" spans="1:20" ht="28" x14ac:dyDescent="0.15">
      <c r="A31" s="162"/>
      <c r="B31" s="78" t="s">
        <v>34</v>
      </c>
      <c r="C31" s="21"/>
      <c r="D31" s="69">
        <v>30</v>
      </c>
      <c r="E31" s="21"/>
      <c r="F31" s="12"/>
      <c r="G31" s="12"/>
      <c r="H31" s="12"/>
      <c r="I31" s="13"/>
      <c r="J31" s="12"/>
      <c r="K31" s="12"/>
      <c r="L31" s="12"/>
      <c r="M31" s="12"/>
      <c r="N31" s="12"/>
      <c r="O31" s="12"/>
      <c r="P31" s="22"/>
      <c r="Q31" s="92">
        <f t="shared" si="7"/>
        <v>0</v>
      </c>
      <c r="R31" s="11"/>
      <c r="S31" s="54"/>
      <c r="T31" s="94"/>
    </row>
    <row r="32" spans="1:20" ht="28" x14ac:dyDescent="0.15">
      <c r="A32" s="162"/>
      <c r="B32" s="78" t="s">
        <v>35</v>
      </c>
      <c r="C32" s="21"/>
      <c r="D32" s="69">
        <v>8</v>
      </c>
      <c r="E32" s="21"/>
      <c r="F32" s="12"/>
      <c r="G32" s="12"/>
      <c r="H32" s="12"/>
      <c r="I32" s="13"/>
      <c r="J32" s="12"/>
      <c r="K32" s="12"/>
      <c r="L32" s="12"/>
      <c r="M32" s="12"/>
      <c r="N32" s="12"/>
      <c r="O32" s="12"/>
      <c r="P32" s="22"/>
      <c r="Q32" s="92">
        <f t="shared" si="7"/>
        <v>0</v>
      </c>
      <c r="R32" s="11"/>
      <c r="S32" s="54"/>
      <c r="T32" s="94"/>
    </row>
    <row r="33" spans="1:20" ht="42" x14ac:dyDescent="0.15">
      <c r="A33" s="162"/>
      <c r="B33" s="78" t="s">
        <v>37</v>
      </c>
      <c r="C33" s="21"/>
      <c r="D33" s="69">
        <v>18</v>
      </c>
      <c r="E33" s="21"/>
      <c r="F33" s="12"/>
      <c r="G33" s="12"/>
      <c r="H33" s="12"/>
      <c r="I33" s="13"/>
      <c r="J33" s="12"/>
      <c r="K33" s="12"/>
      <c r="L33" s="12"/>
      <c r="M33" s="12"/>
      <c r="N33" s="12"/>
      <c r="O33" s="12"/>
      <c r="P33" s="22"/>
      <c r="Q33" s="92">
        <f t="shared" si="7"/>
        <v>0</v>
      </c>
      <c r="R33" s="11"/>
      <c r="S33" s="54"/>
      <c r="T33" s="94"/>
    </row>
    <row r="34" spans="1:20" ht="28" x14ac:dyDescent="0.15">
      <c r="A34" s="162"/>
      <c r="B34" s="78" t="s">
        <v>38</v>
      </c>
      <c r="C34" s="21"/>
      <c r="D34" s="69">
        <v>3</v>
      </c>
      <c r="E34" s="21"/>
      <c r="F34" s="12"/>
      <c r="G34" s="12"/>
      <c r="H34" s="12"/>
      <c r="I34" s="13"/>
      <c r="J34" s="12"/>
      <c r="K34" s="12"/>
      <c r="L34" s="12"/>
      <c r="M34" s="12"/>
      <c r="N34" s="12"/>
      <c r="O34" s="12"/>
      <c r="P34" s="22"/>
      <c r="Q34" s="92">
        <f t="shared" si="7"/>
        <v>0</v>
      </c>
      <c r="R34" s="11"/>
      <c r="S34" s="54"/>
      <c r="T34" s="94"/>
    </row>
    <row r="35" spans="1:20" ht="28" x14ac:dyDescent="0.15">
      <c r="A35" s="162"/>
      <c r="B35" s="78" t="s">
        <v>39</v>
      </c>
      <c r="C35" s="21"/>
      <c r="D35" s="69">
        <v>14</v>
      </c>
      <c r="E35" s="21"/>
      <c r="F35" s="12"/>
      <c r="G35" s="12"/>
      <c r="H35" s="12"/>
      <c r="I35" s="13"/>
      <c r="J35" s="12"/>
      <c r="K35" s="12"/>
      <c r="L35" s="12"/>
      <c r="M35" s="12"/>
      <c r="N35" s="12"/>
      <c r="O35" s="12"/>
      <c r="P35" s="22"/>
      <c r="Q35" s="92">
        <f t="shared" si="7"/>
        <v>0</v>
      </c>
      <c r="R35" s="11"/>
      <c r="S35" s="54"/>
      <c r="T35" s="94"/>
    </row>
    <row r="36" spans="1:20" ht="28" x14ac:dyDescent="0.15">
      <c r="A36" s="162"/>
      <c r="B36" s="78" t="s">
        <v>40</v>
      </c>
      <c r="C36" s="21"/>
      <c r="D36" s="69">
        <v>18</v>
      </c>
      <c r="E36" s="21"/>
      <c r="F36" s="12"/>
      <c r="G36" s="12"/>
      <c r="H36" s="12"/>
      <c r="I36" s="13"/>
      <c r="J36" s="12"/>
      <c r="K36" s="12"/>
      <c r="L36" s="12"/>
      <c r="M36" s="12"/>
      <c r="N36" s="12"/>
      <c r="O36" s="12"/>
      <c r="P36" s="22"/>
      <c r="Q36" s="92">
        <f t="shared" si="7"/>
        <v>0</v>
      </c>
      <c r="R36" s="11"/>
      <c r="S36" s="54"/>
      <c r="T36" s="94"/>
    </row>
    <row r="37" spans="1:20" ht="14" x14ac:dyDescent="0.15">
      <c r="A37" s="162"/>
      <c r="B37" s="78" t="s">
        <v>41</v>
      </c>
      <c r="C37" s="21"/>
      <c r="D37" s="69">
        <v>2.5</v>
      </c>
      <c r="E37" s="21"/>
      <c r="F37" s="12"/>
      <c r="G37" s="12"/>
      <c r="H37" s="12"/>
      <c r="I37" s="13"/>
      <c r="J37" s="12"/>
      <c r="K37" s="12"/>
      <c r="L37" s="12"/>
      <c r="M37" s="12"/>
      <c r="N37" s="12"/>
      <c r="O37" s="12"/>
      <c r="P37" s="22"/>
      <c r="Q37" s="92">
        <f t="shared" si="7"/>
        <v>0</v>
      </c>
      <c r="R37" s="11"/>
      <c r="S37" s="54"/>
      <c r="T37" s="94"/>
    </row>
    <row r="38" spans="1:20" ht="28" x14ac:dyDescent="0.15">
      <c r="A38" s="162"/>
      <c r="B38" s="78" t="s">
        <v>42</v>
      </c>
      <c r="C38" s="21"/>
      <c r="D38" s="69">
        <v>3</v>
      </c>
      <c r="E38" s="21"/>
      <c r="F38" s="12"/>
      <c r="G38" s="12"/>
      <c r="H38" s="12"/>
      <c r="I38" s="13"/>
      <c r="J38" s="12"/>
      <c r="K38" s="12"/>
      <c r="L38" s="12"/>
      <c r="M38" s="12"/>
      <c r="N38" s="12"/>
      <c r="O38" s="12"/>
      <c r="P38" s="22"/>
      <c r="Q38" s="92">
        <f t="shared" si="7"/>
        <v>0</v>
      </c>
      <c r="R38" s="11"/>
      <c r="S38" s="54"/>
      <c r="T38" s="94"/>
    </row>
    <row r="39" spans="1:20" ht="14" x14ac:dyDescent="0.15">
      <c r="A39" s="162"/>
      <c r="B39" s="78" t="s">
        <v>43</v>
      </c>
      <c r="C39" s="21"/>
      <c r="D39" s="69">
        <v>8</v>
      </c>
      <c r="E39" s="21"/>
      <c r="F39" s="12"/>
      <c r="G39" s="12"/>
      <c r="H39" s="12"/>
      <c r="I39" s="13"/>
      <c r="J39" s="12"/>
      <c r="K39" s="12"/>
      <c r="L39" s="12"/>
      <c r="M39" s="12"/>
      <c r="N39" s="12"/>
      <c r="O39" s="12"/>
      <c r="P39" s="22"/>
      <c r="Q39" s="92">
        <f t="shared" si="7"/>
        <v>0</v>
      </c>
      <c r="R39" s="11"/>
      <c r="S39" s="54"/>
      <c r="T39" s="94"/>
    </row>
    <row r="40" spans="1:20" ht="42" x14ac:dyDescent="0.15">
      <c r="A40" s="162"/>
      <c r="B40" s="78" t="s">
        <v>44</v>
      </c>
      <c r="C40" s="21"/>
      <c r="D40" s="69">
        <v>18</v>
      </c>
      <c r="E40" s="21"/>
      <c r="F40" s="12"/>
      <c r="G40" s="12"/>
      <c r="H40" s="12"/>
      <c r="I40" s="13"/>
      <c r="J40" s="12"/>
      <c r="K40" s="12"/>
      <c r="L40" s="12"/>
      <c r="M40" s="12"/>
      <c r="N40" s="12"/>
      <c r="O40" s="12"/>
      <c r="P40" s="22"/>
      <c r="Q40" s="92">
        <f t="shared" si="7"/>
        <v>0</v>
      </c>
      <c r="R40" s="11"/>
      <c r="S40" s="54"/>
      <c r="T40" s="94"/>
    </row>
    <row r="41" spans="1:20" ht="29" thickBot="1" x14ac:dyDescent="0.2">
      <c r="A41" s="163"/>
      <c r="B41" s="79" t="s">
        <v>45</v>
      </c>
      <c r="C41" s="23"/>
      <c r="D41" s="70">
        <v>3</v>
      </c>
      <c r="E41" s="23"/>
      <c r="F41" s="24"/>
      <c r="G41" s="24"/>
      <c r="H41" s="24"/>
      <c r="I41" s="25"/>
      <c r="J41" s="24"/>
      <c r="K41" s="24"/>
      <c r="L41" s="24"/>
      <c r="M41" s="24"/>
      <c r="N41" s="24"/>
      <c r="O41" s="24"/>
      <c r="P41" s="26"/>
      <c r="Q41" s="101">
        <f t="shared" si="7"/>
        <v>0</v>
      </c>
      <c r="R41" s="55"/>
      <c r="S41" s="56"/>
      <c r="T41" s="110"/>
    </row>
    <row r="42" spans="1:20" ht="14" thickBot="1" x14ac:dyDescent="0.2">
      <c r="A42" s="71"/>
      <c r="B42" s="80"/>
      <c r="C42" s="58" t="s">
        <v>16</v>
      </c>
      <c r="D42" s="50">
        <f>SUM(D27:D41)</f>
        <v>297.5</v>
      </c>
      <c r="E42" s="35"/>
      <c r="F42" s="36"/>
      <c r="G42" s="36"/>
      <c r="H42" s="36"/>
      <c r="I42" s="37"/>
      <c r="J42" s="36"/>
      <c r="K42" s="36"/>
      <c r="L42" s="36"/>
      <c r="M42" s="36"/>
      <c r="N42" s="36"/>
      <c r="O42" s="36"/>
      <c r="P42" s="38"/>
      <c r="Q42" s="99">
        <f>SUM(Q27:Q41)</f>
        <v>0</v>
      </c>
      <c r="R42" s="100"/>
      <c r="S42" s="100">
        <f>D42-Q42</f>
        <v>297.5</v>
      </c>
      <c r="T42" s="108"/>
    </row>
    <row r="43" spans="1:20" ht="14" thickBot="1" x14ac:dyDescent="0.2">
      <c r="A43" s="57"/>
      <c r="B43" s="81" t="s">
        <v>59</v>
      </c>
      <c r="C43" s="59" t="s">
        <v>17</v>
      </c>
      <c r="D43" s="45">
        <f>D26+D42+D19</f>
        <v>427.3</v>
      </c>
      <c r="E43" s="46"/>
      <c r="F43" s="46"/>
      <c r="G43" s="46"/>
      <c r="H43" s="46"/>
      <c r="I43" s="47"/>
      <c r="J43" s="48"/>
      <c r="K43" s="48"/>
      <c r="L43" s="48"/>
      <c r="M43" s="46"/>
      <c r="N43" s="48"/>
      <c r="O43" s="46"/>
      <c r="P43" s="49"/>
      <c r="Q43" s="96"/>
      <c r="R43" s="97"/>
      <c r="S43" s="98"/>
    </row>
  </sheetData>
  <mergeCells count="6">
    <mergeCell ref="T10:T14"/>
    <mergeCell ref="A20:A25"/>
    <mergeCell ref="A27:A41"/>
    <mergeCell ref="H1:J1"/>
    <mergeCell ref="A9:A18"/>
    <mergeCell ref="B10:B14"/>
  </mergeCells>
  <conditionalFormatting sqref="S9:S18">
    <cfRule type="colorScale" priority="3">
      <colorScale>
        <cfvo type="num" val="0"/>
        <cfvo type="num" val="0"/>
        <color rgb="FFFF7128"/>
        <color rgb="FF92D050"/>
      </colorScale>
    </cfRule>
  </conditionalFormatting>
  <conditionalFormatting sqref="S20:S25">
    <cfRule type="colorScale" priority="2">
      <colorScale>
        <cfvo type="num" val="0"/>
        <cfvo type="num" val="0"/>
        <color rgb="FFFF7128"/>
        <color rgb="FF92D050"/>
      </colorScale>
    </cfRule>
  </conditionalFormatting>
  <conditionalFormatting sqref="B5">
    <cfRule type="colorScale" priority="1">
      <colorScale>
        <cfvo type="percent" val="0"/>
        <cfvo type="percent" val="100"/>
        <color rgb="FF92D050"/>
        <color theme="9" tint="-0.249977111117893"/>
      </colorScale>
    </cfRule>
  </conditionalFormatting>
  <pageMargins left="0" right="0" top="0.7" bottom="0.62" header="0.4921259845" footer="0.4921259845"/>
  <pageSetup paperSize="9" scale="48" orientation="landscape" verticalDpi="0"/>
  <headerFooter alignWithMargins="0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Plan charge Mars 22</vt:lpstr>
      <vt:lpstr>Plan charge Avril 22</vt:lpstr>
      <vt:lpstr>Plan charge JUILLET 22</vt:lpstr>
      <vt:lpstr>Plan charge AOUT 22</vt:lpstr>
      <vt:lpstr>Plan charge SEPT 22</vt:lpstr>
      <vt:lpstr>KPI Avancement</vt:lpstr>
      <vt:lpstr>Plan charge Mois M+1</vt:lpstr>
    </vt:vector>
  </TitlesOfParts>
  <Company>Teuchos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Suivi budget</dc:title>
  <dc:subject>Suivi budget</dc:subject>
  <dc:creator>c.chevalier</dc:creator>
  <cp:lastModifiedBy>Microsoft Office User</cp:lastModifiedBy>
  <cp:lastPrinted>2001-06-27T11:59:28Z</cp:lastPrinted>
  <dcterms:created xsi:type="dcterms:W3CDTF">2000-11-26T15:40:17Z</dcterms:created>
  <dcterms:modified xsi:type="dcterms:W3CDTF">2023-05-15T08:10:55Z</dcterms:modified>
</cp:coreProperties>
</file>