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M2025007614\Documents\Cursos\Excel&amp;VBA\"/>
    </mc:Choice>
  </mc:AlternateContent>
  <xr:revisionPtr revIDLastSave="0" documentId="13_ncr:1_{5587B1F0-36D1-4702-AC4D-9C25B54AEECE}" xr6:coauthVersionLast="47" xr6:coauthVersionMax="47" xr10:uidLastSave="{00000000-0000-0000-0000-000000000000}"/>
  <bookViews>
    <workbookView xWindow="-110" yWindow="-110" windowWidth="19420" windowHeight="10560" tabRatio="849" activeTab="4" xr2:uid="{00000000-000D-0000-FFFF-FFFF00000000}"/>
  </bookViews>
  <sheets>
    <sheet name="Index" sheetId="1" r:id="rId1"/>
    <sheet name="Logic Functions" sheetId="2" r:id="rId2"/>
    <sheet name="Search Functions" sheetId="3" r:id="rId3"/>
    <sheet name="Misc Functions" sheetId="4" r:id="rId4"/>
    <sheet name="New functions in 365" sheetId="5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5" l="1"/>
  <c r="D21" i="5"/>
  <c r="D20" i="5"/>
  <c r="D19" i="5"/>
  <c r="D18" i="5"/>
  <c r="T14" i="6"/>
  <c r="D16" i="5"/>
  <c r="D15" i="5"/>
  <c r="D9" i="5" a="1"/>
  <c r="D9" i="5" s="1"/>
  <c r="D8" i="5" a="1"/>
  <c r="D8" i="5" s="1"/>
  <c r="D7" i="5"/>
  <c r="D6" i="5"/>
  <c r="D5" i="5"/>
  <c r="D10" i="4"/>
  <c r="D9" i="4"/>
  <c r="D8" i="4"/>
  <c r="P4" i="6"/>
  <c r="P5" i="6"/>
  <c r="P6" i="6"/>
  <c r="P7" i="6"/>
  <c r="P8" i="6"/>
  <c r="P9" i="6"/>
  <c r="P10" i="6"/>
  <c r="P11" i="6"/>
  <c r="P12" i="6"/>
  <c r="P13" i="6"/>
  <c r="P14" i="6"/>
  <c r="P3" i="6"/>
  <c r="D14" i="3"/>
  <c r="D11" i="3"/>
  <c r="D9" i="3"/>
  <c r="D10" i="3"/>
  <c r="D8" i="3"/>
  <c r="H15" i="6"/>
  <c r="E16" i="6"/>
  <c r="F16" i="6"/>
  <c r="D7" i="3"/>
  <c r="D6" i="3"/>
  <c r="D5" i="3"/>
  <c r="D12" i="2"/>
  <c r="D9" i="2"/>
  <c r="D10" i="2" s="1"/>
  <c r="H4" i="6"/>
  <c r="H5" i="6"/>
  <c r="H6" i="6"/>
  <c r="H3" i="6"/>
  <c r="D8" i="2"/>
  <c r="D7" i="2"/>
  <c r="D6" i="2"/>
  <c r="D5" i="2"/>
  <c r="D6" i="4"/>
  <c r="D12" i="3" a="1"/>
  <c r="D12" i="3" l="1"/>
  <c r="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<sst xmlns="http://schemas.openxmlformats.org/spreadsheetml/2006/main" count="207" uniqueCount="179">
  <si>
    <t>#2C3333</t>
  </si>
  <si>
    <t>#395B64</t>
  </si>
  <si>
    <t>#A5C9CA</t>
  </si>
  <si>
    <t>#E7F6F2</t>
  </si>
  <si>
    <t>Function</t>
  </si>
  <si>
    <t>Description</t>
  </si>
  <si>
    <t>Example</t>
  </si>
  <si>
    <t>Result</t>
  </si>
  <si>
    <t>SI</t>
  </si>
  <si>
    <t>SI ANIDADA</t>
  </si>
  <si>
    <t>Y</t>
  </si>
  <si>
    <t>O</t>
  </si>
  <si>
    <t>BuscarV</t>
  </si>
  <si>
    <t>Information</t>
  </si>
  <si>
    <t>SI.ERROR</t>
  </si>
  <si>
    <t>Customized Format</t>
  </si>
  <si>
    <t>Conditional Format</t>
  </si>
  <si>
    <t>BUSCARV</t>
  </si>
  <si>
    <t>BUSCARH</t>
  </si>
  <si>
    <t>COINCIDIR</t>
  </si>
  <si>
    <t>INDICE</t>
  </si>
  <si>
    <t>FILA</t>
  </si>
  <si>
    <t>COLUMNA</t>
  </si>
  <si>
    <t>DESREF</t>
  </si>
  <si>
    <t>INDIRECTO</t>
  </si>
  <si>
    <t>TRANSPONER</t>
  </si>
  <si>
    <t>DIRECCION</t>
  </si>
  <si>
    <t>JERARQUIA.EQV</t>
  </si>
  <si>
    <t>FORMULATEXTO</t>
  </si>
  <si>
    <t>ELEGIR</t>
  </si>
  <si>
    <t>HIPERVINCULO</t>
  </si>
  <si>
    <t>PAGO</t>
  </si>
  <si>
    <t>CONVERTIR</t>
  </si>
  <si>
    <t>AUDITORÍAS</t>
  </si>
  <si>
    <t>ERRORES</t>
  </si>
  <si>
    <t>BUSCARX</t>
  </si>
  <si>
    <t>MAX.SI.CONJUNTO</t>
  </si>
  <si>
    <t>MIN.SI.CONJUNTO</t>
  </si>
  <si>
    <t>SI.CONJUNTO</t>
  </si>
  <si>
    <t>CAMBIAR</t>
  </si>
  <si>
    <t>AGREGAR</t>
  </si>
  <si>
    <t>FILTRAR</t>
  </si>
  <si>
    <t>ORDENAR</t>
  </si>
  <si>
    <t>ORDENARPOR</t>
  </si>
  <si>
    <t>UNICOS</t>
  </si>
  <si>
    <t>UNIR.CADENAS</t>
  </si>
  <si>
    <t>REDOND.MULT</t>
  </si>
  <si>
    <t>SECUENCIA</t>
  </si>
  <si>
    <t>TIPO.DE.ERROR</t>
  </si>
  <si>
    <t>TIPO</t>
  </si>
  <si>
    <t>INFO</t>
  </si>
  <si>
    <t>HOJA</t>
  </si>
  <si>
    <t>HOJAS.MP4</t>
  </si>
  <si>
    <r>
      <rPr>
        <b/>
        <sz val="11"/>
        <color rgb="FF2C3333"/>
        <rFont val="Calibri"/>
        <family val="2"/>
        <scheme val="minor"/>
      </rPr>
      <t>What will I learn?</t>
    </r>
    <r>
      <rPr>
        <sz val="11"/>
        <color rgb="FF2C3333"/>
        <rFont val="Calibri"/>
        <family val="2"/>
        <scheme val="minor"/>
      </rPr>
      <t xml:space="preserve">
- Conditional Functions
- Searching Functions
- Misc Functions
- New 365 Functions</t>
    </r>
  </si>
  <si>
    <r>
      <t xml:space="preserve">What are the goals?
</t>
    </r>
    <r>
      <rPr>
        <sz val="11"/>
        <color rgb="FF2C3333"/>
        <rFont val="Calibri"/>
        <family val="2"/>
        <scheme val="minor"/>
      </rPr>
      <t>- Create logic expressions to allow Excel making decissions
- Learn how to use search functions
- Learn miscelaneus functions that can be usefull
- Learn new Excel 365 functions</t>
    </r>
  </si>
  <si>
    <t>Marks</t>
  </si>
  <si>
    <t>=SI(Data!B3&gt;=5;"PASSED";"FAILED")</t>
  </si>
  <si>
    <t>Evaluates a condition and returns defined values</t>
  </si>
  <si>
    <t>Evaluates several conditions and returns defined values</t>
  </si>
  <si>
    <t>=SI(Data!B3&gt;=9;"EXCELLENT";SI(Data!B3&gt;=7;"OUTSTANDING";SI(Data!B3&gt;=5;"PASS";"FAILED")))</t>
  </si>
  <si>
    <t>Evaluates that two conditions agree</t>
  </si>
  <si>
    <t>Faults</t>
  </si>
  <si>
    <t>=SI(Y(Data!B3&gt;=5;Data!C3&lt;=3);"PASSED";"FAILED")</t>
  </si>
  <si>
    <t>Evaluates if one of two conditions agree</t>
  </si>
  <si>
    <t>=SI(O(Data!B3&lt;=5;Data!C3&lt;=3);"FAILED";"PASSED")</t>
  </si>
  <si>
    <t>Product</t>
  </si>
  <si>
    <t>Buy</t>
  </si>
  <si>
    <t>Sell</t>
  </si>
  <si>
    <t>Total</t>
  </si>
  <si>
    <t>AA</t>
  </si>
  <si>
    <t>BB</t>
  </si>
  <si>
    <t>CC</t>
  </si>
  <si>
    <t>DD</t>
  </si>
  <si>
    <t>Buy price</t>
  </si>
  <si>
    <t>Sell price</t>
  </si>
  <si>
    <t>=SI(Data!E3&gt;0;BUSCARV(Data!E3;Data!E8:G12;2;0);BUSCARV(Data!E3;Data!E8:G12;3;0))</t>
  </si>
  <si>
    <t>Searchs in a matrix a specific value</t>
  </si>
  <si>
    <t>These functions evaluates diferent default conditions</t>
  </si>
  <si>
    <t>=ES.PAR(D9)</t>
  </si>
  <si>
    <t>Control result if condition returns error</t>
  </si>
  <si>
    <t>=SI.ERROR(D9/D10;"Not allowed")</t>
  </si>
  <si>
    <t>We can customize text in a number cell</t>
  </si>
  <si>
    <t>We can format a cell based on conditions</t>
  </si>
  <si>
    <t>Empresa</t>
  </si>
  <si>
    <t>Empleado</t>
  </si>
  <si>
    <t>Mail</t>
  </si>
  <si>
    <t>Aitor Tilla</t>
  </si>
  <si>
    <t>Andrés Trozado</t>
  </si>
  <si>
    <t>Elba Surero</t>
  </si>
  <si>
    <t>Inés Tornudo</t>
  </si>
  <si>
    <t>aitor.tilla@mail.com</t>
  </si>
  <si>
    <t>a.trozado@mail.com</t>
  </si>
  <si>
    <t>elba.s@mail.es</t>
  </si>
  <si>
    <t>inestornudo@mail.com</t>
  </si>
  <si>
    <t>Direccion</t>
  </si>
  <si>
    <t>CP</t>
  </si>
  <si>
    <t>Mayor 1</t>
  </si>
  <si>
    <t>Arenal 2</t>
  </si>
  <si>
    <t>Carretas 3</t>
  </si>
  <si>
    <t>Montera 4</t>
  </si>
  <si>
    <t>=BUSCARV(Data!J9;Data!J2:L6;3;0)</t>
  </si>
  <si>
    <t>Search in a matrix a specific value in horizontal mode</t>
  </si>
  <si>
    <t>Search in a matrix a specific value in vertical mode</t>
  </si>
  <si>
    <t>=BUSCARH(Data!J2;Data!J8:L12;3;0)</t>
  </si>
  <si>
    <t>Returns the first position of a specific value in a matrix</t>
  </si>
  <si>
    <t>=COINCIDIR("CP";Data!J8:L8;0)</t>
  </si>
  <si>
    <t>Return the value of a matrix with row and column number</t>
  </si>
  <si>
    <t>=INDICE(Data!E2:Data!H6;COINCIDIR(Data!E15;Data!E2:Data!E6;0);COINCIDIR(Data!F15;Data!E2:Data!H2;0))</t>
  </si>
  <si>
    <t>Return the number of the column</t>
  </si>
  <si>
    <t>Return the number of the row</t>
  </si>
  <si>
    <t>=FILA(D9)</t>
  </si>
  <si>
    <t>=COLUMNA(D10)</t>
  </si>
  <si>
    <t>Allow dynamic ranges</t>
  </si>
  <si>
    <t>Returns a cell value</t>
  </si>
  <si>
    <t xml:space="preserve">This function transpose values </t>
  </si>
  <si>
    <t>=DESREF(A4;1;3)</t>
  </si>
  <si>
    <t>=INDIRECTO("D8")</t>
  </si>
  <si>
    <t>Returns the letter and the number of an specific value</t>
  </si>
  <si>
    <t>Basketball team</t>
  </si>
  <si>
    <t>Returns the position of a value inside a ordered range</t>
  </si>
  <si>
    <t>In data sheet</t>
  </si>
  <si>
    <t>Returns the formula inside a cell</t>
  </si>
  <si>
    <t>=FORMULATEXTO(Data!P3)</t>
  </si>
  <si>
    <t>Returns a value based on another value</t>
  </si>
  <si>
    <t>Allows hyperlinks</t>
  </si>
  <si>
    <t>=HIPERVINCULO("https://www.google.es";"Google")</t>
  </si>
  <si>
    <t>Calculates lending amounts</t>
  </si>
  <si>
    <t>Capital</t>
  </si>
  <si>
    <t>Tiempo</t>
  </si>
  <si>
    <t>Interés</t>
  </si>
  <si>
    <t>=PAGO(Data!S4;Data!S3*12;Data!S2)</t>
  </si>
  <si>
    <t>Converts unit values</t>
  </si>
  <si>
    <t>Unidad</t>
  </si>
  <si>
    <t>Cantidad</t>
  </si>
  <si>
    <t>kg</t>
  </si>
  <si>
    <t>=CONVERTIR(Data!S7;"kg";"g")</t>
  </si>
  <si>
    <t>We have options to look for circular references, automatic calculations, etc.</t>
  </si>
  <si>
    <t>It's like BUSCARV but allows searchs from right to left</t>
  </si>
  <si>
    <t>=BUSCARX(Data!L3;Data!L1:L5;Data!K1:K5;"Not found")</t>
  </si>
  <si>
    <t>Returns the max of a range that agrees a criteria</t>
  </si>
  <si>
    <t>Returns the min of a range that agrees a criteria</t>
  </si>
  <si>
    <t>=MAX.SI.CONJUNTO(Data!B3:B8;Data!C3:C8;2)</t>
  </si>
  <si>
    <t>=MIN.SI.CONJUNTO(Data!B3:B8;Data!C3:C8;2)</t>
  </si>
  <si>
    <t>It's like SI function but accepts several criterias</t>
  </si>
  <si>
    <t>=SI.CONJUNTO(Data!B3&lt;5;"FAILED";Data!B3&lt;=7;"PASSED";Data!B3&lt;=10;"EXCELLENCE")</t>
  </si>
  <si>
    <t>Change value with another set as a parameter</t>
  </si>
  <si>
    <t>=CAMBIAR(D7;2;"LOW";10;"MID";20;"HIGH")</t>
  </si>
  <si>
    <t>It's like SUBTOTAL function but have more subfunctions</t>
  </si>
  <si>
    <t>Filter a range of data</t>
  </si>
  <si>
    <t>Order a matrix of data without copying all information</t>
  </si>
  <si>
    <t>Order a matrix of data without copying all information by another matrix</t>
  </si>
  <si>
    <t>Returns unique values</t>
  </si>
  <si>
    <t>Concatenates cells ignoring null cells</t>
  </si>
  <si>
    <t>Víctor</t>
  </si>
  <si>
    <t>Tazo</t>
  </si>
  <si>
    <t>Segura</t>
  </si>
  <si>
    <t>Leo</t>
  </si>
  <si>
    <t>Diario</t>
  </si>
  <si>
    <t>Fuertes</t>
  </si>
  <si>
    <t>Carmen</t>
  </si>
  <si>
    <t>Tora</t>
  </si>
  <si>
    <t>=UNIRCADENAS(" ";VERDADERO;Data!R12:T12)</t>
  </si>
  <si>
    <t>Round to the multiple given as a parameter</t>
  </si>
  <si>
    <t>=REDOND.MULT(Data!C5;7)</t>
  </si>
  <si>
    <t>Creates a sequence</t>
  </si>
  <si>
    <t>Gives the number of the error type</t>
  </si>
  <si>
    <t>=TIPO.DE.ERROR(Data!T14)</t>
  </si>
  <si>
    <t>Gives the type of the cell</t>
  </si>
  <si>
    <t>Gives distinct information about the cell</t>
  </si>
  <si>
    <t>=TIPO(D16)</t>
  </si>
  <si>
    <t>=INFO("VERSION")</t>
  </si>
  <si>
    <t>Returns the number of the sheet</t>
  </si>
  <si>
    <t>Returns the total number of sheets</t>
  </si>
  <si>
    <t>=HOJA("New functions in 365")</t>
  </si>
  <si>
    <t>=HOJAS()</t>
  </si>
  <si>
    <t>This sheet contains the most important/used logic functions</t>
  </si>
  <si>
    <t>This sheet contains the most important/used search functions</t>
  </si>
  <si>
    <t>This sheet contains the most important/used misc functions</t>
  </si>
  <si>
    <t>This sheet contains the most important/used new functions in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</si>
</sst>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\ &quot;Positive&quot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E7F6F2"/>
      <name val="Calibri"/>
      <family val="2"/>
      <scheme val="minor"/>
    </font>
    <font>
      <b/>
      <sz val="11"/>
      <color rgb="FFA5C9CA"/>
      <name val="Calibri"/>
      <family val="2"/>
      <scheme val="minor"/>
    </font>
    <font>
      <b/>
      <sz val="11"/>
      <color rgb="FF395B64"/>
      <name val="Calibri"/>
      <family val="2"/>
      <scheme val="minor"/>
    </font>
    <font>
      <b/>
      <sz val="11"/>
      <color rgb="FF2C3333"/>
      <name val="Calibri"/>
      <family val="2"/>
      <scheme val="minor"/>
    </font>
    <font>
      <sz val="11"/>
      <color rgb="FF2C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C3333"/>
        <bgColor indexed="64"/>
      </patternFill>
    </fill>
    <fill>
      <patternFill patternType="solid">
        <fgColor rgb="FF395B64"/>
        <bgColor indexed="64"/>
      </patternFill>
    </fill>
    <fill>
      <patternFill patternType="solid">
        <fgColor rgb="FFA5C9CA"/>
        <bgColor indexed="64"/>
      </patternFill>
    </fill>
    <fill>
      <patternFill patternType="solid">
        <fgColor rgb="FFE7F6F2"/>
        <bgColor indexed="64"/>
      </patternFill>
    </fill>
  </fills>
  <borders count="12">
    <border>
      <left/>
      <right/>
      <top/>
      <bottom/>
      <diagonal/>
    </border>
    <border>
      <left style="thin">
        <color rgb="FF2C3333"/>
      </left>
      <right/>
      <top style="thin">
        <color rgb="FF2C3333"/>
      </top>
      <bottom/>
      <diagonal/>
    </border>
    <border>
      <left/>
      <right/>
      <top style="thin">
        <color rgb="FF2C3333"/>
      </top>
      <bottom/>
      <diagonal/>
    </border>
    <border>
      <left/>
      <right style="thin">
        <color rgb="FF2C3333"/>
      </right>
      <top style="thin">
        <color rgb="FF2C3333"/>
      </top>
      <bottom/>
      <diagonal/>
    </border>
    <border>
      <left style="thin">
        <color rgb="FF2C3333"/>
      </left>
      <right/>
      <top/>
      <bottom/>
      <diagonal/>
    </border>
    <border>
      <left/>
      <right style="thin">
        <color rgb="FF2C3333"/>
      </right>
      <top/>
      <bottom/>
      <diagonal/>
    </border>
    <border>
      <left style="thin">
        <color rgb="FF2C3333"/>
      </left>
      <right/>
      <top/>
      <bottom style="thin">
        <color rgb="FF2C3333"/>
      </bottom>
      <diagonal/>
    </border>
    <border>
      <left/>
      <right/>
      <top/>
      <bottom style="thin">
        <color rgb="FF2C3333"/>
      </bottom>
      <diagonal/>
    </border>
    <border>
      <left/>
      <right style="thin">
        <color rgb="FF2C3333"/>
      </right>
      <top/>
      <bottom style="thin">
        <color rgb="FF2C3333"/>
      </bottom>
      <diagonal/>
    </border>
    <border>
      <left style="thin">
        <color rgb="FF2C3333"/>
      </left>
      <right style="thin">
        <color rgb="FF2C3333"/>
      </right>
      <top style="thin">
        <color rgb="FF2C3333"/>
      </top>
      <bottom/>
      <diagonal/>
    </border>
    <border>
      <left style="thin">
        <color rgb="FF2C3333"/>
      </left>
      <right style="thin">
        <color rgb="FF2C3333"/>
      </right>
      <top/>
      <bottom/>
      <diagonal/>
    </border>
    <border>
      <left style="thin">
        <color rgb="FF2C3333"/>
      </left>
      <right style="thin">
        <color rgb="FF2C3333"/>
      </right>
      <top/>
      <bottom style="thin">
        <color rgb="FF2C333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9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1" fillId="2" borderId="0" xfId="0" applyFont="1" applyFill="1"/>
    <xf numFmtId="0" fontId="6" fillId="4" borderId="0" xfId="0" applyFont="1" applyFill="1"/>
    <xf numFmtId="0" fontId="6" fillId="4" borderId="0" xfId="0" quotePrefix="1" applyFont="1" applyFill="1"/>
    <xf numFmtId="0" fontId="6" fillId="5" borderId="0" xfId="0" applyFont="1" applyFill="1"/>
    <xf numFmtId="0" fontId="6" fillId="5" borderId="0" xfId="0" quotePrefix="1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164" fontId="6" fillId="5" borderId="0" xfId="0" applyNumberFormat="1" applyFont="1" applyFill="1"/>
    <xf numFmtId="0" fontId="7" fillId="0" borderId="5" xfId="1" applyBorder="1"/>
    <xf numFmtId="0" fontId="7" fillId="0" borderId="8" xfId="1" applyBorder="1"/>
    <xf numFmtId="0" fontId="7" fillId="5" borderId="0" xfId="1" applyFill="1"/>
    <xf numFmtId="6" fontId="0" fillId="0" borderId="3" xfId="0" applyNumberFormat="1" applyBorder="1"/>
    <xf numFmtId="10" fontId="0" fillId="0" borderId="8" xfId="0" applyNumberFormat="1" applyBorder="1"/>
    <xf numFmtId="8" fontId="6" fillId="4" borderId="0" xfId="0" applyNumberFormat="1" applyFont="1" applyFill="1"/>
    <xf numFmtId="0" fontId="6" fillId="5" borderId="1" xfId="0" applyFont="1" applyFill="1" applyBorder="1" applyAlignment="1">
      <alignment horizontal="left" vertical="top" wrapText="1" indent="5"/>
    </xf>
    <xf numFmtId="0" fontId="6" fillId="5" borderId="2" xfId="0" applyFont="1" applyFill="1" applyBorder="1" applyAlignment="1">
      <alignment horizontal="left" vertical="top" indent="5"/>
    </xf>
    <xf numFmtId="0" fontId="6" fillId="5" borderId="3" xfId="0" applyFont="1" applyFill="1" applyBorder="1" applyAlignment="1">
      <alignment horizontal="left" vertical="top" indent="5"/>
    </xf>
    <xf numFmtId="0" fontId="6" fillId="5" borderId="4" xfId="0" applyFont="1" applyFill="1" applyBorder="1" applyAlignment="1">
      <alignment horizontal="left" vertical="top" indent="5"/>
    </xf>
    <xf numFmtId="0" fontId="6" fillId="5" borderId="0" xfId="0" applyFont="1" applyFill="1" applyAlignment="1">
      <alignment horizontal="left" vertical="top" indent="5"/>
    </xf>
    <xf numFmtId="0" fontId="6" fillId="5" borderId="5" xfId="0" applyFont="1" applyFill="1" applyBorder="1" applyAlignment="1">
      <alignment horizontal="left" vertical="top" indent="5"/>
    </xf>
    <xf numFmtId="0" fontId="6" fillId="5" borderId="6" xfId="0" applyFont="1" applyFill="1" applyBorder="1" applyAlignment="1">
      <alignment horizontal="left" vertical="top" indent="5"/>
    </xf>
    <xf numFmtId="0" fontId="6" fillId="5" borderId="7" xfId="0" applyFont="1" applyFill="1" applyBorder="1" applyAlignment="1">
      <alignment horizontal="left" vertical="top" indent="5"/>
    </xf>
    <xf numFmtId="0" fontId="6" fillId="5" borderId="8" xfId="0" applyFont="1" applyFill="1" applyBorder="1" applyAlignment="1">
      <alignment horizontal="left" vertical="top" indent="5"/>
    </xf>
    <xf numFmtId="0" fontId="5" fillId="5" borderId="1" xfId="0" applyFont="1" applyFill="1" applyBorder="1" applyAlignment="1">
      <alignment horizontal="left" vertical="top" wrapText="1" indent="5"/>
    </xf>
    <xf numFmtId="0" fontId="5" fillId="5" borderId="2" xfId="0" applyFont="1" applyFill="1" applyBorder="1" applyAlignment="1">
      <alignment horizontal="left" vertical="top" indent="5"/>
    </xf>
    <xf numFmtId="0" fontId="5" fillId="5" borderId="3" xfId="0" applyFont="1" applyFill="1" applyBorder="1" applyAlignment="1">
      <alignment horizontal="left" vertical="top" indent="5"/>
    </xf>
    <xf numFmtId="0" fontId="5" fillId="5" borderId="4" xfId="0" applyFont="1" applyFill="1" applyBorder="1" applyAlignment="1">
      <alignment horizontal="left" vertical="top" indent="5"/>
    </xf>
    <xf numFmtId="0" fontId="5" fillId="5" borderId="0" xfId="0" applyFont="1" applyFill="1" applyAlignment="1">
      <alignment horizontal="left" vertical="top" indent="5"/>
    </xf>
    <xf numFmtId="0" fontId="5" fillId="5" borderId="5" xfId="0" applyFont="1" applyFill="1" applyBorder="1" applyAlignment="1">
      <alignment horizontal="left" vertical="top" indent="5"/>
    </xf>
    <xf numFmtId="0" fontId="5" fillId="5" borderId="6" xfId="0" applyFont="1" applyFill="1" applyBorder="1" applyAlignment="1">
      <alignment horizontal="left" vertical="top" indent="5"/>
    </xf>
    <xf numFmtId="0" fontId="5" fillId="5" borderId="7" xfId="0" applyFont="1" applyFill="1" applyBorder="1" applyAlignment="1">
      <alignment horizontal="left" vertical="top" indent="5"/>
    </xf>
    <xf numFmtId="0" fontId="5" fillId="5" borderId="8" xfId="0" applyFont="1" applyFill="1" applyBorder="1" applyAlignment="1">
      <alignment horizontal="left" vertical="top" indent="5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C333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C333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E7F6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C333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A5C9C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A5C9C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A5C9C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A5C9C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Calibri"/>
        <family val="2"/>
        <scheme val="minor"/>
      </font>
      <fill>
        <patternFill patternType="solid">
          <fgColor indexed="64"/>
          <bgColor rgb="FFA5C9C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C3333"/>
        </patternFill>
      </fill>
    </dxf>
  </dxfs>
  <tableStyles count="0" defaultTableStyle="TableStyleMedium2" defaultPivotStyle="PivotStyleLight16"/>
  <colors>
    <mruColors>
      <color rgb="FFA5C9CA"/>
      <color rgb="FF2C3333"/>
      <color rgb="FFE7F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9BB89-5FBD-4CB3-850F-77DC2BDF6ECB}" name="Tabla1" displayName="Tabla1" ref="A4:D13" totalsRowShown="0" headerRowDxfId="22" dataDxfId="21">
  <autoFilter ref="A4:D13" xr:uid="{1629BB89-5FBD-4CB3-850F-77DC2BDF6ECB}"/>
  <tableColumns count="4">
    <tableColumn id="1" xr3:uid="{77D21074-AA4F-480F-AC51-481EF7C9FC39}" name="Function" dataDxfId="20"/>
    <tableColumn id="2" xr3:uid="{9652C9A9-DB8B-4E7E-8B51-4F200DC2F1C5}" name="Description" dataDxfId="19"/>
    <tableColumn id="3" xr3:uid="{BF078A13-D749-47BB-A1BD-C69CD8FFC7A2}" name="Example" dataDxfId="18"/>
    <tableColumn id="4" xr3:uid="{9D34A11C-F86F-4084-B3B3-E39367C32B83}" name="Resul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961D8-4581-4893-9A0D-45C4BC42183C}" name="Tabla2" displayName="Tabla2" ref="A4:D14" totalsRowShown="0" headerRowDxfId="16" dataDxfId="15">
  <autoFilter ref="A4:D14" xr:uid="{466961D8-4581-4893-9A0D-45C4BC42183C}"/>
  <tableColumns count="4">
    <tableColumn id="1" xr3:uid="{B012A164-F4C5-4629-8F3F-027320D31AAC}" name="Function" dataDxfId="14"/>
    <tableColumn id="2" xr3:uid="{FFE3DA69-4A48-41AA-AA84-329B954D271E}" name="Description" dataDxfId="13"/>
    <tableColumn id="3" xr3:uid="{F52648B6-B4CF-42D0-9AE3-13F56CB248F4}" name="Example" dataDxfId="12"/>
    <tableColumn id="4" xr3:uid="{3295EAE2-AA93-4302-AC69-F6217CEC8972}" name="Result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99533-E636-4BF3-8FA1-5405C8EA1233}" name="Tabla3" displayName="Tabla3" ref="A4:D12" totalsRowShown="0" headerRowDxfId="10" dataDxfId="9">
  <autoFilter ref="A4:D12" xr:uid="{45699533-E636-4BF3-8FA1-5405C8EA1233}"/>
  <tableColumns count="4">
    <tableColumn id="1" xr3:uid="{C22EBBDD-0E70-42F7-B02F-2F1E5A4F55F8}" name="Function" dataDxfId="8"/>
    <tableColumn id="2" xr3:uid="{1CBE60C5-9830-45E0-AE76-F7B783055870}" name="Description" dataDxfId="7"/>
    <tableColumn id="3" xr3:uid="{A6C10A51-C06D-4DD2-8D0C-4F0D5C5B966F}" name="Example" dataDxfId="6"/>
    <tableColumn id="4" xr3:uid="{EF39F709-3C61-45D5-B1EB-20719BD2014F}" name="Res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F7FFE3-54FF-49A7-9689-CAA6937D88E3}" name="Tabla4" displayName="Tabla4" ref="A4:D22" totalsRowShown="0" headerRowDxfId="5" dataDxfId="4">
  <autoFilter ref="A4:D22" xr:uid="{5DF7FFE3-54FF-49A7-9689-CAA6937D88E3}"/>
  <tableColumns count="4">
    <tableColumn id="1" xr3:uid="{3E0128C6-E39D-40B6-A696-F3C0672488C1}" name="Function" dataDxfId="3"/>
    <tableColumn id="2" xr3:uid="{BCCE30BF-C185-43BD-B55D-6BB34ADDB073}" name="Description" dataDxfId="2"/>
    <tableColumn id="3" xr3:uid="{C634566F-38D2-422D-95A7-92633725EBCF}" name="Example" dataDxfId="1"/>
    <tableColumn id="4" xr3:uid="{2A702DF5-8F1E-43CC-9826-0CCC9B39EF31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lba.s@mail.es" TargetMode="External"/><Relationship Id="rId2" Type="http://schemas.openxmlformats.org/officeDocument/2006/relationships/hyperlink" Target="mailto:a.trozado@mail.com" TargetMode="External"/><Relationship Id="rId1" Type="http://schemas.openxmlformats.org/officeDocument/2006/relationships/hyperlink" Target="mailto:aitor.tilla@mail.com" TargetMode="External"/><Relationship Id="rId4" Type="http://schemas.openxmlformats.org/officeDocument/2006/relationships/hyperlink" Target="mailto:inestornud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C3333"/>
  </sheetPr>
  <dimension ref="B2:G17"/>
  <sheetViews>
    <sheetView showGridLines="0" workbookViewId="0">
      <selection activeCell="G4" sqref="G4"/>
    </sheetView>
  </sheetViews>
  <sheetFormatPr baseColWidth="10" defaultColWidth="8.7265625" defaultRowHeight="14.5" x14ac:dyDescent="0.35"/>
  <cols>
    <col min="5" max="5" width="22.1796875" customWidth="1"/>
  </cols>
  <sheetData>
    <row r="2" spans="2:7" x14ac:dyDescent="0.35">
      <c r="B2" s="25" t="s">
        <v>53</v>
      </c>
      <c r="C2" s="26"/>
      <c r="D2" s="26"/>
      <c r="E2" s="27"/>
      <c r="G2" s="1" t="s">
        <v>0</v>
      </c>
    </row>
    <row r="3" spans="2:7" x14ac:dyDescent="0.35">
      <c r="B3" s="28"/>
      <c r="C3" s="29"/>
      <c r="D3" s="29"/>
      <c r="E3" s="30"/>
      <c r="G3" s="2" t="s">
        <v>1</v>
      </c>
    </row>
    <row r="4" spans="2:7" x14ac:dyDescent="0.35">
      <c r="B4" s="28"/>
      <c r="C4" s="29"/>
      <c r="D4" s="29"/>
      <c r="E4" s="30"/>
      <c r="G4" s="3" t="s">
        <v>2</v>
      </c>
    </row>
    <row r="5" spans="2:7" x14ac:dyDescent="0.35">
      <c r="B5" s="28"/>
      <c r="C5" s="29"/>
      <c r="D5" s="29"/>
      <c r="E5" s="30"/>
      <c r="G5" s="4" t="s">
        <v>3</v>
      </c>
    </row>
    <row r="6" spans="2:7" x14ac:dyDescent="0.35">
      <c r="B6" s="28"/>
      <c r="C6" s="29"/>
      <c r="D6" s="29"/>
      <c r="E6" s="30"/>
    </row>
    <row r="7" spans="2:7" x14ac:dyDescent="0.35">
      <c r="B7" s="28"/>
      <c r="C7" s="29"/>
      <c r="D7" s="29"/>
      <c r="E7" s="30"/>
    </row>
    <row r="8" spans="2:7" x14ac:dyDescent="0.35">
      <c r="B8" s="31"/>
      <c r="C8" s="32"/>
      <c r="D8" s="32"/>
      <c r="E8" s="33"/>
    </row>
    <row r="11" spans="2:7" x14ac:dyDescent="0.35">
      <c r="B11" s="34" t="s">
        <v>54</v>
      </c>
      <c r="C11" s="35"/>
      <c r="D11" s="35"/>
      <c r="E11" s="36"/>
    </row>
    <row r="12" spans="2:7" x14ac:dyDescent="0.35">
      <c r="B12" s="37"/>
      <c r="C12" s="38"/>
      <c r="D12" s="38"/>
      <c r="E12" s="39"/>
    </row>
    <row r="13" spans="2:7" x14ac:dyDescent="0.35">
      <c r="B13" s="37"/>
      <c r="C13" s="38"/>
      <c r="D13" s="38"/>
      <c r="E13" s="39"/>
    </row>
    <row r="14" spans="2:7" x14ac:dyDescent="0.35">
      <c r="B14" s="37"/>
      <c r="C14" s="38"/>
      <c r="D14" s="38"/>
      <c r="E14" s="39"/>
    </row>
    <row r="15" spans="2:7" x14ac:dyDescent="0.35">
      <c r="B15" s="37"/>
      <c r="C15" s="38"/>
      <c r="D15" s="38"/>
      <c r="E15" s="39"/>
    </row>
    <row r="16" spans="2:7" x14ac:dyDescent="0.35">
      <c r="B16" s="37"/>
      <c r="C16" s="38"/>
      <c r="D16" s="38"/>
      <c r="E16" s="39"/>
    </row>
    <row r="17" spans="2:5" x14ac:dyDescent="0.35">
      <c r="B17" s="40"/>
      <c r="C17" s="41"/>
      <c r="D17" s="41"/>
      <c r="E17" s="42"/>
    </row>
  </sheetData>
  <mergeCells count="2">
    <mergeCell ref="B2:E8"/>
    <mergeCell ref="B11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7D8D-D373-43C4-B7F4-FDF192BFDAD7}">
  <sheetPr>
    <tabColor rgb="FFA5C9CA"/>
  </sheetPr>
  <dimension ref="A2:D13"/>
  <sheetViews>
    <sheetView workbookViewId="0">
      <selection activeCell="B19" sqref="B19"/>
    </sheetView>
  </sheetViews>
  <sheetFormatPr baseColWidth="10" defaultRowHeight="14.5" x14ac:dyDescent="0.35"/>
  <cols>
    <col min="1" max="1" width="17.08984375" bestFit="1" customWidth="1"/>
    <col min="2" max="2" width="47.54296875" bestFit="1" customWidth="1"/>
    <col min="3" max="3" width="81" bestFit="1" customWidth="1"/>
  </cols>
  <sheetData>
    <row r="2" spans="1:4" x14ac:dyDescent="0.35">
      <c r="A2" s="43" t="s">
        <v>175</v>
      </c>
      <c r="B2" s="43"/>
      <c r="C2" s="43"/>
      <c r="D2" s="43"/>
    </row>
    <row r="4" spans="1:4" x14ac:dyDescent="0.35">
      <c r="A4" s="5" t="s">
        <v>4</v>
      </c>
      <c r="B4" s="5" t="s">
        <v>5</v>
      </c>
      <c r="C4" s="5" t="s">
        <v>6</v>
      </c>
      <c r="D4" s="5" t="s">
        <v>7</v>
      </c>
    </row>
    <row r="5" spans="1:4" x14ac:dyDescent="0.35">
      <c r="A5" s="6" t="s">
        <v>8</v>
      </c>
      <c r="B5" s="6" t="s">
        <v>57</v>
      </c>
      <c r="C5" s="7" t="s">
        <v>56</v>
      </c>
      <c r="D5" s="6" t="str">
        <f>IF(Data!B3&gt;=5,"PASS","FAILED")</f>
        <v>PASS</v>
      </c>
    </row>
    <row r="6" spans="1:4" x14ac:dyDescent="0.35">
      <c r="A6" s="8" t="s">
        <v>9</v>
      </c>
      <c r="B6" s="8" t="s">
        <v>58</v>
      </c>
      <c r="C6" s="9" t="s">
        <v>59</v>
      </c>
      <c r="D6" s="8" t="str">
        <f>IF(Data!B3&gt;=9,"EXCELLENT",IF(Data!B3&gt;=7,"OUTSTANDING",IF(Data!B3&gt;=5,"PASS","FAILED")))</f>
        <v>PASS</v>
      </c>
    </row>
    <row r="7" spans="1:4" x14ac:dyDescent="0.35">
      <c r="A7" s="6" t="s">
        <v>10</v>
      </c>
      <c r="B7" s="6" t="s">
        <v>60</v>
      </c>
      <c r="C7" s="7" t="s">
        <v>62</v>
      </c>
      <c r="D7" s="6" t="str">
        <f>IF(AND(Data!B3&gt;=5,Data!C3&lt;=3),"PASSED","FAILED")</f>
        <v>PASSED</v>
      </c>
    </row>
    <row r="8" spans="1:4" x14ac:dyDescent="0.35">
      <c r="A8" s="8" t="s">
        <v>11</v>
      </c>
      <c r="B8" s="8" t="s">
        <v>63</v>
      </c>
      <c r="C8" s="9" t="s">
        <v>64</v>
      </c>
      <c r="D8" s="8" t="str">
        <f>IF(OR(Data!B3&lt;=5,Data!C3&lt;=3),"FAILED","PASSED")</f>
        <v>FAILED</v>
      </c>
    </row>
    <row r="9" spans="1:4" x14ac:dyDescent="0.35">
      <c r="A9" s="6" t="s">
        <v>12</v>
      </c>
      <c r="B9" s="6" t="s">
        <v>76</v>
      </c>
      <c r="C9" s="7" t="s">
        <v>75</v>
      </c>
      <c r="D9" s="6">
        <f>IF(Data!E3&gt;0,VLOOKUP(Data!E3,Data!E8:G12,2,0),VLOOKUP(Data!E3,Data!E8:G12,3,0))</f>
        <v>25</v>
      </c>
    </row>
    <row r="10" spans="1:4" x14ac:dyDescent="0.35">
      <c r="A10" s="8" t="s">
        <v>13</v>
      </c>
      <c r="B10" s="8" t="s">
        <v>77</v>
      </c>
      <c r="C10" s="9" t="s">
        <v>78</v>
      </c>
      <c r="D10" s="8" t="b">
        <f>ISEVEN(D9)</f>
        <v>0</v>
      </c>
    </row>
    <row r="11" spans="1:4" x14ac:dyDescent="0.35">
      <c r="A11" s="6" t="s">
        <v>14</v>
      </c>
      <c r="B11" s="6" t="s">
        <v>79</v>
      </c>
      <c r="C11" s="7" t="s">
        <v>80</v>
      </c>
      <c r="D11" s="6" t="str">
        <f>IFERROR(D9/D10,"Not allowed")</f>
        <v>Not allowed</v>
      </c>
    </row>
    <row r="12" spans="1:4" x14ac:dyDescent="0.35">
      <c r="A12" s="8" t="s">
        <v>15</v>
      </c>
      <c r="B12" s="8" t="s">
        <v>81</v>
      </c>
      <c r="C12" s="8"/>
      <c r="D12" s="18">
        <f>IF(Data!E3&gt;0,VLOOKUP(Data!E3,Data!E8:G12,2,0),VLOOKUP(Data!E3,Data!E8:G12,3,0))</f>
        <v>25</v>
      </c>
    </row>
    <row r="13" spans="1:4" x14ac:dyDescent="0.35">
      <c r="A13" s="6" t="s">
        <v>16</v>
      </c>
      <c r="B13" s="6" t="s">
        <v>82</v>
      </c>
      <c r="C13" s="6"/>
      <c r="D13" s="6"/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993B-9DB8-412C-AFD2-104A21D56E35}">
  <sheetPr>
    <tabColor rgb="FFA5C9CA"/>
  </sheetPr>
  <dimension ref="A2:D14"/>
  <sheetViews>
    <sheetView workbookViewId="0">
      <selection activeCell="B7" sqref="B7"/>
    </sheetView>
  </sheetViews>
  <sheetFormatPr baseColWidth="10" defaultRowHeight="14.5" x14ac:dyDescent="0.35"/>
  <cols>
    <col min="1" max="1" width="12" bestFit="1" customWidth="1"/>
    <col min="2" max="2" width="49.81640625" bestFit="1" customWidth="1"/>
    <col min="3" max="3" width="92.08984375" bestFit="1" customWidth="1"/>
    <col min="4" max="4" width="17.81640625" bestFit="1" customWidth="1"/>
  </cols>
  <sheetData>
    <row r="2" spans="1:4" x14ac:dyDescent="0.35">
      <c r="A2" s="43" t="s">
        <v>176</v>
      </c>
      <c r="B2" s="43"/>
      <c r="C2" s="43"/>
      <c r="D2" s="43"/>
    </row>
    <row r="4" spans="1:4" x14ac:dyDescent="0.35">
      <c r="A4" s="5" t="s">
        <v>4</v>
      </c>
      <c r="B4" s="5" t="s">
        <v>5</v>
      </c>
      <c r="C4" s="5" t="s">
        <v>6</v>
      </c>
      <c r="D4" s="5" t="s">
        <v>7</v>
      </c>
    </row>
    <row r="5" spans="1:4" x14ac:dyDescent="0.35">
      <c r="A5" s="6" t="s">
        <v>17</v>
      </c>
      <c r="B5" s="6" t="s">
        <v>102</v>
      </c>
      <c r="C5" s="7" t="s">
        <v>100</v>
      </c>
      <c r="D5" s="6" t="str">
        <f>VLOOKUP(Data!J9,Data!J2:L6,3,0)</f>
        <v>aitor.tilla@mail.com</v>
      </c>
    </row>
    <row r="6" spans="1:4" x14ac:dyDescent="0.35">
      <c r="A6" s="8" t="s">
        <v>18</v>
      </c>
      <c r="B6" s="8" t="s">
        <v>101</v>
      </c>
      <c r="C6" s="9" t="s">
        <v>103</v>
      </c>
      <c r="D6" s="8" t="str">
        <f>HLOOKUP(Data!J2,Data!J8:L12,3,0)</f>
        <v>BB</v>
      </c>
    </row>
    <row r="7" spans="1:4" x14ac:dyDescent="0.35">
      <c r="A7" s="6" t="s">
        <v>19</v>
      </c>
      <c r="B7" s="6" t="s">
        <v>104</v>
      </c>
      <c r="C7" s="7" t="s">
        <v>105</v>
      </c>
      <c r="D7" s="6">
        <f>MATCH("CP",Data!J8:L8,0)</f>
        <v>3</v>
      </c>
    </row>
    <row r="8" spans="1:4" x14ac:dyDescent="0.35">
      <c r="A8" s="8" t="s">
        <v>20</v>
      </c>
      <c r="B8" s="8" t="s">
        <v>106</v>
      </c>
      <c r="C8" s="9" t="s">
        <v>107</v>
      </c>
      <c r="D8" s="8">
        <f>INDEX(Data!E2:'Data'!H6,MATCH(Data!E15,Data!E2:'Data'!E6,0),MATCH(Data!F15,Data!E2:'Data'!H2,0))</f>
        <v>6</v>
      </c>
    </row>
    <row r="9" spans="1:4" x14ac:dyDescent="0.35">
      <c r="A9" s="6" t="s">
        <v>21</v>
      </c>
      <c r="B9" s="6" t="s">
        <v>109</v>
      </c>
      <c r="C9" s="7" t="s">
        <v>110</v>
      </c>
      <c r="D9" s="6">
        <f>ROW(D9)</f>
        <v>9</v>
      </c>
    </row>
    <row r="10" spans="1:4" x14ac:dyDescent="0.35">
      <c r="A10" s="8" t="s">
        <v>22</v>
      </c>
      <c r="B10" s="8" t="s">
        <v>108</v>
      </c>
      <c r="C10" s="9" t="s">
        <v>111</v>
      </c>
      <c r="D10" s="8">
        <f>COLUMN(D10)</f>
        <v>4</v>
      </c>
    </row>
    <row r="11" spans="1:4" x14ac:dyDescent="0.35">
      <c r="A11" s="6" t="s">
        <v>23</v>
      </c>
      <c r="B11" s="6" t="s">
        <v>112</v>
      </c>
      <c r="C11" s="7" t="s">
        <v>115</v>
      </c>
      <c r="D11" s="6" t="str">
        <f ca="1">OFFSET(A4,1,3)</f>
        <v>aitor.tilla@mail.com</v>
      </c>
    </row>
    <row r="12" spans="1:4" x14ac:dyDescent="0.35">
      <c r="A12" s="8" t="s">
        <v>24</v>
      </c>
      <c r="B12" s="8" t="s">
        <v>113</v>
      </c>
      <c r="C12" s="9" t="s">
        <v>116</v>
      </c>
      <c r="D12" s="8" cm="1">
        <f t="array" aca="1" ref="D12" ca="1">INDIRECT("D8")</f>
        <v>6</v>
      </c>
    </row>
    <row r="13" spans="1:4" x14ac:dyDescent="0.35">
      <c r="A13" s="6" t="s">
        <v>25</v>
      </c>
      <c r="B13" s="6" t="s">
        <v>114</v>
      </c>
      <c r="C13" s="6"/>
      <c r="D13" s="6"/>
    </row>
    <row r="14" spans="1:4" x14ac:dyDescent="0.35">
      <c r="A14" s="8" t="s">
        <v>26</v>
      </c>
      <c r="B14" s="8" t="s">
        <v>117</v>
      </c>
      <c r="C14" s="8"/>
      <c r="D14" s="8" t="str">
        <f>ADDRESS(10,1)</f>
        <v>$A$10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AB6D-DB6F-4C17-AD9B-9239F7E9A35D}">
  <sheetPr>
    <tabColor rgb="FFA5C9CA"/>
  </sheetPr>
  <dimension ref="A2:D12"/>
  <sheetViews>
    <sheetView workbookViewId="0">
      <selection activeCell="A3" sqref="A3"/>
    </sheetView>
  </sheetViews>
  <sheetFormatPr baseColWidth="10" defaultRowHeight="14.5" x14ac:dyDescent="0.35"/>
  <cols>
    <col min="1" max="1" width="14.54296875" bestFit="1" customWidth="1"/>
    <col min="2" max="2" width="64" bestFit="1" customWidth="1"/>
    <col min="3" max="3" width="44.81640625" bestFit="1" customWidth="1"/>
    <col min="4" max="4" width="25.81640625" bestFit="1" customWidth="1"/>
  </cols>
  <sheetData>
    <row r="2" spans="1:4" x14ac:dyDescent="0.35">
      <c r="A2" s="43" t="s">
        <v>177</v>
      </c>
      <c r="B2" s="43"/>
      <c r="C2" s="43"/>
      <c r="D2" s="43"/>
    </row>
    <row r="4" spans="1:4" x14ac:dyDescent="0.35">
      <c r="A4" s="5" t="s">
        <v>4</v>
      </c>
      <c r="B4" s="5" t="s">
        <v>5</v>
      </c>
      <c r="C4" s="5" t="s">
        <v>6</v>
      </c>
      <c r="D4" s="5" t="s">
        <v>7</v>
      </c>
    </row>
    <row r="5" spans="1:4" x14ac:dyDescent="0.35">
      <c r="A5" s="6" t="s">
        <v>27</v>
      </c>
      <c r="B5" s="6" t="s">
        <v>119</v>
      </c>
      <c r="C5" s="6" t="s">
        <v>120</v>
      </c>
      <c r="D5" s="6"/>
    </row>
    <row r="6" spans="1:4" x14ac:dyDescent="0.35">
      <c r="A6" s="8" t="s">
        <v>28</v>
      </c>
      <c r="B6" s="8" t="s">
        <v>121</v>
      </c>
      <c r="C6" s="9" t="s">
        <v>122</v>
      </c>
      <c r="D6" s="8" t="str">
        <f ca="1">_xlfn.FORMULATEXT(Data!P3)</f>
        <v>=JERARQUIA.EQV(O3;O3:O14)</v>
      </c>
    </row>
    <row r="7" spans="1:4" x14ac:dyDescent="0.35">
      <c r="A7" s="6" t="s">
        <v>29</v>
      </c>
      <c r="B7" s="6" t="s">
        <v>123</v>
      </c>
      <c r="C7" s="6"/>
      <c r="D7" s="6"/>
    </row>
    <row r="8" spans="1:4" x14ac:dyDescent="0.35">
      <c r="A8" s="8" t="s">
        <v>30</v>
      </c>
      <c r="B8" s="8" t="s">
        <v>124</v>
      </c>
      <c r="C8" s="9" t="s">
        <v>125</v>
      </c>
      <c r="D8" s="21" t="str">
        <f>HYPERLINK("https://www.google.es","Google")</f>
        <v>Google</v>
      </c>
    </row>
    <row r="9" spans="1:4" x14ac:dyDescent="0.35">
      <c r="A9" s="6" t="s">
        <v>31</v>
      </c>
      <c r="B9" s="6" t="s">
        <v>126</v>
      </c>
      <c r="C9" s="7" t="s">
        <v>130</v>
      </c>
      <c r="D9" s="24">
        <f>PMT(Data!S4,Data!S3*12,Data!S2)</f>
        <v>-12507.586018208629</v>
      </c>
    </row>
    <row r="10" spans="1:4" x14ac:dyDescent="0.35">
      <c r="A10" s="8" t="s">
        <v>32</v>
      </c>
      <c r="B10" s="8" t="s">
        <v>131</v>
      </c>
      <c r="C10" s="9" t="s">
        <v>135</v>
      </c>
      <c r="D10" s="8">
        <f>CONVERT(Data!S7,"kg","g")</f>
        <v>1000</v>
      </c>
    </row>
    <row r="11" spans="1:4" x14ac:dyDescent="0.35">
      <c r="A11" s="6" t="s">
        <v>33</v>
      </c>
      <c r="B11" s="6"/>
      <c r="C11" s="6"/>
      <c r="D11" s="6"/>
    </row>
    <row r="12" spans="1:4" x14ac:dyDescent="0.35">
      <c r="A12" s="8" t="s">
        <v>34</v>
      </c>
      <c r="B12" s="8" t="s">
        <v>136</v>
      </c>
      <c r="C12" s="8"/>
      <c r="D12" s="8"/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01FE-CB7D-45F7-AAD6-379507838728}">
  <sheetPr>
    <tabColor rgb="FFA5C9CA"/>
  </sheetPr>
  <dimension ref="A2:D22"/>
  <sheetViews>
    <sheetView tabSelected="1" workbookViewId="0">
      <selection activeCell="B26" sqref="B26"/>
    </sheetView>
  </sheetViews>
  <sheetFormatPr baseColWidth="10" defaultRowHeight="14.5" x14ac:dyDescent="0.35"/>
  <cols>
    <col min="1" max="1" width="16.6328125" bestFit="1" customWidth="1"/>
    <col min="2" max="2" width="62.08984375" bestFit="1" customWidth="1"/>
    <col min="3" max="3" width="74.08984375" bestFit="1" customWidth="1"/>
    <col min="4" max="4" width="16.1796875" customWidth="1"/>
  </cols>
  <sheetData>
    <row r="2" spans="1:4" x14ac:dyDescent="0.35">
      <c r="A2" s="43" t="s">
        <v>178</v>
      </c>
      <c r="B2" s="43"/>
      <c r="C2" s="43"/>
      <c r="D2" s="43"/>
    </row>
    <row r="4" spans="1:4" x14ac:dyDescent="0.35">
      <c r="A4" s="5" t="s">
        <v>4</v>
      </c>
      <c r="B4" s="5" t="s">
        <v>5</v>
      </c>
      <c r="C4" s="5" t="s">
        <v>6</v>
      </c>
      <c r="D4" s="5" t="s">
        <v>7</v>
      </c>
    </row>
    <row r="5" spans="1:4" x14ac:dyDescent="0.35">
      <c r="A5" s="6" t="s">
        <v>35</v>
      </c>
      <c r="B5" s="6" t="s">
        <v>137</v>
      </c>
      <c r="C5" s="7" t="s">
        <v>138</v>
      </c>
      <c r="D5" s="6" t="str">
        <f>_xlfn.XLOOKUP(Data!L3,Data!L1:L5,Data!K1:K5,"Not found")</f>
        <v>Aitor Tilla</v>
      </c>
    </row>
    <row r="6" spans="1:4" x14ac:dyDescent="0.35">
      <c r="A6" s="8" t="s">
        <v>36</v>
      </c>
      <c r="B6" s="8" t="s">
        <v>139</v>
      </c>
      <c r="C6" s="9" t="s">
        <v>141</v>
      </c>
      <c r="D6" s="8">
        <f>_xlfn.MAXIFS(Data!B3:B8,Data!C3:C8,2)</f>
        <v>8</v>
      </c>
    </row>
    <row r="7" spans="1:4" x14ac:dyDescent="0.35">
      <c r="A7" s="6" t="s">
        <v>37</v>
      </c>
      <c r="B7" s="6" t="s">
        <v>140</v>
      </c>
      <c r="C7" s="7" t="s">
        <v>142</v>
      </c>
      <c r="D7" s="6">
        <f>_xlfn.MINIFS(Data!B3:B8,Data!C3:C8,2)</f>
        <v>2</v>
      </c>
    </row>
    <row r="8" spans="1:4" x14ac:dyDescent="0.35">
      <c r="A8" s="8" t="s">
        <v>38</v>
      </c>
      <c r="B8" s="8" t="s">
        <v>143</v>
      </c>
      <c r="C8" s="9" t="s">
        <v>144</v>
      </c>
      <c r="D8" s="8" t="str" cm="1">
        <f t="array" ref="D8">_xlfn.IFS(Data!B3&lt;5,"FAILED",Data!B3&lt;=7,"PASSED",Data!B3&lt;=10,"EXCELLENCE")</f>
        <v>PASSED</v>
      </c>
    </row>
    <row r="9" spans="1:4" x14ac:dyDescent="0.35">
      <c r="A9" s="6" t="s">
        <v>39</v>
      </c>
      <c r="B9" s="6" t="s">
        <v>145</v>
      </c>
      <c r="C9" s="7" t="s">
        <v>146</v>
      </c>
      <c r="D9" s="6" t="str" cm="1">
        <f t="array" ref="D9">_xlfn.SWITCH(D7,2,"LOW",10,"MID",20,"HIGH")</f>
        <v>LOW</v>
      </c>
    </row>
    <row r="10" spans="1:4" x14ac:dyDescent="0.35">
      <c r="A10" s="8" t="s">
        <v>40</v>
      </c>
      <c r="B10" s="8" t="s">
        <v>147</v>
      </c>
      <c r="C10" s="8"/>
      <c r="D10" s="8"/>
    </row>
    <row r="11" spans="1:4" x14ac:dyDescent="0.35">
      <c r="A11" s="6" t="s">
        <v>41</v>
      </c>
      <c r="B11" s="6" t="s">
        <v>148</v>
      </c>
      <c r="C11" s="6"/>
      <c r="D11" s="6"/>
    </row>
    <row r="12" spans="1:4" x14ac:dyDescent="0.35">
      <c r="A12" s="8" t="s">
        <v>42</v>
      </c>
      <c r="B12" s="8" t="s">
        <v>149</v>
      </c>
      <c r="C12" s="8"/>
      <c r="D12" s="8"/>
    </row>
    <row r="13" spans="1:4" x14ac:dyDescent="0.35">
      <c r="A13" s="6" t="s">
        <v>43</v>
      </c>
      <c r="B13" s="6" t="s">
        <v>150</v>
      </c>
      <c r="C13" s="6"/>
      <c r="D13" s="6"/>
    </row>
    <row r="14" spans="1:4" x14ac:dyDescent="0.35">
      <c r="A14" s="8" t="s">
        <v>44</v>
      </c>
      <c r="B14" s="8" t="s">
        <v>151</v>
      </c>
      <c r="C14" s="8"/>
      <c r="D14" s="8"/>
    </row>
    <row r="15" spans="1:4" x14ac:dyDescent="0.35">
      <c r="A15" s="6" t="s">
        <v>45</v>
      </c>
      <c r="B15" s="6" t="s">
        <v>152</v>
      </c>
      <c r="C15" s="7" t="s">
        <v>161</v>
      </c>
      <c r="D15" s="6" t="str">
        <f>_xlfn.TEXTJOIN(" ",TRUE,Data!R12:T12)</f>
        <v>Carmen Tora</v>
      </c>
    </row>
    <row r="16" spans="1:4" x14ac:dyDescent="0.35">
      <c r="A16" s="8" t="s">
        <v>46</v>
      </c>
      <c r="B16" s="8" t="s">
        <v>162</v>
      </c>
      <c r="C16" s="9" t="s">
        <v>163</v>
      </c>
      <c r="D16" s="8">
        <f>MROUND(Data!C5,7)</f>
        <v>7</v>
      </c>
    </row>
    <row r="17" spans="1:4" x14ac:dyDescent="0.35">
      <c r="A17" s="6" t="s">
        <v>47</v>
      </c>
      <c r="B17" s="6" t="s">
        <v>164</v>
      </c>
      <c r="C17" s="6"/>
      <c r="D17" s="6"/>
    </row>
    <row r="18" spans="1:4" x14ac:dyDescent="0.35">
      <c r="A18" s="8" t="s">
        <v>48</v>
      </c>
      <c r="B18" s="8" t="s">
        <v>165</v>
      </c>
      <c r="C18" s="9" t="s">
        <v>166</v>
      </c>
      <c r="D18" s="8">
        <f>ERROR.TYPE(Data!T14)</f>
        <v>2</v>
      </c>
    </row>
    <row r="19" spans="1:4" x14ac:dyDescent="0.35">
      <c r="A19" s="6" t="s">
        <v>49</v>
      </c>
      <c r="B19" s="6" t="s">
        <v>167</v>
      </c>
      <c r="C19" s="7" t="s">
        <v>169</v>
      </c>
      <c r="D19" s="6">
        <f>TYPE(D16)</f>
        <v>1</v>
      </c>
    </row>
    <row r="20" spans="1:4" x14ac:dyDescent="0.35">
      <c r="A20" s="8" t="s">
        <v>50</v>
      </c>
      <c r="B20" s="8" t="s">
        <v>168</v>
      </c>
      <c r="C20" s="9" t="s">
        <v>170</v>
      </c>
      <c r="D20" s="8" t="str">
        <f ca="1">INFO("VERSION")</f>
        <v>16.0</v>
      </c>
    </row>
    <row r="21" spans="1:4" x14ac:dyDescent="0.35">
      <c r="A21" s="6" t="s">
        <v>51</v>
      </c>
      <c r="B21" s="6" t="s">
        <v>171</v>
      </c>
      <c r="C21" s="7" t="s">
        <v>173</v>
      </c>
      <c r="D21" s="6">
        <f ca="1">_xlfn.SHEET("New functions in 365")</f>
        <v>5</v>
      </c>
    </row>
    <row r="22" spans="1:4" x14ac:dyDescent="0.35">
      <c r="A22" s="8" t="s">
        <v>52</v>
      </c>
      <c r="B22" s="8" t="s">
        <v>172</v>
      </c>
      <c r="C22" s="9" t="s">
        <v>174</v>
      </c>
      <c r="D22" s="8">
        <f ca="1">_xlfn.SHEETS()</f>
        <v>6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CCF9-CB20-450B-BB3D-2F40E2850556}">
  <sheetPr>
    <tabColor rgb="FFA5C9CA"/>
  </sheetPr>
  <dimension ref="B2:T16"/>
  <sheetViews>
    <sheetView workbookViewId="0">
      <selection activeCell="B24" sqref="B24"/>
    </sheetView>
  </sheetViews>
  <sheetFormatPr baseColWidth="10" defaultRowHeight="14.5" x14ac:dyDescent="0.35"/>
  <cols>
    <col min="5" max="5" width="11.1796875" bestFit="1" customWidth="1"/>
    <col min="11" max="11" width="14" bestFit="1" customWidth="1"/>
    <col min="12" max="12" width="20.54296875" bestFit="1" customWidth="1"/>
    <col min="14" max="14" width="14.54296875" customWidth="1"/>
  </cols>
  <sheetData>
    <row r="2" spans="2:20" x14ac:dyDescent="0.35">
      <c r="B2" s="10" t="s">
        <v>55</v>
      </c>
      <c r="C2" s="11" t="s">
        <v>61</v>
      </c>
      <c r="E2" s="10" t="s">
        <v>65</v>
      </c>
      <c r="F2" s="16" t="s">
        <v>66</v>
      </c>
      <c r="G2" s="16" t="s">
        <v>67</v>
      </c>
      <c r="H2" s="11" t="s">
        <v>68</v>
      </c>
      <c r="J2" s="10" t="s">
        <v>83</v>
      </c>
      <c r="K2" s="16" t="s">
        <v>84</v>
      </c>
      <c r="L2" s="11" t="s">
        <v>85</v>
      </c>
      <c r="N2" s="10" t="s">
        <v>118</v>
      </c>
      <c r="O2" s="16"/>
      <c r="P2" s="11"/>
      <c r="R2" s="10" t="s">
        <v>127</v>
      </c>
      <c r="S2" s="22">
        <v>500000</v>
      </c>
    </row>
    <row r="3" spans="2:20" x14ac:dyDescent="0.35">
      <c r="B3" s="12">
        <v>5</v>
      </c>
      <c r="C3" s="13">
        <v>3</v>
      </c>
      <c r="E3" s="12" t="s">
        <v>69</v>
      </c>
      <c r="F3">
        <v>12</v>
      </c>
      <c r="G3">
        <v>5</v>
      </c>
      <c r="H3" s="13">
        <f>F3-G3</f>
        <v>7</v>
      </c>
      <c r="J3" s="12" t="s">
        <v>69</v>
      </c>
      <c r="K3" t="s">
        <v>86</v>
      </c>
      <c r="L3" s="19" t="s">
        <v>90</v>
      </c>
      <c r="N3" s="12">
        <v>4</v>
      </c>
      <c r="O3">
        <v>1.98</v>
      </c>
      <c r="P3" s="13">
        <f>_xlfn.RANK.EQ(O3,O3:O14)</f>
        <v>6</v>
      </c>
      <c r="R3" s="12" t="s">
        <v>128</v>
      </c>
      <c r="S3" s="13">
        <v>25</v>
      </c>
    </row>
    <row r="4" spans="2:20" x14ac:dyDescent="0.35">
      <c r="B4" s="12">
        <v>2</v>
      </c>
      <c r="C4" s="13">
        <v>2</v>
      </c>
      <c r="E4" s="12" t="s">
        <v>70</v>
      </c>
      <c r="F4">
        <v>7</v>
      </c>
      <c r="G4">
        <v>9</v>
      </c>
      <c r="H4" s="13">
        <f t="shared" ref="H4:H6" si="0">F4-G4</f>
        <v>-2</v>
      </c>
      <c r="J4" s="12" t="s">
        <v>70</v>
      </c>
      <c r="K4" t="s">
        <v>87</v>
      </c>
      <c r="L4" s="19" t="s">
        <v>91</v>
      </c>
      <c r="N4" s="12">
        <v>5</v>
      </c>
      <c r="O4">
        <v>2.0499999999999998</v>
      </c>
      <c r="P4" s="13">
        <f t="shared" ref="P4:P14" si="1">_xlfn.RANK.EQ(O4,O4:O15)</f>
        <v>3</v>
      </c>
      <c r="R4" s="14" t="s">
        <v>129</v>
      </c>
      <c r="S4" s="23">
        <v>2.5000000000000001E-2</v>
      </c>
    </row>
    <row r="5" spans="2:20" x14ac:dyDescent="0.35">
      <c r="B5" s="12">
        <v>4</v>
      </c>
      <c r="C5" s="13">
        <v>5</v>
      </c>
      <c r="E5" s="12" t="s">
        <v>71</v>
      </c>
      <c r="F5">
        <v>10</v>
      </c>
      <c r="G5">
        <v>6</v>
      </c>
      <c r="H5" s="13">
        <f t="shared" si="0"/>
        <v>4</v>
      </c>
      <c r="J5" s="12" t="s">
        <v>71</v>
      </c>
      <c r="K5" t="s">
        <v>88</v>
      </c>
      <c r="L5" s="19" t="s">
        <v>92</v>
      </c>
      <c r="N5" s="12">
        <v>6</v>
      </c>
      <c r="O5">
        <v>2.1</v>
      </c>
      <c r="P5" s="13">
        <f t="shared" si="1"/>
        <v>1</v>
      </c>
    </row>
    <row r="6" spans="2:20" x14ac:dyDescent="0.35">
      <c r="B6" s="12">
        <v>8</v>
      </c>
      <c r="C6" s="13">
        <v>2</v>
      </c>
      <c r="E6" s="14" t="s">
        <v>72</v>
      </c>
      <c r="F6" s="17">
        <v>8</v>
      </c>
      <c r="G6" s="17">
        <v>14</v>
      </c>
      <c r="H6" s="15">
        <f t="shared" si="0"/>
        <v>-6</v>
      </c>
      <c r="J6" s="14" t="s">
        <v>72</v>
      </c>
      <c r="K6" s="17" t="s">
        <v>89</v>
      </c>
      <c r="L6" s="20" t="s">
        <v>93</v>
      </c>
      <c r="N6" s="12">
        <v>7</v>
      </c>
      <c r="O6">
        <v>2</v>
      </c>
      <c r="P6" s="13">
        <f t="shared" si="1"/>
        <v>2</v>
      </c>
      <c r="R6" s="10" t="s">
        <v>132</v>
      </c>
      <c r="S6" s="11" t="s">
        <v>133</v>
      </c>
    </row>
    <row r="7" spans="2:20" x14ac:dyDescent="0.35">
      <c r="B7" s="12">
        <v>9</v>
      </c>
      <c r="C7" s="13">
        <v>1</v>
      </c>
      <c r="N7" s="12">
        <v>8</v>
      </c>
      <c r="O7">
        <v>1.89</v>
      </c>
      <c r="P7" s="13">
        <f t="shared" si="1"/>
        <v>7</v>
      </c>
      <c r="R7" s="14" t="s">
        <v>134</v>
      </c>
      <c r="S7" s="15">
        <v>1</v>
      </c>
    </row>
    <row r="8" spans="2:20" x14ac:dyDescent="0.35">
      <c r="B8" s="14">
        <v>6</v>
      </c>
      <c r="C8" s="15">
        <v>0</v>
      </c>
      <c r="E8" s="10" t="s">
        <v>65</v>
      </c>
      <c r="F8" s="16" t="s">
        <v>73</v>
      </c>
      <c r="G8" s="11" t="s">
        <v>74</v>
      </c>
      <c r="J8" s="10" t="s">
        <v>83</v>
      </c>
      <c r="K8" s="16" t="s">
        <v>94</v>
      </c>
      <c r="L8" s="11" t="s">
        <v>95</v>
      </c>
      <c r="N8" s="12">
        <v>9</v>
      </c>
      <c r="O8">
        <v>1.9</v>
      </c>
      <c r="P8" s="13">
        <f t="shared" si="1"/>
        <v>6</v>
      </c>
    </row>
    <row r="9" spans="2:20" x14ac:dyDescent="0.35">
      <c r="E9" s="12" t="s">
        <v>69</v>
      </c>
      <c r="F9">
        <v>25</v>
      </c>
      <c r="G9" s="13">
        <v>33</v>
      </c>
      <c r="J9" s="12" t="s">
        <v>69</v>
      </c>
      <c r="K9" t="s">
        <v>96</v>
      </c>
      <c r="L9" s="13">
        <v>28001</v>
      </c>
      <c r="N9" s="12">
        <v>10</v>
      </c>
      <c r="O9">
        <v>1.95</v>
      </c>
      <c r="P9" s="13">
        <f t="shared" si="1"/>
        <v>4</v>
      </c>
    </row>
    <row r="10" spans="2:20" x14ac:dyDescent="0.35">
      <c r="E10" s="12" t="s">
        <v>70</v>
      </c>
      <c r="F10">
        <v>18</v>
      </c>
      <c r="G10" s="13">
        <v>28</v>
      </c>
      <c r="J10" s="12" t="s">
        <v>70</v>
      </c>
      <c r="K10" t="s">
        <v>97</v>
      </c>
      <c r="L10" s="13">
        <v>28002</v>
      </c>
      <c r="N10" s="12">
        <v>11</v>
      </c>
      <c r="O10">
        <v>1.99</v>
      </c>
      <c r="P10" s="13">
        <f t="shared" si="1"/>
        <v>2</v>
      </c>
      <c r="R10" s="10" t="s">
        <v>153</v>
      </c>
      <c r="S10" s="16" t="s">
        <v>154</v>
      </c>
      <c r="T10" s="11" t="s">
        <v>155</v>
      </c>
    </row>
    <row r="11" spans="2:20" x14ac:dyDescent="0.35">
      <c r="E11" s="12" t="s">
        <v>71</v>
      </c>
      <c r="F11">
        <v>8</v>
      </c>
      <c r="G11" s="13">
        <v>14</v>
      </c>
      <c r="J11" s="12" t="s">
        <v>71</v>
      </c>
      <c r="K11" t="s">
        <v>98</v>
      </c>
      <c r="L11" s="13">
        <v>28003</v>
      </c>
      <c r="N11" s="12">
        <v>12</v>
      </c>
      <c r="O11">
        <v>2.0699999999999998</v>
      </c>
      <c r="P11" s="13">
        <f t="shared" si="1"/>
        <v>1</v>
      </c>
      <c r="R11" s="12" t="s">
        <v>156</v>
      </c>
      <c r="S11" t="s">
        <v>157</v>
      </c>
      <c r="T11" s="13" t="s">
        <v>158</v>
      </c>
    </row>
    <row r="12" spans="2:20" x14ac:dyDescent="0.35">
      <c r="E12" s="14" t="s">
        <v>72</v>
      </c>
      <c r="F12" s="17">
        <v>11</v>
      </c>
      <c r="G12" s="15">
        <v>21</v>
      </c>
      <c r="J12" s="14" t="s">
        <v>72</v>
      </c>
      <c r="K12" s="17" t="s">
        <v>99</v>
      </c>
      <c r="L12" s="15">
        <v>28004</v>
      </c>
      <c r="N12" s="12">
        <v>13</v>
      </c>
      <c r="O12">
        <v>1.94</v>
      </c>
      <c r="P12" s="13">
        <f t="shared" si="1"/>
        <v>2</v>
      </c>
      <c r="R12" s="14" t="s">
        <v>159</v>
      </c>
      <c r="S12" s="17"/>
      <c r="T12" s="15" t="s">
        <v>160</v>
      </c>
    </row>
    <row r="13" spans="2:20" x14ac:dyDescent="0.35">
      <c r="N13" s="12">
        <v>14</v>
      </c>
      <c r="O13">
        <v>1.97</v>
      </c>
      <c r="P13" s="13">
        <f t="shared" si="1"/>
        <v>1</v>
      </c>
    </row>
    <row r="14" spans="2:20" x14ac:dyDescent="0.35">
      <c r="N14" s="14">
        <v>15</v>
      </c>
      <c r="O14" s="17">
        <v>1.85</v>
      </c>
      <c r="P14" s="15">
        <f t="shared" si="1"/>
        <v>1</v>
      </c>
      <c r="R14">
        <v>2</v>
      </c>
      <c r="T14" t="e">
        <f>R14/R15</f>
        <v>#DIV/0!</v>
      </c>
    </row>
    <row r="15" spans="2:20" x14ac:dyDescent="0.35">
      <c r="E15" t="s">
        <v>71</v>
      </c>
      <c r="F15" t="s">
        <v>67</v>
      </c>
      <c r="H15">
        <f>INDEX(E2:H6,MATCH(E15,E2:E6,0),MATCH(F15,E2:H2,0))</f>
        <v>6</v>
      </c>
      <c r="R15">
        <v>0</v>
      </c>
    </row>
    <row r="16" spans="2:20" x14ac:dyDescent="0.35">
      <c r="E16">
        <f>MATCH(E15,E2:E6,0)</f>
        <v>4</v>
      </c>
      <c r="F16">
        <f>MATCH(F15,E2:H2,0)</f>
        <v>3</v>
      </c>
    </row>
  </sheetData>
  <hyperlinks>
    <hyperlink ref="L3" r:id="rId1" xr:uid="{11C7F164-2F56-4D59-AEFD-5A24FCF9DE31}"/>
    <hyperlink ref="L4" r:id="rId2" xr:uid="{B8D8F7DB-0557-4EFB-8434-EBAB1715FC57}"/>
    <hyperlink ref="L5" r:id="rId3" xr:uid="{494A241E-D119-4768-9042-29087DC98691}"/>
    <hyperlink ref="L6" r:id="rId4" xr:uid="{4BF2D5D2-9583-4392-9A73-4866BC93A0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4B3B03A2D8B14A9DE52E418F7EAE36" ma:contentTypeVersion="1" ma:contentTypeDescription="Create a new document." ma:contentTypeScope="" ma:versionID="61cebd6944a493bdb781ffdadcd45112">
  <xsd:schema xmlns:xsd="http://www.w3.org/2001/XMLSchema" xmlns:xs="http://www.w3.org/2001/XMLSchema" xmlns:p="http://schemas.microsoft.com/office/2006/metadata/properties" xmlns:ns3="d3ffced0-15ee-4b8a-8531-aa540eb4a855" targetNamespace="http://schemas.microsoft.com/office/2006/metadata/properties" ma:root="true" ma:fieldsID="1b973924036a08a0d314d1d407abc9c6" ns3:_="">
    <xsd:import namespace="d3ffced0-15ee-4b8a-8531-aa540eb4a85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fced0-15ee-4b8a-8531-aa540eb4a85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59A9F-1C38-4E02-8779-9EE3B82C1DE0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d3ffced0-15ee-4b8a-8531-aa540eb4a855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F35635-3DD8-4150-AE77-31CB6915E8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77D58-F363-4B5C-B91F-2A24A72E4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fced0-15ee-4b8a-8531-aa540eb4a8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Index</vt:lpstr>
      <vt:lpstr>Logic Functions</vt:lpstr>
      <vt:lpstr>Search Functions</vt:lpstr>
      <vt:lpstr>Misc Functions</vt:lpstr>
      <vt:lpstr>New functions in 365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 Denus Valenzuela</dc:creator>
  <cp:lastModifiedBy>Cristian Denus Valenzuela</cp:lastModifiedBy>
  <dcterms:created xsi:type="dcterms:W3CDTF">2015-06-05T18:19:34Z</dcterms:created>
  <dcterms:modified xsi:type="dcterms:W3CDTF">2025-02-12T12:00:13Z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0x010100374B3B03A2D8B14A9DE52E418F7EAE36</vt:lpwstr>
  </property>
</Properties>
</file>