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3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chroedercs-my.sharepoint.com/personal/christian_mind2move_de/Documents/"/>
    </mc:Choice>
  </mc:AlternateContent>
  <xr:revisionPtr revIDLastSave="0" documentId="8_{BECDA4B0-580D-48A4-A744-0745B46C5B5D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Worksheet" sheetId="1" r:id="rId1"/>
  </sheets>
  <definedNames>
    <definedName name="_xlnm._FilterDatabase" localSheetId="0" hidden="1">Worksheet!$A$1:$K$225</definedName>
  </definedNames>
  <calcPr calcId="191028" forceFullCalc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5" i="1" l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<sst xmlns="http://schemas.openxmlformats.org/spreadsheetml/2006/main" count="888" uniqueCount="392">
  <si>
    <t>Internal No.</t>
  </si>
  <si>
    <t>VIN</t>
  </si>
  <si>
    <t>Make</t>
  </si>
  <si>
    <t>Model</t>
  </si>
  <si>
    <t>Image-URL</t>
  </si>
  <si>
    <t>First registration</t>
  </si>
  <si>
    <t>Mileage</t>
  </si>
  <si>
    <t>VAT</t>
  </si>
  <si>
    <t>Purchase date</t>
  </si>
  <si>
    <t>Net sales</t>
  </si>
  <si>
    <t>Link to vehicle</t>
  </si>
  <si>
    <t>WAUZZZGE1MB004195</t>
  </si>
  <si>
    <t>Audi</t>
  </si>
  <si>
    <t>e-tron Sportback 50 quattro S line</t>
  </si>
  <si>
    <t>Yes</t>
  </si>
  <si>
    <t>W1K2060541F019029</t>
  </si>
  <si>
    <t>Mercedes-Benz</t>
  </si>
  <si>
    <t xml:space="preserve">C 300 e AMG Line </t>
  </si>
  <si>
    <t>WBA6E410XGD928934</t>
  </si>
  <si>
    <t>BMW</t>
  </si>
  <si>
    <t>640d xDrive Gran Coupe</t>
  </si>
  <si>
    <t>No</t>
  </si>
  <si>
    <t>L6TCX2E7XNE028930</t>
  </si>
  <si>
    <t>Lynk &amp; Co</t>
  </si>
  <si>
    <t xml:space="preserve">01 1,5TD PHEV (EURO 6d) </t>
  </si>
  <si>
    <t>W1N9N0BB8PJ047992</t>
  </si>
  <si>
    <t>EQA 250 AMG Line</t>
  </si>
  <si>
    <t>WAUZZZFW8P7004907</t>
  </si>
  <si>
    <t>e-tron GT quattro basis</t>
  </si>
  <si>
    <t>WAUZZZGE3RB000849</t>
  </si>
  <si>
    <t>NICHT ANBIETEN !!Q8 e-tron 55 quattro S line</t>
  </si>
  <si>
    <t>LSJE24099PG019944</t>
  </si>
  <si>
    <t>MG</t>
  </si>
  <si>
    <t>5 Electric Elektromotor 115 kW Luxury Maximale</t>
  </si>
  <si>
    <t>WAUZZZFZ8PP032541</t>
  </si>
  <si>
    <t>Q4 40 e-tron Sportback S-Line</t>
  </si>
  <si>
    <t>WAUZZZGE3NB002465</t>
  </si>
  <si>
    <t>e-tron 55 quattro S line</t>
  </si>
  <si>
    <t>LRWYGCEK5MC062733</t>
  </si>
  <si>
    <t>Tesla</t>
  </si>
  <si>
    <t>Model Y Dual Maximale Reichweite Dual AWD</t>
  </si>
  <si>
    <t>WAUZZZF20NN038040</t>
  </si>
  <si>
    <t>S7 Sportback 3.0 TDI quattro (EURO 6d)</t>
  </si>
  <si>
    <t>W1NKM0FB1PF035328</t>
  </si>
  <si>
    <t>GLC 220 d AMG Line 4Matic (EURO 6d)</t>
  </si>
  <si>
    <t>WAUZZZGE7NB041737</t>
  </si>
  <si>
    <t>WVWZZZE1ZPP039823</t>
  </si>
  <si>
    <t>VW</t>
  </si>
  <si>
    <t>nicht anbieten! ID.3 Pro Performance</t>
  </si>
  <si>
    <t>ZFAEFAG42PX140109</t>
  </si>
  <si>
    <t>Fiat</t>
  </si>
  <si>
    <t>500e Cabrio 42 kWh La Prima</t>
  </si>
  <si>
    <t>LRWYGCEK8NC217969</t>
  </si>
  <si>
    <t>Model Y Long Rande Dual Motor AWD</t>
  </si>
  <si>
    <t>XP7YGCEK9PB102238</t>
  </si>
  <si>
    <t>TMBJJ8NX0PY113738</t>
  </si>
  <si>
    <t>Skoda</t>
  </si>
  <si>
    <t>Octavia Combi 2.0 TDI DPF DSG Business (EURO 6d)</t>
  </si>
  <si>
    <t>YSM4ZPAA6SF405789</t>
  </si>
  <si>
    <t>Polestar</t>
  </si>
  <si>
    <t>Polestar4 Long Range Dual Motor Elektro 100kWh</t>
  </si>
  <si>
    <t>YSMYKEAE2RB001113</t>
  </si>
  <si>
    <t>Polestar3 Long Range Dual Motor Elektro 111kWh</t>
  </si>
  <si>
    <t>WF0EXXTTRENJ39104</t>
  </si>
  <si>
    <t>Ford</t>
  </si>
  <si>
    <t>Transit FT 310 (TTS) 2.0 TDCi DPF 310 L3 Trend FWD</t>
  </si>
  <si>
    <t>LRWYGCEK0MC063773</t>
  </si>
  <si>
    <t>WAUZZZGE6RB057353</t>
  </si>
  <si>
    <t>Q8 e-tron 55 quattro advanced</t>
  </si>
  <si>
    <t>WV2ZZZ7HZNH016837</t>
  </si>
  <si>
    <t>T6.1 2.0 TDI Multivan Trendline (EURO 6d)</t>
  </si>
  <si>
    <t>WVGZZZE2ZMP027373</t>
  </si>
  <si>
    <t>ID.4 Pro Performance 1st</t>
  </si>
  <si>
    <t>WBA61DP0809J20819</t>
  </si>
  <si>
    <t>X3 xDrive30e xDrive M Sport (OPF)(EURO 6d)</t>
  </si>
  <si>
    <t>TMAK581GFNJ039034</t>
  </si>
  <si>
    <t>Hyundai</t>
  </si>
  <si>
    <t>Kona Prime / Prime-Paket Elektro 2WD</t>
  </si>
  <si>
    <t>WAUZZZGE9MB031841</t>
  </si>
  <si>
    <t>e-tron 50 quattro S line</t>
  </si>
  <si>
    <t>W1KCG2DB7PA027271</t>
  </si>
  <si>
    <t>EQS 450+ Electric Art</t>
  </si>
  <si>
    <t>WV2ZZZ7HZNH010498</t>
  </si>
  <si>
    <t>T6.1 2.0 TDI Multivan Generation Six (EURO 6d)</t>
  </si>
  <si>
    <t>WAUZZZGE5PB017116</t>
  </si>
  <si>
    <t>e-tron Sportback 55 quattro S line</t>
  </si>
  <si>
    <t>W1N2533111G102771</t>
  </si>
  <si>
    <t>GLC 300 de AMG Line 4Matic (EURO 6d)</t>
  </si>
  <si>
    <t>5YJ3E7EC0MF964292</t>
  </si>
  <si>
    <t>Model 3 Performance Dual 82 kWh AWD</t>
  </si>
  <si>
    <t>WBY21CF080CJ82929</t>
  </si>
  <si>
    <t>iX xDrive50 Sport</t>
  </si>
  <si>
    <t>WAUZZZFW9P7902738</t>
  </si>
  <si>
    <t xml:space="preserve">e-tron RS GT quattro </t>
  </si>
  <si>
    <t>WAUZZZFW4N7006800</t>
  </si>
  <si>
    <t xml:space="preserve">e-tron GT quattro </t>
  </si>
  <si>
    <t>WBA61DP0309P53678</t>
  </si>
  <si>
    <t>X3 xDrive30e xDrive (OPF)(EURO 6d)</t>
  </si>
  <si>
    <t>5YJ3E7EA5MF899888</t>
  </si>
  <si>
    <t>Model 3 RWD 60 kwH</t>
  </si>
  <si>
    <t>LPSVSEDEEML000390</t>
  </si>
  <si>
    <t>Polestar2 Long Range Dual Motor Elektro 78kWh</t>
  </si>
  <si>
    <t>WAUZZZGE1LB039253</t>
  </si>
  <si>
    <t>e-tron 50 quattro basis</t>
  </si>
  <si>
    <t>TMBLN7NS2P8018870</t>
  </si>
  <si>
    <t>Kodiaq 2.0 TDI Tour 4x4 (EURO 6d)</t>
  </si>
  <si>
    <t>WBY21CF020CP25255</t>
  </si>
  <si>
    <t>WBY21CF060CP39546</t>
  </si>
  <si>
    <t>WVWZZZAUZKW216966</t>
  </si>
  <si>
    <t>Golf VII 2.0 TDI GTD (EURO 6d-TEMP)</t>
  </si>
  <si>
    <t>W1KAH5EB9PF099631</t>
  </si>
  <si>
    <t>C 300 e T AMG Line (EURO 6d)</t>
  </si>
  <si>
    <t>KNAC381AFP5089879</t>
  </si>
  <si>
    <t>Kia</t>
  </si>
  <si>
    <t>EV6 Elektro 77,4 kWh 2WD</t>
  </si>
  <si>
    <t>5YJ3E7EC1MF903775</t>
  </si>
  <si>
    <t>WEW0554BBMR000231</t>
  </si>
  <si>
    <t>SON KUMPAN</t>
  </si>
  <si>
    <t>KUMPAN 54 iconic</t>
  </si>
  <si>
    <t>WF0JXXGAHJKP32369</t>
  </si>
  <si>
    <t>Fiesta 1.0 EcoBoost Vignale S/S (EURO 6d-TEMP)</t>
  </si>
  <si>
    <t>WAUZZZGEXRB030740</t>
  </si>
  <si>
    <t xml:space="preserve">SQ8 e-tron Sportback quattro </t>
  </si>
  <si>
    <t>WVGZZZE2ZPP502943</t>
  </si>
  <si>
    <t>ID.5 Pro Performance</t>
  </si>
  <si>
    <t>W1N2533111G030606</t>
  </si>
  <si>
    <t>WAUZZZGY7MA076759</t>
  </si>
  <si>
    <t>A3 40 1.4 TFSI e-tron Sportback (Euro 6d)</t>
  </si>
  <si>
    <t>W1KZH0EB7PB151626</t>
  </si>
  <si>
    <t>E 220 T d Avantgarde (EURO 6d)</t>
  </si>
  <si>
    <t>YV1LFK2VXP1958089</t>
  </si>
  <si>
    <t>Volvo</t>
  </si>
  <si>
    <t>XC 90 B5 (Diesel) AWD Plus Dark (EURO 6d)</t>
  </si>
  <si>
    <t>WAUZZZGE6RB051309</t>
  </si>
  <si>
    <t>Q8 e-tron Sportback 50 quattro S line</t>
  </si>
  <si>
    <t>VXKUKZKXZPW103336</t>
  </si>
  <si>
    <t>Opel</t>
  </si>
  <si>
    <t>Mokka e GS Line</t>
  </si>
  <si>
    <t>VXKUKZKXZPW103129</t>
  </si>
  <si>
    <t>VXKUKZKXZPW103126</t>
  </si>
  <si>
    <t>VXKUKZKXZPW103467</t>
  </si>
  <si>
    <t>VXKUKZKXZPW103465</t>
  </si>
  <si>
    <t>VXKUKZKXZPW101985</t>
  </si>
  <si>
    <t>VXKUKZKXZPW101357</t>
  </si>
  <si>
    <t>VXKUKZKXZPW101352</t>
  </si>
  <si>
    <t>VXKUKZKXZPW101351</t>
  </si>
  <si>
    <t>VXKUKZKXZPW101953</t>
  </si>
  <si>
    <t>VXKUKZKXZPW101957</t>
  </si>
  <si>
    <t>VXKUKZKXZPW101998</t>
  </si>
  <si>
    <t>VXKUKZKXZPW101972</t>
  </si>
  <si>
    <t>W1K2132111A950631</t>
  </si>
  <si>
    <t>E 300 T de AMG Line 4Matic (EURO 6d)</t>
  </si>
  <si>
    <t>WBA11AG030CG92671</t>
  </si>
  <si>
    <t>5er - 530 e Luxury Line (EURO 6d)(OPF)</t>
  </si>
  <si>
    <t>WBA51FZ040FN54998</t>
  </si>
  <si>
    <t>330d Touring xDrive Aut. M Sport</t>
  </si>
  <si>
    <t>W1N2533111G002855</t>
  </si>
  <si>
    <t>W1V44781314105003</t>
  </si>
  <si>
    <t>EQV 300 lang</t>
  </si>
  <si>
    <t>JMZDR1WBJ00204365</t>
  </si>
  <si>
    <t>Mazda</t>
  </si>
  <si>
    <t>MX-30 e-SKYACTIV Advantage</t>
  </si>
  <si>
    <t>VR3UPHNEKPT572683</t>
  </si>
  <si>
    <t>Peugeot</t>
  </si>
  <si>
    <t>208 1.2 PureTech 100 GT (EURO 6d)</t>
  </si>
  <si>
    <t>VR3UPHNEKPT576230</t>
  </si>
  <si>
    <t>VR3USHNSKPJ621745</t>
  </si>
  <si>
    <t>2008 1.2 PureTech 130 GT (EURO 6d)</t>
  </si>
  <si>
    <t>VR3USHNSKPJ660340</t>
  </si>
  <si>
    <t>VR3USHNSKNJ844256</t>
  </si>
  <si>
    <t>W1KZH5DB7PB123663</t>
  </si>
  <si>
    <t>E 300 e T 9G-TRONIC Night Edition</t>
  </si>
  <si>
    <t>W1NKM0FB6PU009061</t>
  </si>
  <si>
    <t>YSMVSEGE6PL145135</t>
  </si>
  <si>
    <t>Streifschaden Polestar2 Long Range Single Motor Elektro 78kWh</t>
  </si>
  <si>
    <t>WAUZZZGE3RB009745</t>
  </si>
  <si>
    <t>Q8 e-tron Sportback 50 quattro advanced</t>
  </si>
  <si>
    <t>TMBJU7NE2L0153182</t>
  </si>
  <si>
    <t>Octavia 2.0 TSI RS (EURO 6d-TEMP)</t>
  </si>
  <si>
    <t>YSMVSEGE4PL146378</t>
  </si>
  <si>
    <t>Polestar2 Long Range Single Motor Elektro 78kWh</t>
  </si>
  <si>
    <t>YSMVSEGE4PL144873</t>
  </si>
  <si>
    <t>5YJ3E7EAXMF901215</t>
  </si>
  <si>
    <t>Model 3 Standard Range Plus 58 kWh RWD</t>
  </si>
  <si>
    <t>LRW3E7EL0NC488069</t>
  </si>
  <si>
    <t>Model 3 Performance Dual AWD</t>
  </si>
  <si>
    <t>WAUZZZFW0N7900065</t>
  </si>
  <si>
    <t>YSM4ZPAA2SF406728</t>
  </si>
  <si>
    <t>YSMVSEGE5PL145658</t>
  </si>
  <si>
    <t>ZACNJAB58PJK37440</t>
  </si>
  <si>
    <t>Jeep</t>
  </si>
  <si>
    <t>Avenger Longitude</t>
  </si>
  <si>
    <t>ZACNJAB5XPJK60847</t>
  </si>
  <si>
    <t>ZACNJAB58PJK60569</t>
  </si>
  <si>
    <t>ZACNJAB57PJK46257</t>
  </si>
  <si>
    <t>ZACNJAB52PJK52256</t>
  </si>
  <si>
    <t>ZACNJAB53PJK81541</t>
  </si>
  <si>
    <t>YV1ZWBFVDN1482928</t>
  </si>
  <si>
    <t>V 60 T6 Twin Engine AWD R Design Plug-In (E6d)</t>
  </si>
  <si>
    <t>LGXCE4CB8P2065330</t>
  </si>
  <si>
    <t>ATTO 3 Active 60,48kWh</t>
  </si>
  <si>
    <t>LGXCE4CB3P2076204</t>
  </si>
  <si>
    <t>LGXCE4CB6P2071871</t>
  </si>
  <si>
    <t>ATTO 3 Design  60,48kWh</t>
  </si>
  <si>
    <t>YV1PWBFVDM1162316</t>
  </si>
  <si>
    <t>V 90 T6 Twin Engine AWD R Design Expression</t>
  </si>
  <si>
    <t>JMZDR1WBJ00207347</t>
  </si>
  <si>
    <t>YSMVSEGE1PL145303</t>
  </si>
  <si>
    <t>YSMVSEGE3PL143956</t>
  </si>
  <si>
    <t>YSMVSEGE5PL145496</t>
  </si>
  <si>
    <t>W1KCG2DB8PA032009</t>
  </si>
  <si>
    <t>EQS 450+ AMG Line</t>
  </si>
  <si>
    <t>WBY51EJ020CN30224</t>
  </si>
  <si>
    <t>i7 - 60 xDrive Design Pure Excellence</t>
  </si>
  <si>
    <t>LRW3E7FSXNC520564</t>
  </si>
  <si>
    <t>Model 3 RWD</t>
  </si>
  <si>
    <t>LRW3E7FR0NC480752</t>
  </si>
  <si>
    <t>YSMVSEGE4PL145277</t>
  </si>
  <si>
    <t>WAUZZZGER6R044215</t>
  </si>
  <si>
    <t>Q8 Sportback e-tron / 2022 / 5P / SUV 55 Quattro</t>
  </si>
  <si>
    <t>W1NKM0KB2PF038146</t>
  </si>
  <si>
    <t>LRW3E7EL8NC480611</t>
  </si>
  <si>
    <t>W1K2132111A951799</t>
  </si>
  <si>
    <t>E 300 T de Avantgarde 4Matic (EURO 6d)</t>
  </si>
  <si>
    <t>YSMVSEGE8PL145573</t>
  </si>
  <si>
    <t>YSMVSEGE9PL143976</t>
  </si>
  <si>
    <t>WAUZZZGY6PA015133</t>
  </si>
  <si>
    <t>A3 45 1.4 TFSI e Sportback S line (EURO 6d)</t>
  </si>
  <si>
    <t>TMBJC7NY9NF048328</t>
  </si>
  <si>
    <t>Enyaq iV 80 Loft</t>
  </si>
  <si>
    <t>WVWZZZ3CZME032882</t>
  </si>
  <si>
    <t>Passat Variant 1.4 TSI Hybrid GTE (EURO 6d)</t>
  </si>
  <si>
    <t>W1KAH0FB7PF082909</t>
  </si>
  <si>
    <t>C 220 d T AMG Line 4Matic (EURO 6d)</t>
  </si>
  <si>
    <t>TMBJN8NZ1RC020328</t>
  </si>
  <si>
    <t>Superb Combi 1.5 TSI mHEV L&amp;K</t>
  </si>
  <si>
    <t>WAUZZZGE4RB003677</t>
  </si>
  <si>
    <t>Q8 e-tron Sportback 55 quattro S line</t>
  </si>
  <si>
    <t>WAUZZZFY8M2138665</t>
  </si>
  <si>
    <t>Q5 50 2.0 TFSI e quattro S line (EURO 6d)</t>
  </si>
  <si>
    <t>LGXCE4CB7P2095273</t>
  </si>
  <si>
    <t>LGXCE4CB9P2090236</t>
  </si>
  <si>
    <t>LGXCE4CB6P2012545</t>
  </si>
  <si>
    <t>LGXCE4CB9P2090219</t>
  </si>
  <si>
    <t>LGXCE4CBXP2064065</t>
  </si>
  <si>
    <t>LGXCE4CB1P2076301</t>
  </si>
  <si>
    <t>LGXCE4CB6P2068761</t>
  </si>
  <si>
    <t>LGXCE4CB7P2078781</t>
  </si>
  <si>
    <t>LGXCE4CB0P2078766</t>
  </si>
  <si>
    <t>LGXCE4CB6P2096947</t>
  </si>
  <si>
    <t>LGXCE4CB8P2090258</t>
  </si>
  <si>
    <t>ATTO 3 Comfort 60,48kWh</t>
  </si>
  <si>
    <t>LGXCE4CB6P2068758</t>
  </si>
  <si>
    <t>LGXCE4CB2P2076310</t>
  </si>
  <si>
    <t>LGXCE4CB8P2070057</t>
  </si>
  <si>
    <t>LGXCE4CB1P2095284</t>
  </si>
  <si>
    <t>LGXCE4CB9P2070794</t>
  </si>
  <si>
    <t>WF0TK4SX7NMA08931</t>
  </si>
  <si>
    <t>Mustang MACH-E GT AWD (Extended Range)</t>
  </si>
  <si>
    <t>W1A4533911K437668</t>
  </si>
  <si>
    <t>Smart</t>
  </si>
  <si>
    <t>EQ</t>
  </si>
  <si>
    <t>WAUZZZFW1P7903690</t>
  </si>
  <si>
    <t>e-tron RS GT quattro basis</t>
  </si>
  <si>
    <t>WAUZZZF54NA021307</t>
  </si>
  <si>
    <t>A5 35 2.0 TDI Sportback S line (M-H) (EURO 6d)</t>
  </si>
  <si>
    <t>YSMVSEGE3PL145576</t>
  </si>
  <si>
    <t>YSMVSEGE3PL144802</t>
  </si>
  <si>
    <t>YSMVSEGE7PL146231</t>
  </si>
  <si>
    <t>5YJ3E7EC5MF880856</t>
  </si>
  <si>
    <t>WAUZZZFWXN7900705</t>
  </si>
  <si>
    <t>VR3UHZKXZLT033077</t>
  </si>
  <si>
    <t>208 (e-) 136 Active</t>
  </si>
  <si>
    <t>WAUZZZF27NN020621</t>
  </si>
  <si>
    <t>A6 50 2.0 TFSI e quattro Avant sport (EURO 6d)</t>
  </si>
  <si>
    <t>W1K2132051B064294</t>
  </si>
  <si>
    <t>E 220 T d AMG Line (EURO 6d)</t>
  </si>
  <si>
    <t>WF02K8GY8MNA18039</t>
  </si>
  <si>
    <t>Explorer 3.0 EcoBoost Plug-in-Hybrid ST-Line  (EUR</t>
  </si>
  <si>
    <t>WAUZZZF30N1059017</t>
  </si>
  <si>
    <t>Q3 45 1.4 TFSI e basis (EURO 6d)</t>
  </si>
  <si>
    <t>YSMVSEGE0PL145602</t>
  </si>
  <si>
    <t>HECKSCHADEN Polestar2 Long Range Single Motor Elektro 78kWh</t>
  </si>
  <si>
    <t>YSMVSEGE0PL149116</t>
  </si>
  <si>
    <t>SEITENSCHADEN Polestar2 Long Range Single Motor Elektro 78kWh</t>
  </si>
  <si>
    <t>YSMVSEGE9PL145341</t>
  </si>
  <si>
    <t>YSMVSEGE0PL145499</t>
  </si>
  <si>
    <t>5YJ3E7EC0MF903976</t>
  </si>
  <si>
    <t>Model 3 Performance Dual 82kWh</t>
  </si>
  <si>
    <t>WAUZZZF20NN010352</t>
  </si>
  <si>
    <t>A6 50 2.0 TFSI e quattro Avant S-line (EURO 6d)</t>
  </si>
  <si>
    <t>WAUZZZFY3N2000372</t>
  </si>
  <si>
    <t>JN1TBAFE0U0301707</t>
  </si>
  <si>
    <t>Nissan</t>
  </si>
  <si>
    <t>Ariya Evolve Pack 87kWh</t>
  </si>
  <si>
    <t>W1N1671171A372306</t>
  </si>
  <si>
    <t>GLE 350 de 4Matic (EURO 6d)</t>
  </si>
  <si>
    <t>WVGZZZCRZND007349</t>
  </si>
  <si>
    <t>Touareg 3.0 V6 TSI eHybrid Elegance 4M OPF (EU 6d)</t>
  </si>
  <si>
    <t>W1K8P9ABXPF065986</t>
  </si>
  <si>
    <t>EQC 4Matic</t>
  </si>
  <si>
    <t>WBA61DP0609M33707</t>
  </si>
  <si>
    <t>LRW3E7FR4NC568851</t>
  </si>
  <si>
    <t>SJNFAAZE1U0185625</t>
  </si>
  <si>
    <t>Leaf e+ Acenta</t>
  </si>
  <si>
    <t>WV2ZZZ2KZJX024629</t>
  </si>
  <si>
    <t>Caddy 2.0 TDI BMT Kombi</t>
  </si>
  <si>
    <t>WV1ZZZ2KZGX114661</t>
  </si>
  <si>
    <t>Caddy 2.0 TDI BMT Kasten</t>
  </si>
  <si>
    <t>VR3UHZKXZMT017596</t>
  </si>
  <si>
    <t>208 (e-) 136 GT Pack</t>
  </si>
  <si>
    <t>WBY71AW04PFP46403</t>
  </si>
  <si>
    <t>i4 - 40 e M Sport</t>
  </si>
  <si>
    <t>KMHM341B1PA057601</t>
  </si>
  <si>
    <t>IONIQ 6 Techniq / Techniq-Paket Elektro</t>
  </si>
  <si>
    <t>W1VVVKFZ7P4215928</t>
  </si>
  <si>
    <t>LRW3E7FR9NC494312</t>
  </si>
  <si>
    <t>WAUZZZF32N1104698</t>
  </si>
  <si>
    <t>Q3 Sportback 45 1.4 TFSI e S line (EURO 6d)</t>
  </si>
  <si>
    <t>XP7YGCEL8NB010818</t>
  </si>
  <si>
    <t>WV2ZZZ7HZMH084282</t>
  </si>
  <si>
    <t>WAUZZZF40JA069825</t>
  </si>
  <si>
    <t>A4 3.0 TDI Avant sport quattro</t>
  </si>
  <si>
    <t>WAUZZZFZ6NP046256</t>
  </si>
  <si>
    <t>Q4 40 e-tron basis</t>
  </si>
  <si>
    <t>WBA31EF0505W93307</t>
  </si>
  <si>
    <t>X1 xDrive30e xDrive M Sport (EURO 6d)</t>
  </si>
  <si>
    <t>W1K2938901F004877</t>
  </si>
  <si>
    <t>EQC AMG Line 4Matic</t>
  </si>
  <si>
    <t>VF1RCB00469707261</t>
  </si>
  <si>
    <t>Renault</t>
  </si>
  <si>
    <t>Megane E-Tech EV60 220 Techno (60 kWh)</t>
  </si>
  <si>
    <t>W1N2539111G037624</t>
  </si>
  <si>
    <t>U5YH5F1AGPL034093</t>
  </si>
  <si>
    <t>Xceed 1.6 Plug-in Hybrid Vision (EURO 6d)</t>
  </si>
  <si>
    <t>U5YH5F1AGPL034084</t>
  </si>
  <si>
    <t>U5YH5F1AGNL033046</t>
  </si>
  <si>
    <t>U5YH5F1AGPL034122</t>
  </si>
  <si>
    <t>U5YH5F1AGPL034169</t>
  </si>
  <si>
    <t>U5YH5F1AGPL034128</t>
  </si>
  <si>
    <t>U5YH5F1AGPL034118</t>
  </si>
  <si>
    <t>KNAJ3811FN7026416</t>
  </si>
  <si>
    <t>e-Soul Spirit (64kWh)</t>
  </si>
  <si>
    <t>TMAJB81BANJ178330</t>
  </si>
  <si>
    <t>Tucson 1.6 T-GDI N Line Mild-Hybrid 2WD (EURO 6d)</t>
  </si>
  <si>
    <t>KMHS4812DMU004461</t>
  </si>
  <si>
    <t>Santa Fe 1.6 T-GDI Prime Plug-In Hybrid 4WD 5-Sitz</t>
  </si>
  <si>
    <t>KNAC481CPN5032178</t>
  </si>
  <si>
    <t>EV6 Elektro 77,4 kWh GT Line 4WD</t>
  </si>
  <si>
    <t>KMHM541C3PA017216</t>
  </si>
  <si>
    <t>IONIQ 6 First Edition / First Ed-Paket Elektro 4WD</t>
  </si>
  <si>
    <t>KNAC481AFN5004367</t>
  </si>
  <si>
    <t>EV6 Elektro 77,4 kWh GT Line 2WD</t>
  </si>
  <si>
    <t>W1KEG1BB9PF035879</t>
  </si>
  <si>
    <t>EQE 300 AMG Line</t>
  </si>
  <si>
    <t>W1K2062031F041433</t>
  </si>
  <si>
    <t>C 200 d T (EURO 6d)</t>
  </si>
  <si>
    <t>WBY11CF090CM23540</t>
  </si>
  <si>
    <t>iX xDrive40 Sport</t>
  </si>
  <si>
    <t>WBY11CF060CM00961</t>
  </si>
  <si>
    <t>WBY11CF030CM26580</t>
  </si>
  <si>
    <t>WBY11CF010CM04707</t>
  </si>
  <si>
    <t>WBY11CF0X0CM18900</t>
  </si>
  <si>
    <t>WBY11CF000CM03211</t>
  </si>
  <si>
    <t>VR3UHZKXZPT614446</t>
  </si>
  <si>
    <t>208 (e-) 136 GT+</t>
  </si>
  <si>
    <t>W1K1771861J358859</t>
  </si>
  <si>
    <t>A 250 e Lim. AMG Line (EURO 6d)</t>
  </si>
  <si>
    <t>WVGZZZ5NZKW911564</t>
  </si>
  <si>
    <t>Tiguan 2.0 TSI IQ.DRIVE 4Motion R-Line OPF (EURO 6d-TEMP)</t>
  </si>
  <si>
    <t>WV2ZZZ7HZKH132571</t>
  </si>
  <si>
    <t>T6 2.0 TDI Kombi lang (EURO 6d-TEMP)</t>
  </si>
  <si>
    <t>WV2ZZZ7HZKH132934</t>
  </si>
  <si>
    <t>WV2ZZZ7HZKH133525</t>
  </si>
  <si>
    <t>SJNFAAZE1U0093125</t>
  </si>
  <si>
    <t>Leaf e+ Connecta</t>
  </si>
  <si>
    <t>WAUZZZFY4P2088335</t>
  </si>
  <si>
    <t>Q5 50 2.0 TFSI e quattro basis (EURO 6d)</t>
  </si>
  <si>
    <t>KNARM81HDN5076570</t>
  </si>
  <si>
    <t xml:space="preserve">Sorento 1.6 T-GDI Plug-In Hybrid Spirit 4WD (EURO </t>
  </si>
  <si>
    <t>WV2ZZZ7HZPH065267</t>
  </si>
  <si>
    <t>T6.1 2.0 TDI California Ocean Edition (EURO 6d)</t>
  </si>
  <si>
    <t>WV2ZZZ7HZPH078436</t>
  </si>
  <si>
    <t>WV2ZZZ7HZPH066684</t>
  </si>
  <si>
    <t>WV2ZZZ7HZPH064622</t>
  </si>
  <si>
    <t>WV2ZZZ7HZPH065792</t>
  </si>
  <si>
    <t>WV2ZZZ7HZPH064236</t>
  </si>
  <si>
    <t>WF0TK1E77MMA61282</t>
  </si>
  <si>
    <t>Mustang MACH-E Basis (Extended Range)</t>
  </si>
  <si>
    <t>SALYA2BY1NA332215</t>
  </si>
  <si>
    <t>Land Rover</t>
  </si>
  <si>
    <t>Range Rover Velar P400e (E6d)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</si>
</sst>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#,##0.00_-[$€]"/>
  </numFmts>
  <fonts count="2">
    <font>
      <sz val="11"/>
      <color rgb="FF000000"/>
      <name val="Calibri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  <bgColor rgb="FF4F81B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164" fontId="0" fillId="0" borderId="0" xfId="0" applyNumberFormat="1"/>
    <xf numFmtId="3" fontId="0" fillId="0" borderId="0" xfId="0" applyNumberFormat="1"/>
    <xf numFmtId="165" fontId="0" fillId="0" borderId="0" xfId="0" applyNumberFormat="1"/>
    <xf numFmtId="0" fontId="1" fillId="2" borderId="0" xfId="0" applyFont="1" applyFill="1"/>
    <xf numFmtId="49" fontId="1" fillId="2" borderId="0" xfId="0" applyNumberFormat="1" applyFont="1" applyFill="1"/>
    <xf numFmtId="164" fontId="1" fillId="2" borderId="0" xfId="0" applyNumberFormat="1" applyFont="1" applyFill="1"/>
    <xf numFmtId="3" fontId="1" fillId="2" borderId="0" xfId="0" applyNumberFormat="1" applyFont="1" applyFill="1"/>
    <xf numFmtId="165" fontId="1" fillId="2" borderId="0" xfId="0" applyNumberFormat="1" applyFont="1" applyFill="1"/>
  </cellXfs>
  <cellStyles count="1">
    <cellStyle name="Stand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nspection.autodataexperts.de/inserat/16860?signature=ce1d29392a9c7edd09af38ffb4f154d8635feddc9973689b5cda04a9e1040af2" TargetMode="External"/><Relationship Id="rId21" Type="http://schemas.openxmlformats.org/officeDocument/2006/relationships/hyperlink" Target="https://inspection.autodataexperts.de/inserat/14490?signature=30afd92e360a7c0014a010080fd9df8d0750be542aa05c81d953778a9584b2ec" TargetMode="External"/><Relationship Id="rId42" Type="http://schemas.openxmlformats.org/officeDocument/2006/relationships/hyperlink" Target="https://inspection.autodataexperts.de/inserat/15370?signature=3f444f67fe09f119246a2f225bbc475bbacda28195f4fc569bf47c303eb794c0" TargetMode="External"/><Relationship Id="rId63" Type="http://schemas.openxmlformats.org/officeDocument/2006/relationships/hyperlink" Target="https://inspection.autodataexperts.de/inserat/16058?signature=58c0612547591131d9d26a0b244137d4c78a08de03d88c7a4b5eb04efe503c75" TargetMode="External"/><Relationship Id="rId84" Type="http://schemas.openxmlformats.org/officeDocument/2006/relationships/hyperlink" Target="https://inspection.autodataexperts.de/inserat/16442?signature=a1df4ad784c160d6e5ebcbb90d698fb9d59a27462d380c770837ef0d0c1d927e" TargetMode="External"/><Relationship Id="rId138" Type="http://schemas.openxmlformats.org/officeDocument/2006/relationships/hyperlink" Target="https://inspection.autodataexperts.de/inserat/17089?signature=743a13d0469ba10505b07e4bfb51927935b907fa496b8e988c91a425567f1dd0" TargetMode="External"/><Relationship Id="rId159" Type="http://schemas.openxmlformats.org/officeDocument/2006/relationships/hyperlink" Target="https://inspection.autodataexperts.de/inserat/17276?signature=df80df69ea4538fef17686e48ead474438cef25d6e743ad4ee5ffcc4ad4b46c8" TargetMode="External"/><Relationship Id="rId170" Type="http://schemas.openxmlformats.org/officeDocument/2006/relationships/hyperlink" Target="https://inspection.autodataexperts.de/inserat/17354?signature=f32c2a064c4e3588cb9f0b69dec0a1b4d08824cbe087e866a35b156e167fc815" TargetMode="External"/><Relationship Id="rId191" Type="http://schemas.openxmlformats.org/officeDocument/2006/relationships/hyperlink" Target="https://inspection.autodataexperts.de/inserat/17657?signature=0eb432fab3c0a73b4a39a59f059ab4cacd855411b7941ad8dd64336401748238" TargetMode="External"/><Relationship Id="rId205" Type="http://schemas.openxmlformats.org/officeDocument/2006/relationships/hyperlink" Target="https://inspection.autodataexperts.de/inserat/17683?signature=d819955687c0f58da6b005b20f061a68437d7443dfe16c9bc200822fdd255d2c" TargetMode="External"/><Relationship Id="rId107" Type="http://schemas.openxmlformats.org/officeDocument/2006/relationships/hyperlink" Target="https://inspection.autodataexperts.de/inserat/16718?signature=9bcbc3c492c7041ec71a29204b05c11a9e12b11a260d9370624c5801ebcd7fe0" TargetMode="External"/><Relationship Id="rId11" Type="http://schemas.openxmlformats.org/officeDocument/2006/relationships/hyperlink" Target="https://inspection.autodataexperts.de/inserat/13277?signature=3329b7e7de29ee03b5a936049054e3773bc9ed99f2d7883551afceebb7a8b725" TargetMode="External"/><Relationship Id="rId32" Type="http://schemas.openxmlformats.org/officeDocument/2006/relationships/hyperlink" Target="https://inspection.autodataexperts.de/inserat/15060?signature=4df7e8fddbe6f5ee55b5e773eccd5a765bd500e051cd4bcbea82d8332981c90b" TargetMode="External"/><Relationship Id="rId53" Type="http://schemas.openxmlformats.org/officeDocument/2006/relationships/hyperlink" Target="https://inspection.autodataexperts.de/inserat/15883?signature=29e7f02fbfc20a3756d24b05aca1bd2b8bf64ca782bfbe1f6a5cac72f7b0765b" TargetMode="External"/><Relationship Id="rId74" Type="http://schemas.openxmlformats.org/officeDocument/2006/relationships/hyperlink" Target="https://inspection.autodataexperts.de/inserat/16189?signature=45c9538e04838ece338da91fdffa98537e00ca5a7d8506e0d4a6f109b8597fbf" TargetMode="External"/><Relationship Id="rId128" Type="http://schemas.openxmlformats.org/officeDocument/2006/relationships/hyperlink" Target="https://inspection.autodataexperts.de/inserat/17059?signature=b2ae9dbcdcda5e8f5e70874492ed94059905431cd5f360ce649cdb59388e8670" TargetMode="External"/><Relationship Id="rId149" Type="http://schemas.openxmlformats.org/officeDocument/2006/relationships/hyperlink" Target="https://inspection.autodataexperts.de/inserat/17213?signature=4207ad0d33f9eee8e6d7d473d18f4c019d39b027e3c72acb4585a6f9195f8a2d" TargetMode="External"/><Relationship Id="rId5" Type="http://schemas.openxmlformats.org/officeDocument/2006/relationships/hyperlink" Target="https://inspection.autodataexperts.de/inserat/8305?signature=3ccb3b0f28b3183447180ed3d5f730e584f7245ea342a86ac44046098cf1e4cc" TargetMode="External"/><Relationship Id="rId95" Type="http://schemas.openxmlformats.org/officeDocument/2006/relationships/hyperlink" Target="https://inspection.autodataexperts.de/inserat/16605?signature=4dc9a80a19b7bf8c22ab3ecfe429ec100f0e3005f0cfc221c43ff1445c1da7f8" TargetMode="External"/><Relationship Id="rId160" Type="http://schemas.openxmlformats.org/officeDocument/2006/relationships/hyperlink" Target="https://inspection.autodataexperts.de/inserat/17281?signature=cc9c6841bbc2b7a2e23dfcba210fa1b1696f9d0898a191e684eca8f3917d2425" TargetMode="External"/><Relationship Id="rId181" Type="http://schemas.openxmlformats.org/officeDocument/2006/relationships/hyperlink" Target="https://inspection.autodataexperts.de/inserat/17520?signature=edf56c294f80358517bd5fc4b9a79b4837074d4ce5e4f6c9c209bc556723e2a1" TargetMode="External"/><Relationship Id="rId216" Type="http://schemas.openxmlformats.org/officeDocument/2006/relationships/hyperlink" Target="https://inspection.autodataexperts.de/inserat/17751?signature=d763cdbf91ce9a55643f66779248afbe0af9fc2cb6b73089088187b85cd81a9d" TargetMode="External"/><Relationship Id="rId22" Type="http://schemas.openxmlformats.org/officeDocument/2006/relationships/hyperlink" Target="https://inspection.autodataexperts.de/inserat/14533?signature=f87f860517002bd4be7858af206a84a10787fb0b31a0ac353d06284bd8404bf1" TargetMode="External"/><Relationship Id="rId43" Type="http://schemas.openxmlformats.org/officeDocument/2006/relationships/hyperlink" Target="https://inspection.autodataexperts.de/inserat/15433?signature=d0f60802b5e9521ed757c70ce248b4dec5179788c94750801d8f9fc7eff62635" TargetMode="External"/><Relationship Id="rId64" Type="http://schemas.openxmlformats.org/officeDocument/2006/relationships/hyperlink" Target="https://inspection.autodataexperts.de/inserat/16059?signature=015639ea615959cacd056491aed04e2a169008e42296d9d68f160fa1dedb1c71" TargetMode="External"/><Relationship Id="rId118" Type="http://schemas.openxmlformats.org/officeDocument/2006/relationships/hyperlink" Target="https://inspection.autodataexperts.de/inserat/16868?signature=b86239d92c71d6b33d71b63303b2f8b18631f86d886060a2e14d00909966459c" TargetMode="External"/><Relationship Id="rId139" Type="http://schemas.openxmlformats.org/officeDocument/2006/relationships/hyperlink" Target="https://inspection.autodataexperts.de/inserat/17090?signature=5e92e84286e382fbab89a0c1bb3ff8ad339a1df641ad7d60f2d51c62d58dd1da" TargetMode="External"/><Relationship Id="rId85" Type="http://schemas.openxmlformats.org/officeDocument/2006/relationships/hyperlink" Target="https://inspection.autodataexperts.de/inserat/16452?signature=2b1c4fe385d646e1bde36752a4b8da056636e7f2f3381930217cec2d432aa035" TargetMode="External"/><Relationship Id="rId150" Type="http://schemas.openxmlformats.org/officeDocument/2006/relationships/hyperlink" Target="https://inspection.autodataexperts.de/inserat/17215?signature=825c27c8082bbfad5274588196cb22e68c37757c87509de907c7f25d2d448a01" TargetMode="External"/><Relationship Id="rId171" Type="http://schemas.openxmlformats.org/officeDocument/2006/relationships/hyperlink" Target="https://inspection.autodataexperts.de/inserat/17409?signature=37b2285a3d6f050503cc8ca8327ca8247d0fe4739eebb1162c3e5dbb2637d863" TargetMode="External"/><Relationship Id="rId192" Type="http://schemas.openxmlformats.org/officeDocument/2006/relationships/hyperlink" Target="https://inspection.autodataexperts.de/inserat/17658?signature=705afa881c3dd9a67bc7c73013995466565b9c7da0111d0f1b9d3d2c7c67737b" TargetMode="External"/><Relationship Id="rId206" Type="http://schemas.openxmlformats.org/officeDocument/2006/relationships/hyperlink" Target="https://inspection.autodataexperts.de/inserat/17684?signature=e2481bb73b0e236a4f34c2150794a461ee3e8a46dbf3a0186972b56e241a2995" TargetMode="External"/><Relationship Id="rId12" Type="http://schemas.openxmlformats.org/officeDocument/2006/relationships/hyperlink" Target="https://inspection.autodataexperts.de/inserat/13345?signature=8bbab31f8846edc19521e3d71f0580d4d785977821734ee195434cb5e26b4523" TargetMode="External"/><Relationship Id="rId33" Type="http://schemas.openxmlformats.org/officeDocument/2006/relationships/hyperlink" Target="https://inspection.autodataexperts.de/inserat/15158?signature=66e5a253a82b9bd31345fa92e12f6903c6b4fa017cdebd6305687e5b4716afa2" TargetMode="External"/><Relationship Id="rId108" Type="http://schemas.openxmlformats.org/officeDocument/2006/relationships/hyperlink" Target="https://inspection.autodataexperts.de/inserat/16723?signature=2b3e200c9461cd27da88069ed78cd783b0818d2695368e2e48cee0701c980c74" TargetMode="External"/><Relationship Id="rId129" Type="http://schemas.openxmlformats.org/officeDocument/2006/relationships/hyperlink" Target="https://inspection.autodataexperts.de/inserat/17061?signature=6c3818404d4c252bb92305e7ec0f89d2b27cbf3e1e9ffe75bf9084fb0a3807bf" TargetMode="External"/><Relationship Id="rId54" Type="http://schemas.openxmlformats.org/officeDocument/2006/relationships/hyperlink" Target="https://inspection.autodataexperts.de/inserat/15892?signature=1082730e633237020b8ff0134f285d3be0acb9f3a7d837b693da1d61af00e421" TargetMode="External"/><Relationship Id="rId75" Type="http://schemas.openxmlformats.org/officeDocument/2006/relationships/hyperlink" Target="https://inspection.autodataexperts.de/inserat/16190?signature=cc80b926d83f88a40bc37cfb50a2974496bebc5d562dc0901defe1cd2689d1dc" TargetMode="External"/><Relationship Id="rId96" Type="http://schemas.openxmlformats.org/officeDocument/2006/relationships/hyperlink" Target="https://inspection.autodataexperts.de/inserat/16606?signature=beb1d3cee175c0a248445aba1acdb9aa8768dacf7aa00d541afc04810bcdfb71" TargetMode="External"/><Relationship Id="rId140" Type="http://schemas.openxmlformats.org/officeDocument/2006/relationships/hyperlink" Target="https://inspection.autodataexperts.de/inserat/17091?signature=298e084d256af6da811d2f5f2a9102d38b67fea9065da7f77229c07a989ada27" TargetMode="External"/><Relationship Id="rId161" Type="http://schemas.openxmlformats.org/officeDocument/2006/relationships/hyperlink" Target="https://inspection.autodataexperts.de/inserat/17284?signature=89c822f86067304f74fbb6fc88fbf4b9d7a33f35114c9d34fea408d04ddb2d73" TargetMode="External"/><Relationship Id="rId182" Type="http://schemas.openxmlformats.org/officeDocument/2006/relationships/hyperlink" Target="https://inspection.autodataexperts.de/inserat/17593?signature=6909766d155e5ff369862953e06251812f797ccb2f6fc53a13a846ee73629e8a" TargetMode="External"/><Relationship Id="rId217" Type="http://schemas.openxmlformats.org/officeDocument/2006/relationships/hyperlink" Target="https://inspection.autodataexperts.de/inserat/17754?signature=431e59cb32815656d9fa25c1aa6dcf2461183f2d3db56b50d06ca69895476aff" TargetMode="External"/><Relationship Id="rId6" Type="http://schemas.openxmlformats.org/officeDocument/2006/relationships/hyperlink" Target="https://inspection.autodataexperts.de/inserat/11372?signature=349d1a62c79c7b0886984413e9dfbabae41a2197ed4ea600ae9f7afad0d74df8" TargetMode="External"/><Relationship Id="rId23" Type="http://schemas.openxmlformats.org/officeDocument/2006/relationships/hyperlink" Target="https://inspection.autodataexperts.de/inserat/14557?signature=e684aec54ca382683130a578a1333c04a038d5d5a3a82e35f9ed3ba59ae40357" TargetMode="External"/><Relationship Id="rId119" Type="http://schemas.openxmlformats.org/officeDocument/2006/relationships/hyperlink" Target="https://inspection.autodataexperts.de/inserat/16869?signature=0ea0ecf1343976fd592275f17fc221b8062ec65f10e8bb3c8e4d4012099bb77e" TargetMode="External"/><Relationship Id="rId44" Type="http://schemas.openxmlformats.org/officeDocument/2006/relationships/hyperlink" Target="https://inspection.autodataexperts.de/inserat/15434?signature=dd8a1cfc6adf5422fa2059d7c775fb34189e833e6f64e97acfc66e9ca42de3eb" TargetMode="External"/><Relationship Id="rId65" Type="http://schemas.openxmlformats.org/officeDocument/2006/relationships/hyperlink" Target="https://inspection.autodataexperts.de/inserat/16060?signature=67ceb640d589beb3e7fad9b4c7339a74484b43b9ecbd9e1baf96d9b5b2d862d7" TargetMode="External"/><Relationship Id="rId86" Type="http://schemas.openxmlformats.org/officeDocument/2006/relationships/hyperlink" Target="https://inspection.autodataexperts.de/inserat/16539?signature=cdb1af1195eac9cd5ecd20413661559306d4709e839366bce3fc5908dc007b84" TargetMode="External"/><Relationship Id="rId130" Type="http://schemas.openxmlformats.org/officeDocument/2006/relationships/hyperlink" Target="https://inspection.autodataexperts.de/inserat/17062?signature=204521d2c31ebd8ff5b875ba81ad4a328214661d61ca471c4a1671cdf496a3fc" TargetMode="External"/><Relationship Id="rId151" Type="http://schemas.openxmlformats.org/officeDocument/2006/relationships/hyperlink" Target="https://inspection.autodataexperts.de/inserat/17219?signature=d128c44c1d623d86c3d3d3f297e6cb0d65940ba5f0c6d4fdecf62b79ba09b0f8" TargetMode="External"/><Relationship Id="rId172" Type="http://schemas.openxmlformats.org/officeDocument/2006/relationships/hyperlink" Target="https://inspection.autodataexperts.de/inserat/17410?signature=33a8d23ab2da74056c08a37706035fa8e84912504435a515ca153ef54650c619" TargetMode="External"/><Relationship Id="rId193" Type="http://schemas.openxmlformats.org/officeDocument/2006/relationships/hyperlink" Target="https://inspection.autodataexperts.de/inserat/17659?signature=936bfd027cc2f741209de7f636ade7c5e6a79077284db9599e763b38e4a62e3a" TargetMode="External"/><Relationship Id="rId207" Type="http://schemas.openxmlformats.org/officeDocument/2006/relationships/hyperlink" Target="https://inspection.autodataexperts.de/inserat/17685?signature=51e7634ea1d42c964ff3bb400ad953bce9c690b55ccbdf4a5a30f2019b6ac10e" TargetMode="External"/><Relationship Id="rId13" Type="http://schemas.openxmlformats.org/officeDocument/2006/relationships/hyperlink" Target="https://inspection.autodataexperts.de/inserat/13417?signature=c95b40a22e194c739e5d8e4c94669a9066e7d775da68cf4bc2ddf6c9b62100b9" TargetMode="External"/><Relationship Id="rId109" Type="http://schemas.openxmlformats.org/officeDocument/2006/relationships/hyperlink" Target="https://inspection.autodataexperts.de/inserat/16736?signature=a18c260c0c94df86b60785ef95551d183c7c9cbecbb5474d5026c5177924466b" TargetMode="External"/><Relationship Id="rId34" Type="http://schemas.openxmlformats.org/officeDocument/2006/relationships/hyperlink" Target="https://inspection.autodataexperts.de/inserat/15164?signature=6a1442bbbef48105b82bcabcf33bc36378368c884b9a64469e2d80e2207b8703" TargetMode="External"/><Relationship Id="rId55" Type="http://schemas.openxmlformats.org/officeDocument/2006/relationships/hyperlink" Target="https://inspection.autodataexperts.de/inserat/15939?signature=676f74b53865b370b0f564be75b98652178c8c9e9411da8a106387452bc7e29c" TargetMode="External"/><Relationship Id="rId76" Type="http://schemas.openxmlformats.org/officeDocument/2006/relationships/hyperlink" Target="https://inspection.autodataexperts.de/inserat/16268?signature=c1eaa9ad88a489a5c3a91483e1a2ec24f2fe0757e0172c83a64166fee579faad" TargetMode="External"/><Relationship Id="rId97" Type="http://schemas.openxmlformats.org/officeDocument/2006/relationships/hyperlink" Target="https://inspection.autodataexperts.de/inserat/16607?signature=6084321358179cd87b0f22edd67210398686c268e513877b5d7a5a5cd8a167fb" TargetMode="External"/><Relationship Id="rId120" Type="http://schemas.openxmlformats.org/officeDocument/2006/relationships/hyperlink" Target="https://inspection.autodataexperts.de/inserat/16878?signature=92ca8c90036692806358f1edc42d72cb7517e01f20c899fb105116e6dc3af1f8" TargetMode="External"/><Relationship Id="rId141" Type="http://schemas.openxmlformats.org/officeDocument/2006/relationships/hyperlink" Target="https://inspection.autodataexperts.de/inserat/17093?signature=e956f15eea4312f070424f770d6a90eeb7a43c702c607a5f025ac83d764de72c" TargetMode="External"/><Relationship Id="rId7" Type="http://schemas.openxmlformats.org/officeDocument/2006/relationships/hyperlink" Target="https://inspection.autodataexperts.de/inserat/12215?signature=e4732e6df6f0edf73c373f6f779ad112f97e6a80e953b77f900064b3ee5e9034" TargetMode="External"/><Relationship Id="rId162" Type="http://schemas.openxmlformats.org/officeDocument/2006/relationships/hyperlink" Target="https://inspection.autodataexperts.de/inserat/17285?signature=2c5a2124761e7989aec36c97bc6c7fb40c80f09e2cb80d191f7311a28f5a0dce" TargetMode="External"/><Relationship Id="rId183" Type="http://schemas.openxmlformats.org/officeDocument/2006/relationships/hyperlink" Target="https://inspection.autodataexperts.de/inserat/17594?signature=9ad258a601405c233fc9092a026529eecd0772ea584cc0135245c04a2ae7d900" TargetMode="External"/><Relationship Id="rId218" Type="http://schemas.openxmlformats.org/officeDocument/2006/relationships/hyperlink" Target="https://inspection.autodataexperts.de/inserat/17755?signature=7210935a8fec3624e5fc1ff953b76def5e4cf32fffc1efb0a5fec622b2bd8138" TargetMode="External"/><Relationship Id="rId24" Type="http://schemas.openxmlformats.org/officeDocument/2006/relationships/hyperlink" Target="https://inspection.autodataexperts.de/inserat/14558?signature=07be244542dc131fb43df5e2d52e13acb5d7119852f7ddc26313bf558f95d004" TargetMode="External"/><Relationship Id="rId45" Type="http://schemas.openxmlformats.org/officeDocument/2006/relationships/hyperlink" Target="https://inspection.autodataexperts.de/inserat/15519?signature=32d3b91c6ad091661476d7028a2ab4853601253e44bb4a24221b9a800cf51a2c" TargetMode="External"/><Relationship Id="rId66" Type="http://schemas.openxmlformats.org/officeDocument/2006/relationships/hyperlink" Target="https://inspection.autodataexperts.de/inserat/16061?signature=36ff427260d406e29d23c8e2b60f1162e8b90730a8d20b72b878495baf38196d" TargetMode="External"/><Relationship Id="rId87" Type="http://schemas.openxmlformats.org/officeDocument/2006/relationships/hyperlink" Target="https://inspection.autodataexperts.de/inserat/16552?signature=e73bb6724472d1f8ca5497d63b26691742c0e6ee62ad7c32b5e5617295f73b07" TargetMode="External"/><Relationship Id="rId110" Type="http://schemas.openxmlformats.org/officeDocument/2006/relationships/hyperlink" Target="https://inspection.autodataexperts.de/inserat/16745?signature=359f4806122bdde241b0f34e509a7b63e57be19a2ccc47eb80cb7fb4bb52b639" TargetMode="External"/><Relationship Id="rId131" Type="http://schemas.openxmlformats.org/officeDocument/2006/relationships/hyperlink" Target="https://inspection.autodataexperts.de/inserat/17066?signature=026699080738fa50f57b6a64c956ee4adff5e6b02b2c35699a666d1e8b3709a7" TargetMode="External"/><Relationship Id="rId152" Type="http://schemas.openxmlformats.org/officeDocument/2006/relationships/hyperlink" Target="https://inspection.autodataexperts.de/inserat/17223?signature=1fe06863c1ff97352b4d86776dfb379304d76dd8afbbcbd7377170e6012af114" TargetMode="External"/><Relationship Id="rId173" Type="http://schemas.openxmlformats.org/officeDocument/2006/relationships/hyperlink" Target="https://inspection.autodataexperts.de/inserat/17413?signature=80dcbc9fdb68b3c01c33440e177563751b750b4ce7588f7e76103ce0743c3e38" TargetMode="External"/><Relationship Id="rId194" Type="http://schemas.openxmlformats.org/officeDocument/2006/relationships/hyperlink" Target="https://inspection.autodataexperts.de/inserat/17660?signature=84a483e0a2b461b3b32c0b87e5902ed0c976a2113427802be2d9f989d1f87981" TargetMode="External"/><Relationship Id="rId208" Type="http://schemas.openxmlformats.org/officeDocument/2006/relationships/hyperlink" Target="https://inspection.autodataexperts.de/inserat/17688?signature=b0a6a58c38a188617d6d711691c83bfd0d6aacf8b3cfa172a6791bd6985e7cb6" TargetMode="External"/><Relationship Id="rId14" Type="http://schemas.openxmlformats.org/officeDocument/2006/relationships/hyperlink" Target="https://inspection.autodataexperts.de/inserat/13805?signature=72099817b71054e9cbd7db191b4b36c99bb4651f212a190248487be8ff9c55be" TargetMode="External"/><Relationship Id="rId35" Type="http://schemas.openxmlformats.org/officeDocument/2006/relationships/hyperlink" Target="https://inspection.autodataexperts.de/inserat/15170?signature=7dcef16b7c033124c5eb6602822465619052ec63c5939be311b75abbf8bd3371" TargetMode="External"/><Relationship Id="rId56" Type="http://schemas.openxmlformats.org/officeDocument/2006/relationships/hyperlink" Target="https://inspection.autodataexperts.de/inserat/15945?signature=013b7901d741ed91ac227b242cbfa1a92e827af80db7fed42102ffc1e2142d33" TargetMode="External"/><Relationship Id="rId77" Type="http://schemas.openxmlformats.org/officeDocument/2006/relationships/hyperlink" Target="https://inspection.autodataexperts.de/inserat/16340?signature=a284f42184fd77b6c3b619971350f6fd2ec295d68d2cbace937d2ab89c9b4fe9" TargetMode="External"/><Relationship Id="rId100" Type="http://schemas.openxmlformats.org/officeDocument/2006/relationships/hyperlink" Target="https://inspection.autodataexperts.de/inserat/16617?signature=a219b33077245a048d50f26e354f2869360c698f029b26edfda06da79ea0f694" TargetMode="External"/><Relationship Id="rId8" Type="http://schemas.openxmlformats.org/officeDocument/2006/relationships/hyperlink" Target="https://inspection.autodataexperts.de/inserat/12978?signature=7abf03d778cd26c165bc20c05df36793237c0fbc16fe16512621d5586db610c4" TargetMode="External"/><Relationship Id="rId51" Type="http://schemas.openxmlformats.org/officeDocument/2006/relationships/hyperlink" Target="https://inspection.autodataexperts.de/inserat/15808?signature=e014e746e3edbce0765ef7da99c7c370816a90ecce7d8c766bd38430b6a48fa5" TargetMode="External"/><Relationship Id="rId72" Type="http://schemas.openxmlformats.org/officeDocument/2006/relationships/hyperlink" Target="https://inspection.autodataexperts.de/inserat/16085?signature=e0b4f60feb16909c28b468cb894953241d8e8aed71f2b85e6c296ff89baf49af" TargetMode="External"/><Relationship Id="rId93" Type="http://schemas.openxmlformats.org/officeDocument/2006/relationships/hyperlink" Target="https://inspection.autodataexperts.de/inserat/16601?signature=92784d6bd2f587b40a20f6f6d33db539739ac2fc4a6661243a772306a036cda5" TargetMode="External"/><Relationship Id="rId98" Type="http://schemas.openxmlformats.org/officeDocument/2006/relationships/hyperlink" Target="https://inspection.autodataexperts.de/inserat/16608?signature=29ed424e9751f257574e41096acf9b2ac93e065dcb2746537a7435d60208cac7" TargetMode="External"/><Relationship Id="rId121" Type="http://schemas.openxmlformats.org/officeDocument/2006/relationships/hyperlink" Target="https://inspection.autodataexperts.de/inserat/16966?signature=b40d3579e50ddee5d9551d6f1248001f858368ddc9878b70688ef598042ac5b7" TargetMode="External"/><Relationship Id="rId142" Type="http://schemas.openxmlformats.org/officeDocument/2006/relationships/hyperlink" Target="https://inspection.autodataexperts.de/inserat/17094?signature=c2687177e0527edafffc1a6f92e155e14a8b264faf2946aa17e8be4b7d8cef08" TargetMode="External"/><Relationship Id="rId163" Type="http://schemas.openxmlformats.org/officeDocument/2006/relationships/hyperlink" Target="https://inspection.autodataexperts.de/inserat/17286?signature=e75035dc3e6cd7b39f5f98c4fd26e42417d8b1c63cda42957ab6007575390414" TargetMode="External"/><Relationship Id="rId184" Type="http://schemas.openxmlformats.org/officeDocument/2006/relationships/hyperlink" Target="https://inspection.autodataexperts.de/inserat/17596?signature=bac17015a0f0772628b30e3be93eb7a7175051dcf74af8313c6399682a02153b" TargetMode="External"/><Relationship Id="rId189" Type="http://schemas.openxmlformats.org/officeDocument/2006/relationships/hyperlink" Target="https://inspection.autodataexperts.de/inserat/17655?signature=7c962aebbcecc7b98b5671892bda53e67ad5806c6ce76db98cde234289d1ed0f" TargetMode="External"/><Relationship Id="rId219" Type="http://schemas.openxmlformats.org/officeDocument/2006/relationships/hyperlink" Target="https://inspection.autodataexperts.de/inserat/17756?signature=285bf6ff9af1ef905cb4b86773b304e84b4b31069ec31437ea7bbe065213e80f" TargetMode="External"/><Relationship Id="rId3" Type="http://schemas.openxmlformats.org/officeDocument/2006/relationships/hyperlink" Target="https://inspection.autodataexperts.de/inserat/4868?signature=f03cf5380829be6621beb4756d488bb010b685b68b43b30dfcf8e997cc7f4c69" TargetMode="External"/><Relationship Id="rId214" Type="http://schemas.openxmlformats.org/officeDocument/2006/relationships/hyperlink" Target="https://inspection.autodataexperts.de/inserat/17748?signature=ccd93f896a40051dd7c8e2b5774dbca10a89513cd689401ee0c242651b0e6dc8" TargetMode="External"/><Relationship Id="rId25" Type="http://schemas.openxmlformats.org/officeDocument/2006/relationships/hyperlink" Target="https://inspection.autodataexperts.de/inserat/14713?signature=0223125cfc56ab25b14f26a636420b05cf55bc798247f58105e6150942c61eac" TargetMode="External"/><Relationship Id="rId46" Type="http://schemas.openxmlformats.org/officeDocument/2006/relationships/hyperlink" Target="https://inspection.autodataexperts.de/inserat/15629?signature=9c7d6fa5ec79323ba4db9b10f19d35edfef3a5377ad6df484b5bf5eb283c96c8" TargetMode="External"/><Relationship Id="rId67" Type="http://schemas.openxmlformats.org/officeDocument/2006/relationships/hyperlink" Target="https://inspection.autodataexperts.de/inserat/16062?signature=271452e1fde60af34feb87ddef14e01d89fe3b9a4084282867059c0b8f657d9d" TargetMode="External"/><Relationship Id="rId116" Type="http://schemas.openxmlformats.org/officeDocument/2006/relationships/hyperlink" Target="https://inspection.autodataexperts.de/inserat/16848?signature=e67187c654a0da60b18d86ffac18939df51af85037028748338369d3b122016a" TargetMode="External"/><Relationship Id="rId137" Type="http://schemas.openxmlformats.org/officeDocument/2006/relationships/hyperlink" Target="https://inspection.autodataexperts.de/inserat/17086?signature=0883b0fc4bbdc86dddd069e7765bcf2306da4214da8448baf5866dd2f9368b47" TargetMode="External"/><Relationship Id="rId158" Type="http://schemas.openxmlformats.org/officeDocument/2006/relationships/hyperlink" Target="https://inspection.autodataexperts.de/inserat/17272?signature=6570e74c25ba0352b74a7f4dd5e52ed0db31d1973555e80000ba36221ea473e6" TargetMode="External"/><Relationship Id="rId20" Type="http://schemas.openxmlformats.org/officeDocument/2006/relationships/hyperlink" Target="https://inspection.autodataexperts.de/inserat/14486?signature=41d30e7a37d010524752a86ee95f6ef6132d1bae068bf4ff6356a43355b793f6" TargetMode="External"/><Relationship Id="rId41" Type="http://schemas.openxmlformats.org/officeDocument/2006/relationships/hyperlink" Target="https://inspection.autodataexperts.de/inserat/15355?signature=c8651d2df62ecf3eddab2ad126aec620bbece4d8ac6067855472213cf6c929c9" TargetMode="External"/><Relationship Id="rId62" Type="http://schemas.openxmlformats.org/officeDocument/2006/relationships/hyperlink" Target="https://inspection.autodataexperts.de/inserat/16053?signature=0ba4933953e8ae4c3730ac04f8d8dffe58ced710b543764e3cc6d91cc80b17d4" TargetMode="External"/><Relationship Id="rId83" Type="http://schemas.openxmlformats.org/officeDocument/2006/relationships/hyperlink" Target="https://inspection.autodataexperts.de/inserat/16371?signature=0eab089d7bf4e0c284e1f9b3468695dee4c98d2956ffc9e79188eb90d07404ef" TargetMode="External"/><Relationship Id="rId88" Type="http://schemas.openxmlformats.org/officeDocument/2006/relationships/hyperlink" Target="https://inspection.autodataexperts.de/inserat/16554?signature=504551d0d87c6d8b907e4a8d1e3bb93cfa5c3c779e47bb07b6ab10ec64b0bdf6" TargetMode="External"/><Relationship Id="rId111" Type="http://schemas.openxmlformats.org/officeDocument/2006/relationships/hyperlink" Target="https://inspection.autodataexperts.de/inserat/16748?signature=a9bcaf2f454728ddffa5e40af599d3d5775171663baec0c338ab41ae9bfec64a" TargetMode="External"/><Relationship Id="rId132" Type="http://schemas.openxmlformats.org/officeDocument/2006/relationships/hyperlink" Target="https://inspection.autodataexperts.de/inserat/17067?signature=1ad0e012980fc02281366ff439f01a9b0bf5e52524682544f9e5a8e1d4fac80e" TargetMode="External"/><Relationship Id="rId153" Type="http://schemas.openxmlformats.org/officeDocument/2006/relationships/hyperlink" Target="https://inspection.autodataexperts.de/inserat/17224?signature=5351fe0853d597e7302f9ff01949b83ec7319aaffcd1e24ffb8edf6277b3e09f" TargetMode="External"/><Relationship Id="rId174" Type="http://schemas.openxmlformats.org/officeDocument/2006/relationships/hyperlink" Target="https://inspection.autodataexperts.de/inserat/17414?signature=9a0aba003ea780dab9fd755d5a15c5bd529aa2eec1964ca0ef190970a70cacc0" TargetMode="External"/><Relationship Id="rId179" Type="http://schemas.openxmlformats.org/officeDocument/2006/relationships/hyperlink" Target="https://inspection.autodataexperts.de/inserat/17512?signature=591a78c4c30a7c9f057df982ded5088ee925d849432d152876883899a5d83bda" TargetMode="External"/><Relationship Id="rId195" Type="http://schemas.openxmlformats.org/officeDocument/2006/relationships/hyperlink" Target="https://inspection.autodataexperts.de/inserat/17661?signature=20c1fe055bdf3d2f1a4b7e01ecac2fe63e7ea69bd05a9f343ff475d1e0a68f74" TargetMode="External"/><Relationship Id="rId209" Type="http://schemas.openxmlformats.org/officeDocument/2006/relationships/hyperlink" Target="https://inspection.autodataexperts.de/inserat/17741?signature=154e40e22515885f74c51fb5172d117f890387cf6b6434607a4e98e7b1ad4f73" TargetMode="External"/><Relationship Id="rId190" Type="http://schemas.openxmlformats.org/officeDocument/2006/relationships/hyperlink" Target="https://inspection.autodataexperts.de/inserat/17656?signature=67e94807f17c29364952e6c249beb5eb02dbd11095725d24f4669cb6ccd5a668" TargetMode="External"/><Relationship Id="rId204" Type="http://schemas.openxmlformats.org/officeDocument/2006/relationships/hyperlink" Target="https://inspection.autodataexperts.de/inserat/17682?signature=b69905b66cdc004450561551b6b570ca6e104ce599a5c2fb279888a3eb796c44" TargetMode="External"/><Relationship Id="rId220" Type="http://schemas.openxmlformats.org/officeDocument/2006/relationships/hyperlink" Target="https://inspection.autodataexperts.de/inserat/17757?signature=9ff5dc1245c185efc6f3a1bd631c1ac16e4c21a040ca2a2f176ac0322e8dc537" TargetMode="External"/><Relationship Id="rId15" Type="http://schemas.openxmlformats.org/officeDocument/2006/relationships/hyperlink" Target="https://inspection.autodataexperts.de/inserat/13968?signature=3e02496c8eedac984bf57440df9a3e63212b629351f5b64707cbb503375d9de3" TargetMode="External"/><Relationship Id="rId36" Type="http://schemas.openxmlformats.org/officeDocument/2006/relationships/hyperlink" Target="https://inspection.autodataexperts.de/inserat/15263?signature=39894a3ca0f727af62dc14814a5ba2482edd0893fd57d07d87142270b8ce4a11" TargetMode="External"/><Relationship Id="rId57" Type="http://schemas.openxmlformats.org/officeDocument/2006/relationships/hyperlink" Target="https://inspection.autodataexperts.de/inserat/15947?signature=e72c9eab428a9060fc8e756cce998fd55d0d6e0d38e64f0ec1bfd8919365bfcc" TargetMode="External"/><Relationship Id="rId106" Type="http://schemas.openxmlformats.org/officeDocument/2006/relationships/hyperlink" Target="https://inspection.autodataexperts.de/inserat/16716?signature=239679a43c800b70a07773b9c7cf3f5a8dcaf3efeb2a59eb917d719b0c437e41" TargetMode="External"/><Relationship Id="rId127" Type="http://schemas.openxmlformats.org/officeDocument/2006/relationships/hyperlink" Target="https://inspection.autodataexperts.de/inserat/17058?signature=095096a4164712e1593a66af9cb4f8cbb2c898ad4d174245ca83b7c58749aee8" TargetMode="External"/><Relationship Id="rId10" Type="http://schemas.openxmlformats.org/officeDocument/2006/relationships/hyperlink" Target="https://inspection.autodataexperts.de/inserat/13172?signature=85f173032b2aff17d2a6547202beae597e29243a52cc7dfb1dbf006ca0d01b50" TargetMode="External"/><Relationship Id="rId31" Type="http://schemas.openxmlformats.org/officeDocument/2006/relationships/hyperlink" Target="https://inspection.autodataexperts.de/inserat/15052?signature=27660ca986dd02a277f2db0e43a2e90e607693e32b69d10f8ebf060e33295357" TargetMode="External"/><Relationship Id="rId52" Type="http://schemas.openxmlformats.org/officeDocument/2006/relationships/hyperlink" Target="https://inspection.autodataexperts.de/inserat/15811?signature=95309e5e710ef4b987047e5b3c7b0c1284357330b76c1af794fbdcf9c519f22f" TargetMode="External"/><Relationship Id="rId73" Type="http://schemas.openxmlformats.org/officeDocument/2006/relationships/hyperlink" Target="https://inspection.autodataexperts.de/inserat/16183?signature=0ef68618dfc1416d44f5cd7d9eed51799c2d464875100bf999dda25f9f16fd17" TargetMode="External"/><Relationship Id="rId78" Type="http://schemas.openxmlformats.org/officeDocument/2006/relationships/hyperlink" Target="https://inspection.autodataexperts.de/inserat/16341?signature=dc0dc04f3a63287765011c4bf3c28133a47b5b3ce01e3aaa04a9672168e487a8" TargetMode="External"/><Relationship Id="rId94" Type="http://schemas.openxmlformats.org/officeDocument/2006/relationships/hyperlink" Target="https://inspection.autodataexperts.de/inserat/16604?signature=e508795c9c5864552792dbe467658d8ea0182b13a53a0c160da63a158fa6ba21" TargetMode="External"/><Relationship Id="rId99" Type="http://schemas.openxmlformats.org/officeDocument/2006/relationships/hyperlink" Target="https://inspection.autodataexperts.de/inserat/16609?signature=305a7f7c690f240dcd3070ee365c5fb0893561952a919406b57dca65d100d488" TargetMode="External"/><Relationship Id="rId101" Type="http://schemas.openxmlformats.org/officeDocument/2006/relationships/hyperlink" Target="https://inspection.autodataexperts.de/inserat/16627?signature=c5c1ceb9f5459918ea9ce3df82b5cada03fef28fe8a21747872bfd9d5a9a8a05" TargetMode="External"/><Relationship Id="rId122" Type="http://schemas.openxmlformats.org/officeDocument/2006/relationships/hyperlink" Target="https://inspection.autodataexperts.de/inserat/16967?signature=86ac50f92bac3e30c33dc510ad940cdb924c62dabd2ddf84ea5e7f75c94e329d" TargetMode="External"/><Relationship Id="rId143" Type="http://schemas.openxmlformats.org/officeDocument/2006/relationships/hyperlink" Target="https://inspection.autodataexperts.de/inserat/17121?signature=e30e3745b2be101f44f0bdf3ad8d783a9ed7fdd023b1cf25078b0f369dcc16cc" TargetMode="External"/><Relationship Id="rId148" Type="http://schemas.openxmlformats.org/officeDocument/2006/relationships/hyperlink" Target="https://inspection.autodataexperts.de/inserat/17212?signature=59dd324dc5127f0079c50dae7668d1607895333d7a760ef36a0cfc484f218a03" TargetMode="External"/><Relationship Id="rId164" Type="http://schemas.openxmlformats.org/officeDocument/2006/relationships/hyperlink" Target="https://inspection.autodataexperts.de/inserat/17299?signature=e2456961d3e55b47caa964841b9099e896c08e2e2bd29d04994da4936d7cde76" TargetMode="External"/><Relationship Id="rId169" Type="http://schemas.openxmlformats.org/officeDocument/2006/relationships/hyperlink" Target="https://inspection.autodataexperts.de/inserat/17351?signature=117598d65c8f45a98b712fd3ca6a2747f9ca0cbac9d5adc02ad1c51be0d7020a" TargetMode="External"/><Relationship Id="rId185" Type="http://schemas.openxmlformats.org/officeDocument/2006/relationships/hyperlink" Target="https://inspection.autodataexperts.de/inserat/17606?signature=ce920c02979ae4f604f44b2aadd0b5aeb55b89b4564e5684c80f7f9b4add322a" TargetMode="External"/><Relationship Id="rId4" Type="http://schemas.openxmlformats.org/officeDocument/2006/relationships/hyperlink" Target="https://inspection.autodataexperts.de/inserat/7335?signature=63f6c8f480110c8b81bdc7e262742955c3368826c2f0f3ec0b54a07ab9815293" TargetMode="External"/><Relationship Id="rId9" Type="http://schemas.openxmlformats.org/officeDocument/2006/relationships/hyperlink" Target="https://inspection.autodataexperts.de/inserat/13075?signature=f796bf6630032b6129bad127f614b6a4fb4d78656d5475f2f291296241e4f424" TargetMode="External"/><Relationship Id="rId180" Type="http://schemas.openxmlformats.org/officeDocument/2006/relationships/hyperlink" Target="https://inspection.autodataexperts.de/inserat/17517?signature=65b762768765fb0a3b7752edefffb9222a64f5a6bd893d441e41a4ef684d5c2b" TargetMode="External"/><Relationship Id="rId210" Type="http://schemas.openxmlformats.org/officeDocument/2006/relationships/hyperlink" Target="https://inspection.autodataexperts.de/inserat/17744?signature=830f82c1e836573a9406d8e779ac9aef9d1e00ad6163a28b1f2d774f64080b9a" TargetMode="External"/><Relationship Id="rId215" Type="http://schemas.openxmlformats.org/officeDocument/2006/relationships/hyperlink" Target="https://inspection.autodataexperts.de/inserat/17750?signature=e86d9321a65a213117207bf1845282f50f2af5562861c483727997cae2a2c86e" TargetMode="External"/><Relationship Id="rId26" Type="http://schemas.openxmlformats.org/officeDocument/2006/relationships/hyperlink" Target="https://inspection.autodataexperts.de/inserat/14717?signature=8ededdebdf590104e54e4d122559b8b793dbfd5749f556396c9b96822833ccff" TargetMode="External"/><Relationship Id="rId47" Type="http://schemas.openxmlformats.org/officeDocument/2006/relationships/hyperlink" Target="https://inspection.autodataexperts.de/inserat/15648?signature=89354cd786967875199be0970ea43cab79124fc8023bca600e16578f9cfd8a52" TargetMode="External"/><Relationship Id="rId68" Type="http://schemas.openxmlformats.org/officeDocument/2006/relationships/hyperlink" Target="https://inspection.autodataexperts.de/inserat/16068?signature=a70025da03e66363e1a39c63e27ecb4765a9a4a990fc61536f7040a58e19bbd9" TargetMode="External"/><Relationship Id="rId89" Type="http://schemas.openxmlformats.org/officeDocument/2006/relationships/hyperlink" Target="https://inspection.autodataexperts.de/inserat/16561?signature=6f0dbc314e45fdbda92fc5ff05f47fedd9a270b107f5c32762ff2ceb23a20e77" TargetMode="External"/><Relationship Id="rId112" Type="http://schemas.openxmlformats.org/officeDocument/2006/relationships/hyperlink" Target="https://inspection.autodataexperts.de/inserat/16750?signature=8f7a192267ca0d90b4dcc5274144badb760d0f95a1af40f4a96f25ec97f64ae7" TargetMode="External"/><Relationship Id="rId133" Type="http://schemas.openxmlformats.org/officeDocument/2006/relationships/hyperlink" Target="https://inspection.autodataexperts.de/inserat/17079?signature=bdc1d3bcf5821de892c4116ce0a590526412bb306d070c5022938fabb4cf4a77" TargetMode="External"/><Relationship Id="rId154" Type="http://schemas.openxmlformats.org/officeDocument/2006/relationships/hyperlink" Target="https://inspection.autodataexperts.de/inserat/17226?signature=b72bee7ee6139280504564b60eaff4fd47035f3acf5aa99abf71b6b510fb112f" TargetMode="External"/><Relationship Id="rId175" Type="http://schemas.openxmlformats.org/officeDocument/2006/relationships/hyperlink" Target="https://inspection.autodataexperts.de/inserat/17420?signature=e0ee4968bd0a807dd3e60f5f18440bd3c981f6bf0460e15d2650bad5dde93bbe" TargetMode="External"/><Relationship Id="rId196" Type="http://schemas.openxmlformats.org/officeDocument/2006/relationships/hyperlink" Target="https://inspection.autodataexperts.de/inserat/17663?signature=5e6e8db16504deea79c53cb708b7ee45806e907a8cb3a97dbf0d1fdca859f749" TargetMode="External"/><Relationship Id="rId200" Type="http://schemas.openxmlformats.org/officeDocument/2006/relationships/hyperlink" Target="https://inspection.autodataexperts.de/inserat/17677?signature=4ffcbc2a86480657c3c48ebc64e7ce3e9872689048b23d12dabe0f0d80bd6056" TargetMode="External"/><Relationship Id="rId16" Type="http://schemas.openxmlformats.org/officeDocument/2006/relationships/hyperlink" Target="https://inspection.autodataexperts.de/inserat/13996?signature=91f42d4b1bdae1117c72454a77b61c8cd7ab83f8d58fcc2c08cc08881ff64df4" TargetMode="External"/><Relationship Id="rId221" Type="http://schemas.openxmlformats.org/officeDocument/2006/relationships/hyperlink" Target="https://inspection.autodataexperts.de/inserat/17758?signature=585ab6df422b331d07c2f12308a15e5111009b8d1686b59ad8b72131c39a50f9" TargetMode="External"/><Relationship Id="rId37" Type="http://schemas.openxmlformats.org/officeDocument/2006/relationships/hyperlink" Target="https://inspection.autodataexperts.de/inserat/15264?signature=c1d6a7e3a133e6ee1777036aedcc0b4c6665c9d85689dd59d24bc9be9cd7b019" TargetMode="External"/><Relationship Id="rId58" Type="http://schemas.openxmlformats.org/officeDocument/2006/relationships/hyperlink" Target="https://inspection.autodataexperts.de/inserat/16047?signature=0fc17f35929a2a1b2b2901277da59c3f806426b153fde601fd201cb7fde68797" TargetMode="External"/><Relationship Id="rId79" Type="http://schemas.openxmlformats.org/officeDocument/2006/relationships/hyperlink" Target="https://inspection.autodataexperts.de/inserat/16342?signature=96659ff54c54905e6c2c29a64d4778b67ef419d826a4ea031933bf8b9b6ad8e9" TargetMode="External"/><Relationship Id="rId102" Type="http://schemas.openxmlformats.org/officeDocument/2006/relationships/hyperlink" Target="https://inspection.autodataexperts.de/inserat/16634?signature=5c0c059fa1fa8d569088017a067356b6de2407426996350d495d92449b511c0f" TargetMode="External"/><Relationship Id="rId123" Type="http://schemas.openxmlformats.org/officeDocument/2006/relationships/hyperlink" Target="https://inspection.autodataexperts.de/inserat/16973?signature=613e852b366a08b094206930a4abe6922a4cd6ebfaf060ada7eff32646f4e49a" TargetMode="External"/><Relationship Id="rId144" Type="http://schemas.openxmlformats.org/officeDocument/2006/relationships/hyperlink" Target="https://inspection.autodataexperts.de/inserat/17125?signature=3541cc6214f0fac1267204a8335bb77ed6dd97fd866723ec4fa094da4f34fada" TargetMode="External"/><Relationship Id="rId90" Type="http://schemas.openxmlformats.org/officeDocument/2006/relationships/hyperlink" Target="https://inspection.autodataexperts.de/inserat/16562?signature=4010cc315e51a007ddd2510d50898e3f15187496b9d4c9b7cae998507da5a8eb" TargetMode="External"/><Relationship Id="rId165" Type="http://schemas.openxmlformats.org/officeDocument/2006/relationships/hyperlink" Target="https://inspection.autodataexperts.de/inserat/17344?signature=17a8e0d6cb85dfb870dbacd55e4cde57f97bbd48cd3a74fa916f643926d0adc7" TargetMode="External"/><Relationship Id="rId186" Type="http://schemas.openxmlformats.org/officeDocument/2006/relationships/hyperlink" Target="https://inspection.autodataexperts.de/inserat/17607?signature=31ca0613643636dfa12e592db38a44c24b8b3f1e004c9255f744038b49681a40" TargetMode="External"/><Relationship Id="rId211" Type="http://schemas.openxmlformats.org/officeDocument/2006/relationships/hyperlink" Target="https://inspection.autodataexperts.de/inserat/17745?signature=c6c3f5e3431f3e83a12ba9f310a38e8c09941aea909c9b44ec8221884de7fbaf" TargetMode="External"/><Relationship Id="rId27" Type="http://schemas.openxmlformats.org/officeDocument/2006/relationships/hyperlink" Target="https://inspection.autodataexperts.de/inserat/14727?signature=6faa9251058c7755f7326bb10d712f866b6da54d9aa0786dd9f67b5bf95d64d0" TargetMode="External"/><Relationship Id="rId48" Type="http://schemas.openxmlformats.org/officeDocument/2006/relationships/hyperlink" Target="https://inspection.autodataexperts.de/inserat/15719?signature=18c035af6f20b574da43e64660842cad627517943b7403155fa2b21c1cf52552" TargetMode="External"/><Relationship Id="rId69" Type="http://schemas.openxmlformats.org/officeDocument/2006/relationships/hyperlink" Target="https://inspection.autodataexperts.de/inserat/16069?signature=d0418d84194ba0133932ddbfc917b836eae0bf04cf19f84ea853acc689e37b12" TargetMode="External"/><Relationship Id="rId113" Type="http://schemas.openxmlformats.org/officeDocument/2006/relationships/hyperlink" Target="https://inspection.autodataexperts.de/inserat/16773?signature=63d9031c17ebe0c33c95ef820a1d6aa904e70460edcafa81e7257da45613543e" TargetMode="External"/><Relationship Id="rId134" Type="http://schemas.openxmlformats.org/officeDocument/2006/relationships/hyperlink" Target="https://inspection.autodataexperts.de/inserat/17081?signature=c055c453298915f325f52c7e79b8f37fada37e6547b1e5983c220597944c3465" TargetMode="External"/><Relationship Id="rId80" Type="http://schemas.openxmlformats.org/officeDocument/2006/relationships/hyperlink" Target="https://inspection.autodataexperts.de/inserat/16343?signature=0cc223a2cf048d99a60adc8505be58d0645972ad04233319756242422011550a" TargetMode="External"/><Relationship Id="rId155" Type="http://schemas.openxmlformats.org/officeDocument/2006/relationships/hyperlink" Target="https://inspection.autodataexperts.de/inserat/17231?signature=45a011618d4ccc89484c9c1d9df82e00aa424c8a5710091e64b38f3a2cd95c45" TargetMode="External"/><Relationship Id="rId176" Type="http://schemas.openxmlformats.org/officeDocument/2006/relationships/hyperlink" Target="https://inspection.autodataexperts.de/inserat/17421?signature=e0491e57e33893b2f111ca68f240c5d2b74e52e30f2ec4a40a7825d0d04eec2f" TargetMode="External"/><Relationship Id="rId197" Type="http://schemas.openxmlformats.org/officeDocument/2006/relationships/hyperlink" Target="https://inspection.autodataexperts.de/inserat/17664?signature=fbfc3ef1ce10ff75d4a6c6e319ef3c8db027f7c95f057a235dab6dbac119c68e" TargetMode="External"/><Relationship Id="rId201" Type="http://schemas.openxmlformats.org/officeDocument/2006/relationships/hyperlink" Target="https://inspection.autodataexperts.de/inserat/17679?signature=ac83ea8f6e184379c4530e59bcbfffb5af77b00a7a67d593594e7ffa5f2aa378" TargetMode="External"/><Relationship Id="rId222" Type="http://schemas.openxmlformats.org/officeDocument/2006/relationships/hyperlink" Target="https://inspection.autodataexperts.de/inserat/17759?signature=1e41fe972ed3c37998a88c825353ecfc115905937f79211bad3e3bb7be7f167c" TargetMode="External"/><Relationship Id="rId17" Type="http://schemas.openxmlformats.org/officeDocument/2006/relationships/hyperlink" Target="https://inspection.autodataexperts.de/inserat/14039?signature=8fed67a7f392ac7ddc2054e633fb688bc09b180aac456ccbebad82d0082f8656" TargetMode="External"/><Relationship Id="rId38" Type="http://schemas.openxmlformats.org/officeDocument/2006/relationships/hyperlink" Target="https://inspection.autodataexperts.de/inserat/15270?signature=5abc8de6269c9c35a48475293cb5d7897136e268f936f6fd7a3e3afdddce0eda" TargetMode="External"/><Relationship Id="rId59" Type="http://schemas.openxmlformats.org/officeDocument/2006/relationships/hyperlink" Target="https://inspection.autodataexperts.de/inserat/16049?signature=f8783aa2b84c9bdaccdf9f12f78f2bb66ebb922fdc571979a0d34baf84e3d76f" TargetMode="External"/><Relationship Id="rId103" Type="http://schemas.openxmlformats.org/officeDocument/2006/relationships/hyperlink" Target="https://inspection.autodataexperts.de/inserat/16646?signature=ac791837862e6c721d8ef9e29c2f034fd2c9a6dccb0eaf0114c7ed5f4cbadc3b" TargetMode="External"/><Relationship Id="rId124" Type="http://schemas.openxmlformats.org/officeDocument/2006/relationships/hyperlink" Target="https://inspection.autodataexperts.de/inserat/17038?signature=0348d60df7e6adfcb3abd3c4b4fe9795b00f8edf9f6594572cffac7fd2d3d4ec" TargetMode="External"/><Relationship Id="rId70" Type="http://schemas.openxmlformats.org/officeDocument/2006/relationships/hyperlink" Target="https://inspection.autodataexperts.de/inserat/16071?signature=db5cc64220d661824164d57f3078e701e2425601b0aa60acd7cc5754f8b093a5" TargetMode="External"/><Relationship Id="rId91" Type="http://schemas.openxmlformats.org/officeDocument/2006/relationships/hyperlink" Target="https://inspection.autodataexperts.de/inserat/16570?signature=4466c4f2c73f676852eeac022197f71e0f01cc5a69438c11f990ed91b57d9a4c" TargetMode="External"/><Relationship Id="rId145" Type="http://schemas.openxmlformats.org/officeDocument/2006/relationships/hyperlink" Target="https://inspection.autodataexperts.de/inserat/17128?signature=d50706b4dfda57a82cf1e15cd7ed776cae202de12e43eab9a95224ef230020f0" TargetMode="External"/><Relationship Id="rId166" Type="http://schemas.openxmlformats.org/officeDocument/2006/relationships/hyperlink" Target="https://inspection.autodataexperts.de/inserat/17345?signature=70034a967338f5a038937fee14accf3676161855fa37cd9aa24d70374c522675" TargetMode="External"/><Relationship Id="rId187" Type="http://schemas.openxmlformats.org/officeDocument/2006/relationships/hyperlink" Target="https://inspection.autodataexperts.de/inserat/17653?signature=4e44de3d82c5304602020dd841c924ebe7f78ee0ac68a279c97b60cafb1101e3" TargetMode="External"/><Relationship Id="rId1" Type="http://schemas.openxmlformats.org/officeDocument/2006/relationships/hyperlink" Target="https://inspection.autodataexperts.de/inserat/230?signature=b94234c611c784ef3b712bfefa87158623d2908c52b3c1fa028041b225034678" TargetMode="External"/><Relationship Id="rId212" Type="http://schemas.openxmlformats.org/officeDocument/2006/relationships/hyperlink" Target="https://inspection.autodataexperts.de/inserat/17746?signature=6b7744d65d8ce6688731f192cdf599c904c22b9e74fdb0a20047f56c3684d0e4" TargetMode="External"/><Relationship Id="rId28" Type="http://schemas.openxmlformats.org/officeDocument/2006/relationships/hyperlink" Target="https://inspection.autodataexperts.de/inserat/14838?signature=85b125165bff100ffbee8de5fab5f5595cfd9d1b241cca13f7aa1d3863359afc" TargetMode="External"/><Relationship Id="rId49" Type="http://schemas.openxmlformats.org/officeDocument/2006/relationships/hyperlink" Target="https://inspection.autodataexperts.de/inserat/15723?signature=715ba40b6334b995a803c84a96b3de959ffec7bac834244d376b0b6fb2ba43e9" TargetMode="External"/><Relationship Id="rId114" Type="http://schemas.openxmlformats.org/officeDocument/2006/relationships/hyperlink" Target="https://inspection.autodataexperts.de/inserat/16776?signature=3f85b170cb369b2989ff4c20c110f7b8242a686557a11424dee2a6fa2a2640dc" TargetMode="External"/><Relationship Id="rId60" Type="http://schemas.openxmlformats.org/officeDocument/2006/relationships/hyperlink" Target="https://inspection.autodataexperts.de/inserat/16051?signature=69c8ee1d7dedc4de62a5354de0b9a8584b9109ba991ce4b3635017aff1d612c2" TargetMode="External"/><Relationship Id="rId81" Type="http://schemas.openxmlformats.org/officeDocument/2006/relationships/hyperlink" Target="https://inspection.autodataexperts.de/inserat/16344?signature=4417e2aad8ced18df3757c7d5e87469e0988243269d94d33e179dd390aa474fe" TargetMode="External"/><Relationship Id="rId135" Type="http://schemas.openxmlformats.org/officeDocument/2006/relationships/hyperlink" Target="https://inspection.autodataexperts.de/inserat/17082?signature=b1ad822d95d1b1fc6ffb32cec099824f29422cf19b95a5d1fe4bb7b988d7ca56" TargetMode="External"/><Relationship Id="rId156" Type="http://schemas.openxmlformats.org/officeDocument/2006/relationships/hyperlink" Target="https://inspection.autodataexperts.de/inserat/17268?signature=2f17b595cc87495661ec6d98df74b80d2bd23ddb4233b885d042dddb1c96ef82" TargetMode="External"/><Relationship Id="rId177" Type="http://schemas.openxmlformats.org/officeDocument/2006/relationships/hyperlink" Target="https://inspection.autodataexperts.de/inserat/17424?signature=b16dabb0358f2e0ebb1168fe77fca2d0ba9bb8ed6d9d3594256abef75a8b544e" TargetMode="External"/><Relationship Id="rId198" Type="http://schemas.openxmlformats.org/officeDocument/2006/relationships/hyperlink" Target="https://inspection.autodataexperts.de/inserat/17665?signature=d56dba9406b621d3ef9767432d2009efb00fb37a32de212215746cc3233ea9f5" TargetMode="External"/><Relationship Id="rId202" Type="http://schemas.openxmlformats.org/officeDocument/2006/relationships/hyperlink" Target="https://inspection.autodataexperts.de/inserat/17680?signature=4aee232552f1b7f75fb7c441fdfc55e6206644898c4ddb808fa6b63e6c26a016" TargetMode="External"/><Relationship Id="rId223" Type="http://schemas.openxmlformats.org/officeDocument/2006/relationships/hyperlink" Target="https://inspection.autodataexperts.de/inserat/17764?signature=d45e7896834c82ea553dc3f03ed1e256114a8c6a3ef678fbdeefa057d685ae87" TargetMode="External"/><Relationship Id="rId18" Type="http://schemas.openxmlformats.org/officeDocument/2006/relationships/hyperlink" Target="https://inspection.autodataexperts.de/inserat/14142?signature=f951ce392861e48fc6933de4159c929be1eb054f364fb1204ea7cc867a46e408" TargetMode="External"/><Relationship Id="rId39" Type="http://schemas.openxmlformats.org/officeDocument/2006/relationships/hyperlink" Target="https://inspection.autodataexperts.de/inserat/15296?signature=ff98207bafb26b7f3577cfe8f87351e3e4f434fc13cb19ca3228eba03e45f2ae" TargetMode="External"/><Relationship Id="rId50" Type="http://schemas.openxmlformats.org/officeDocument/2006/relationships/hyperlink" Target="https://inspection.autodataexperts.de/inserat/15740?signature=5f6e5ecd76e2fac36fb2e3e1146cd663c6d35cb5c32459130bf5f6e5162fe9df" TargetMode="External"/><Relationship Id="rId104" Type="http://schemas.openxmlformats.org/officeDocument/2006/relationships/hyperlink" Target="https://inspection.autodataexperts.de/inserat/16660?signature=23d44bc8aafb2cd1d9f56e5f0cb9bf8fc72311b9eb7c88919699e92e3e233a3e" TargetMode="External"/><Relationship Id="rId125" Type="http://schemas.openxmlformats.org/officeDocument/2006/relationships/hyperlink" Target="https://inspection.autodataexperts.de/inserat/17050?signature=7e4fb8c5db4f348027563a72288154d82d6fb76122bbeca4dc51323046acec2e" TargetMode="External"/><Relationship Id="rId146" Type="http://schemas.openxmlformats.org/officeDocument/2006/relationships/hyperlink" Target="https://inspection.autodataexperts.de/inserat/17204?signature=c41f16335ed66a0118994c308650e8e80ab1c1787505f5ff58090e669d50b161" TargetMode="External"/><Relationship Id="rId167" Type="http://schemas.openxmlformats.org/officeDocument/2006/relationships/hyperlink" Target="https://inspection.autodataexperts.de/inserat/17346?signature=7834fca923cab07acb108431d5b55e85c6b27f3e9e28ce835956bf8bbb9a2db9" TargetMode="External"/><Relationship Id="rId188" Type="http://schemas.openxmlformats.org/officeDocument/2006/relationships/hyperlink" Target="https://inspection.autodataexperts.de/inserat/17654?signature=833d2533ea2c5e9516ccb2dac9b7fae391fbb0e8a90c6addb9f12f53a99d15ad" TargetMode="External"/><Relationship Id="rId71" Type="http://schemas.openxmlformats.org/officeDocument/2006/relationships/hyperlink" Target="https://inspection.autodataexperts.de/inserat/16078?signature=93152fa067ab4576c39d8f7378dff08fb6bb428236041058b2152b9e92b2fb87" TargetMode="External"/><Relationship Id="rId92" Type="http://schemas.openxmlformats.org/officeDocument/2006/relationships/hyperlink" Target="https://inspection.autodataexperts.de/inserat/16584?signature=bbe881b84106753ff238ce9e92b6425e55757d0bd8f25028ccf2f9e65e5a8b28" TargetMode="External"/><Relationship Id="rId213" Type="http://schemas.openxmlformats.org/officeDocument/2006/relationships/hyperlink" Target="https://inspection.autodataexperts.de/inserat/17747?signature=e78ad9fda15627cdbbc868924d6c6ad976f9d5cff67fe69df7c9a3fbfdeff9b0" TargetMode="External"/><Relationship Id="rId2" Type="http://schemas.openxmlformats.org/officeDocument/2006/relationships/hyperlink" Target="https://inspection.autodataexperts.de/inserat/730?signature=0803f987b01d655db4ef1a300bf55cbc36ed9236d3be01c8bbab9bcafb3b7451" TargetMode="External"/><Relationship Id="rId29" Type="http://schemas.openxmlformats.org/officeDocument/2006/relationships/hyperlink" Target="https://inspection.autodataexperts.de/inserat/14923?signature=4739e9b1c1116a32fafd21b3f1824e458e1fe2d162b42755e68f305252de1b3f" TargetMode="External"/><Relationship Id="rId40" Type="http://schemas.openxmlformats.org/officeDocument/2006/relationships/hyperlink" Target="https://inspection.autodataexperts.de/inserat/15350?signature=274ac46c3c14ce5b14ad8e73d708f362b3519c007e43f11ce2d9195746474784" TargetMode="External"/><Relationship Id="rId115" Type="http://schemas.openxmlformats.org/officeDocument/2006/relationships/hyperlink" Target="https://inspection.autodataexperts.de/inserat/16844?signature=5107a719ec0851fd13d98bb429aafb2e0d4acb00e1c33a410b5d21e14002c5a3" TargetMode="External"/><Relationship Id="rId136" Type="http://schemas.openxmlformats.org/officeDocument/2006/relationships/hyperlink" Target="https://inspection.autodataexperts.de/inserat/17085?signature=0998b87d6865b6a11258c49c4993ebe0178dababa6c11f2b1ba6c987beae0c4c" TargetMode="External"/><Relationship Id="rId157" Type="http://schemas.openxmlformats.org/officeDocument/2006/relationships/hyperlink" Target="https://inspection.autodataexperts.de/inserat/17271?signature=d66d3d2319c17f173188ea0e5cc89f0f916daffb7a8e33af25155fbc50edc50e" TargetMode="External"/><Relationship Id="rId178" Type="http://schemas.openxmlformats.org/officeDocument/2006/relationships/hyperlink" Target="https://inspection.autodataexperts.de/inserat/17427?signature=ab7dc38262f8451e0a122ff5fac8b728911577457816280ad61d08244ef267e6" TargetMode="External"/><Relationship Id="rId61" Type="http://schemas.openxmlformats.org/officeDocument/2006/relationships/hyperlink" Target="https://inspection.autodataexperts.de/inserat/16052?signature=84ac920b5d925e3bce071c7745943e38a4502c03188c20ba8e5107012fe34d10" TargetMode="External"/><Relationship Id="rId82" Type="http://schemas.openxmlformats.org/officeDocument/2006/relationships/hyperlink" Target="https://inspection.autodataexperts.de/inserat/16364?signature=57bbce1222321658ecd655f92363c1f6e3d2b951049e476436c00860f1619299" TargetMode="External"/><Relationship Id="rId199" Type="http://schemas.openxmlformats.org/officeDocument/2006/relationships/hyperlink" Target="https://inspection.autodataexperts.de/inserat/17666?signature=e30faf0b2401f79a8a64b93b83b761fcab330cf4d68296f9d6da508451ba7d00" TargetMode="External"/><Relationship Id="rId203" Type="http://schemas.openxmlformats.org/officeDocument/2006/relationships/hyperlink" Target="https://inspection.autodataexperts.de/inserat/17681?signature=1887cc883895a4daa3036bea166702e4a579d9222b8ca68f752b40c95d62e6ec" TargetMode="External"/><Relationship Id="rId19" Type="http://schemas.openxmlformats.org/officeDocument/2006/relationships/hyperlink" Target="https://inspection.autodataexperts.de/inserat/14470?signature=18611c9b6d0232385bdf8d68fd4a43b07e700faa90cb1cb87abf238bb089ba56" TargetMode="External"/><Relationship Id="rId224" Type="http://schemas.openxmlformats.org/officeDocument/2006/relationships/hyperlink" Target="https://inspection.autodataexperts.de/inserat/17765?signature=6e098fb2f70ba8027891f212e87c42c6f5f7894d2f94810d4c32a4c10242d45a" TargetMode="External"/><Relationship Id="rId30" Type="http://schemas.openxmlformats.org/officeDocument/2006/relationships/hyperlink" Target="https://inspection.autodataexperts.de/inserat/14925?signature=bde63c14147fb473ac859318f774f418014e41843b7905df89df58e9641efbbd" TargetMode="External"/><Relationship Id="rId105" Type="http://schemas.openxmlformats.org/officeDocument/2006/relationships/hyperlink" Target="https://inspection.autodataexperts.de/inserat/16663?signature=5ffa4c17ddb77ecd4956215ef160b03246358d1c8d6ecaacfb18033478646f93" TargetMode="External"/><Relationship Id="rId126" Type="http://schemas.openxmlformats.org/officeDocument/2006/relationships/hyperlink" Target="https://inspection.autodataexperts.de/inserat/17053?signature=0c82f10cd5c7d95f024c6a6ba18cc29d7c5f73b83ecdb1336ad3c9ee2e649043" TargetMode="External"/><Relationship Id="rId147" Type="http://schemas.openxmlformats.org/officeDocument/2006/relationships/hyperlink" Target="https://inspection.autodataexperts.de/inserat/17211?signature=43c8f5bfe3c00f01d080b2b0d9dc3a21f1701632098b36f9705306ef24462113" TargetMode="External"/><Relationship Id="rId168" Type="http://schemas.openxmlformats.org/officeDocument/2006/relationships/hyperlink" Target="https://inspection.autodataexperts.de/inserat/17347?signature=c028f413e22d8bed600309b483bec1788281c3850cd8d3537a67979a7fb3b74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5"/>
  <sheetViews>
    <sheetView tabSelected="1" workbookViewId="0">
      <selection activeCell="E2" sqref="E2"/>
    </sheetView>
  </sheetViews>
  <sheetFormatPr defaultColWidth="9.140625" defaultRowHeight="15"/>
  <cols>
    <col min="1" max="1" width="17.5703125" bestFit="1" customWidth="1"/>
    <col min="2" max="2" width="21.140625" bestFit="1" customWidth="1"/>
    <col min="3" max="3" width="16.42578125" bestFit="1" customWidth="1"/>
    <col min="4" max="4" width="73" bestFit="1" customWidth="1"/>
    <col min="5" max="5" width="28.42578125" customWidth="1"/>
    <col min="6" max="6" width="24.5703125" bestFit="1" customWidth="1"/>
    <col min="7" max="7" width="11.5703125" bestFit="1" customWidth="1"/>
    <col min="8" max="8" width="6.85546875" bestFit="1" customWidth="1"/>
    <col min="9" max="9" width="18.7109375" bestFit="1" customWidth="1"/>
    <col min="10" max="10" width="14" bestFit="1" customWidth="1"/>
    <col min="11" max="11" width="38.7109375" customWidth="1"/>
  </cols>
  <sheetData>
    <row r="1" spans="1:1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6" t="s">
        <v>7</v>
      </c>
      <c r="I1" s="7" t="s">
        <v>8</v>
      </c>
      <c r="J1" s="9" t="s">
        <v>9</v>
      </c>
      <c r="K1" s="6" t="s">
        <v>10</v>
      </c>
    </row>
    <row r="2" spans="1:11">
      <c r="A2">
        <v>123000230</v>
      </c>
      <c r="B2" s="1" t="s">
        <v>11</v>
      </c>
      <c r="C2" s="1" t="s">
        <v>12</v>
      </c>
      <c r="D2" s="1" t="s">
        <v>13</v>
      </c>
      <c r="E2" s="1"/>
      <c r="F2" s="2">
        <v>44158</v>
      </c>
      <c r="G2" s="3">
        <v>9421</v>
      </c>
      <c r="H2" s="1" t="s">
        <v>14</v>
      </c>
      <c r="I2" s="2">
        <v>45216</v>
      </c>
      <c r="J2" s="4">
        <v>25900</v>
      </c>
      <c r="K2" s="1" t="str">
        <f>HYPERLINK("https://inspection.autodataexperts.de/inserat/230?signature=b94234c611c784ef3b712bfefa87158623d2908c52b3c1fa028041b225034678", "Show vehicle")</f>
        <v>Show vehicle</v>
      </c>
    </row>
    <row r="3" spans="1:11">
      <c r="A3">
        <v>123000730</v>
      </c>
      <c r="B3" s="1" t="s">
        <v>15</v>
      </c>
      <c r="C3" s="1" t="s">
        <v>16</v>
      </c>
      <c r="D3" s="1" t="s">
        <v>17</v>
      </c>
      <c r="E3" s="1"/>
      <c r="F3" s="2">
        <v>44621</v>
      </c>
      <c r="G3" s="3">
        <v>85210</v>
      </c>
      <c r="H3" s="1" t="s">
        <v>14</v>
      </c>
      <c r="I3" s="2">
        <v>45246</v>
      </c>
      <c r="J3" s="4">
        <v>26400</v>
      </c>
      <c r="K3" s="1" t="str">
        <f>HYPERLINK("https://inspection.autodataexperts.de/inserat/730?signature=0803f987b01d655db4ef1a300bf55cbc36ed9236d3be01c8bbab9bcafb3b7451", "Show vehicle")</f>
        <v>Show vehicle</v>
      </c>
    </row>
    <row r="4" spans="1:11">
      <c r="A4">
        <v>124002144</v>
      </c>
      <c r="B4" s="1" t="s">
        <v>18</v>
      </c>
      <c r="C4" s="1" t="s">
        <v>19</v>
      </c>
      <c r="D4" s="1" t="s">
        <v>20</v>
      </c>
      <c r="E4" s="1"/>
      <c r="F4" s="2">
        <v>42093</v>
      </c>
      <c r="G4" s="3">
        <v>128311</v>
      </c>
      <c r="H4" s="1" t="s">
        <v>21</v>
      </c>
      <c r="I4" s="2">
        <v>45495.435844906999</v>
      </c>
      <c r="J4" s="4">
        <v>21900</v>
      </c>
      <c r="K4" s="1" t="str">
        <f>HYPERLINK("https://inspection.autodataexperts.de/inserat/4868?signature=f03cf5380829be6621beb4756d488bb010b685b68b43b30dfcf8e997cc7f4c69", "Show vehicle")</f>
        <v>Show vehicle</v>
      </c>
    </row>
    <row r="5" spans="1:11">
      <c r="A5">
        <v>124002927</v>
      </c>
      <c r="B5" s="1" t="s">
        <v>22</v>
      </c>
      <c r="C5" s="1" t="s">
        <v>23</v>
      </c>
      <c r="D5" s="1" t="s">
        <v>24</v>
      </c>
      <c r="E5" s="1"/>
      <c r="F5" s="2">
        <v>44995</v>
      </c>
      <c r="G5" s="3">
        <v>16029</v>
      </c>
      <c r="H5" s="1" t="s">
        <v>14</v>
      </c>
      <c r="I5" s="2">
        <v>45561.555046296002</v>
      </c>
      <c r="J5" s="4">
        <v>23500</v>
      </c>
      <c r="K5" s="1" t="str">
        <f>HYPERLINK("https://inspection.autodataexperts.de/inserat/7335?signature=63f6c8f480110c8b81bdc7e262742955c3368826c2f0f3ec0b54a07ab9815293", "Show vehicle")</f>
        <v>Show vehicle</v>
      </c>
    </row>
    <row r="6" spans="1:11">
      <c r="A6">
        <v>124003162</v>
      </c>
      <c r="B6" s="1" t="s">
        <v>25</v>
      </c>
      <c r="C6" s="1" t="s">
        <v>16</v>
      </c>
      <c r="D6" s="1" t="s">
        <v>26</v>
      </c>
      <c r="E6" s="1"/>
      <c r="F6" s="2">
        <v>44858</v>
      </c>
      <c r="G6" s="3">
        <v>59327</v>
      </c>
      <c r="H6" s="1" t="s">
        <v>14</v>
      </c>
      <c r="I6" s="2">
        <v>45588.588414352002</v>
      </c>
      <c r="J6" s="4">
        <v>27500</v>
      </c>
      <c r="K6" s="1" t="str">
        <f>HYPERLINK("https://inspection.autodataexperts.de/inserat/8305?signature=3ccb3b0f28b3183447180ed3d5f730e584f7245ea342a86ac44046098cf1e4cc", "Show vehicle")</f>
        <v>Show vehicle</v>
      </c>
    </row>
    <row r="7" spans="1:11">
      <c r="A7">
        <v>125000110</v>
      </c>
      <c r="B7" s="1" t="s">
        <v>27</v>
      </c>
      <c r="C7" s="1" t="s">
        <v>12</v>
      </c>
      <c r="D7" s="1" t="s">
        <v>28</v>
      </c>
      <c r="E7" s="1"/>
      <c r="F7" s="2">
        <v>44971</v>
      </c>
      <c r="G7" s="3">
        <v>9657</v>
      </c>
      <c r="H7" s="1" t="s">
        <v>14</v>
      </c>
      <c r="I7" s="2">
        <v>45673.710219907</v>
      </c>
      <c r="J7" s="4">
        <v>47200</v>
      </c>
      <c r="K7" s="1" t="str">
        <f>HYPERLINK("https://inspection.autodataexperts.de/inserat/11372?signature=349d1a62c79c7b0886984413e9dfbabae41a2197ed4ea600ae9f7afad0d74df8", "Show vehicle")</f>
        <v>Show vehicle</v>
      </c>
    </row>
    <row r="8" spans="1:11">
      <c r="A8">
        <v>125000274</v>
      </c>
      <c r="B8" s="1" t="s">
        <v>29</v>
      </c>
      <c r="C8" s="1" t="s">
        <v>12</v>
      </c>
      <c r="D8" s="1" t="s">
        <v>30</v>
      </c>
      <c r="E8" s="1"/>
      <c r="F8" s="2">
        <v>45644</v>
      </c>
      <c r="G8" s="3">
        <v>741</v>
      </c>
      <c r="H8" s="1" t="s">
        <v>14</v>
      </c>
      <c r="I8" s="2">
        <v>45692.655740741</v>
      </c>
      <c r="J8" s="4">
        <v>53900</v>
      </c>
      <c r="K8" s="1" t="str">
        <f>HYPERLINK("https://inspection.autodataexperts.de/inserat/12215?signature=e4732e6df6f0edf73c373f6f779ad112f97e6a80e953b77f900064b3ee5e9034", "Show vehicle")</f>
        <v>Show vehicle</v>
      </c>
    </row>
    <row r="9" spans="1:11">
      <c r="A9">
        <v>125000451</v>
      </c>
      <c r="B9" s="1" t="s">
        <v>31</v>
      </c>
      <c r="C9" s="1" t="s">
        <v>32</v>
      </c>
      <c r="D9" s="1" t="s">
        <v>33</v>
      </c>
      <c r="E9" s="1"/>
      <c r="F9" s="2">
        <v>45169</v>
      </c>
      <c r="G9" s="3">
        <v>5005</v>
      </c>
      <c r="H9" s="1" t="s">
        <v>14</v>
      </c>
      <c r="I9" s="2">
        <v>45707.318946758998</v>
      </c>
      <c r="J9" s="4">
        <v>15900</v>
      </c>
      <c r="K9" s="1" t="str">
        <f>HYPERLINK("https://inspection.autodataexperts.de/inserat/12978?signature=7abf03d778cd26c165bc20c05df36793237c0fbc16fe16512621d5586db610c4", "Show vehicle")</f>
        <v>Show vehicle</v>
      </c>
    </row>
    <row r="10" spans="1:11">
      <c r="A10">
        <v>125000496</v>
      </c>
      <c r="B10" s="1" t="s">
        <v>34</v>
      </c>
      <c r="C10" s="1" t="s">
        <v>12</v>
      </c>
      <c r="D10" s="1" t="s">
        <v>35</v>
      </c>
      <c r="E10" s="1"/>
      <c r="F10" s="2">
        <v>45027</v>
      </c>
      <c r="G10" s="3">
        <v>50569</v>
      </c>
      <c r="H10" s="1" t="s">
        <v>14</v>
      </c>
      <c r="I10" s="2">
        <v>45707.648611110999</v>
      </c>
      <c r="J10" s="4">
        <v>26900</v>
      </c>
      <c r="K10" s="1" t="str">
        <f>HYPERLINK("https://inspection.autodataexperts.de/inserat/13075?signature=f796bf6630032b6129bad127f614b6a4fb4d78656d5475f2f291296241e4f424", "Show vehicle")</f>
        <v>Show vehicle</v>
      </c>
    </row>
    <row r="11" spans="1:11">
      <c r="A11">
        <v>125000517</v>
      </c>
      <c r="B11" s="1" t="s">
        <v>36</v>
      </c>
      <c r="C11" s="1" t="s">
        <v>12</v>
      </c>
      <c r="D11" s="1" t="s">
        <v>37</v>
      </c>
      <c r="E11" s="1"/>
      <c r="F11" s="2">
        <v>44439</v>
      </c>
      <c r="G11" s="3">
        <v>35603</v>
      </c>
      <c r="H11" s="1" t="s">
        <v>14</v>
      </c>
      <c r="I11" s="2">
        <v>45708.696307869999</v>
      </c>
      <c r="J11" s="4">
        <v>26200</v>
      </c>
      <c r="K11" s="1" t="str">
        <f>HYPERLINK("https://inspection.autodataexperts.de/inserat/13172?signature=85f173032b2aff17d2a6547202beae597e29243a52cc7dfb1dbf006ca0d01b50", "Show vehicle")</f>
        <v>Show vehicle</v>
      </c>
    </row>
    <row r="12" spans="1:11">
      <c r="A12">
        <v>125000553</v>
      </c>
      <c r="B12" s="1" t="s">
        <v>38</v>
      </c>
      <c r="C12" s="1" t="s">
        <v>39</v>
      </c>
      <c r="D12" s="1" t="s">
        <v>40</v>
      </c>
      <c r="E12" s="1"/>
      <c r="F12" s="2">
        <v>44431</v>
      </c>
      <c r="G12" s="3">
        <v>92251</v>
      </c>
      <c r="H12" s="1" t="s">
        <v>14</v>
      </c>
      <c r="I12" s="2">
        <v>45709.543356481001</v>
      </c>
      <c r="J12" s="4">
        <v>24900</v>
      </c>
      <c r="K12" s="1" t="str">
        <f>HYPERLINK("https://inspection.autodataexperts.de/inserat/13277?signature=3329b7e7de29ee03b5a936049054e3773bc9ed99f2d7883551afceebb7a8b725", "Show vehicle")</f>
        <v>Show vehicle</v>
      </c>
    </row>
    <row r="13" spans="1:11">
      <c r="A13">
        <v>125000573</v>
      </c>
      <c r="B13" s="1" t="s">
        <v>41</v>
      </c>
      <c r="C13" s="1" t="s">
        <v>12</v>
      </c>
      <c r="D13" s="1" t="s">
        <v>42</v>
      </c>
      <c r="E13" s="1"/>
      <c r="F13" s="2">
        <v>44641</v>
      </c>
      <c r="G13" s="3">
        <v>109989</v>
      </c>
      <c r="H13" s="1" t="s">
        <v>14</v>
      </c>
      <c r="I13" s="2">
        <v>45712.663379630001</v>
      </c>
      <c r="J13" s="4">
        <v>39900</v>
      </c>
      <c r="K13" s="1" t="str">
        <f>HYPERLINK("https://inspection.autodataexperts.de/inserat/13345?signature=8bbab31f8846edc19521e3d71f0580d4d785977821734ee195434cb5e26b4523", "Show vehicle")</f>
        <v>Show vehicle</v>
      </c>
    </row>
    <row r="14" spans="1:11">
      <c r="A14">
        <v>125000586</v>
      </c>
      <c r="B14" s="1" t="s">
        <v>43</v>
      </c>
      <c r="C14" s="1" t="s">
        <v>16</v>
      </c>
      <c r="D14" s="1" t="s">
        <v>44</v>
      </c>
      <c r="E14" s="1"/>
      <c r="F14" s="2">
        <v>45049</v>
      </c>
      <c r="G14" s="3">
        <v>39516</v>
      </c>
      <c r="H14" s="1" t="s">
        <v>14</v>
      </c>
      <c r="I14" s="2">
        <v>45713.479618056001</v>
      </c>
      <c r="J14" s="4">
        <v>40900</v>
      </c>
      <c r="K14" s="1" t="str">
        <f>HYPERLINK("https://inspection.autodataexperts.de/inserat/13417?signature=c95b40a22e194c739e5d8e4c94669a9066e7d775da68cf4bc2ddf6c9b62100b9", "Show vehicle")</f>
        <v>Show vehicle</v>
      </c>
    </row>
    <row r="15" spans="1:11">
      <c r="A15">
        <v>125000708</v>
      </c>
      <c r="B15" s="1" t="s">
        <v>45</v>
      </c>
      <c r="C15" s="1" t="s">
        <v>12</v>
      </c>
      <c r="D15" s="1" t="s">
        <v>37</v>
      </c>
      <c r="E15" s="1"/>
      <c r="F15" s="2">
        <v>44761</v>
      </c>
      <c r="G15" s="3">
        <v>49472</v>
      </c>
      <c r="H15" s="1" t="s">
        <v>14</v>
      </c>
      <c r="I15" s="2">
        <v>45719.608298610998</v>
      </c>
      <c r="J15" s="4">
        <v>27200</v>
      </c>
      <c r="K15" s="1" t="str">
        <f>HYPERLINK("https://inspection.autodataexperts.de/inserat/13805?signature=72099817b71054e9cbd7db191b4b36c99bb4651f212a190248487be8ff9c55be", "Show vehicle")</f>
        <v>Show vehicle</v>
      </c>
    </row>
    <row r="16" spans="1:11">
      <c r="A16">
        <v>125000740</v>
      </c>
      <c r="B16" s="1" t="s">
        <v>46</v>
      </c>
      <c r="C16" s="1" t="s">
        <v>47</v>
      </c>
      <c r="D16" s="1" t="s">
        <v>48</v>
      </c>
      <c r="E16" s="1"/>
      <c r="F16" s="2">
        <v>45007</v>
      </c>
      <c r="G16" s="3">
        <v>23815</v>
      </c>
      <c r="H16" s="1" t="s">
        <v>14</v>
      </c>
      <c r="I16" s="2">
        <v>45721.394664352003</v>
      </c>
      <c r="J16" s="4">
        <v>17700</v>
      </c>
      <c r="K16" s="1" t="str">
        <f>HYPERLINK("https://inspection.autodataexperts.de/inserat/13968?signature=3e02496c8eedac984bf57440df9a3e63212b629351f5b64707cbb503375d9de3", "Show vehicle")</f>
        <v>Show vehicle</v>
      </c>
    </row>
    <row r="17" spans="1:11">
      <c r="A17">
        <v>125000758</v>
      </c>
      <c r="B17" s="1" t="s">
        <v>49</v>
      </c>
      <c r="C17" s="1" t="s">
        <v>50</v>
      </c>
      <c r="D17" s="1" t="s">
        <v>51</v>
      </c>
      <c r="E17" s="1"/>
      <c r="F17" s="2">
        <v>45015</v>
      </c>
      <c r="G17" s="3">
        <v>8411</v>
      </c>
      <c r="H17" s="1" t="s">
        <v>14</v>
      </c>
      <c r="I17" s="2">
        <v>45722.330578704001</v>
      </c>
      <c r="J17" s="4">
        <v>18700</v>
      </c>
      <c r="K17" s="1" t="str">
        <f>HYPERLINK("https://inspection.autodataexperts.de/inserat/13996?signature=91f42d4b1bdae1117c72454a77b61c8cd7ab83f8d58fcc2c08cc08881ff64df4", "Show vehicle")</f>
        <v>Show vehicle</v>
      </c>
    </row>
    <row r="18" spans="1:11">
      <c r="A18">
        <v>125000761</v>
      </c>
      <c r="B18" s="1" t="s">
        <v>52</v>
      </c>
      <c r="C18" s="1" t="s">
        <v>39</v>
      </c>
      <c r="D18" s="1" t="s">
        <v>53</v>
      </c>
      <c r="E18" s="1"/>
      <c r="F18" s="2">
        <v>44599</v>
      </c>
      <c r="G18" s="3">
        <v>36241</v>
      </c>
      <c r="H18" s="1" t="s">
        <v>14</v>
      </c>
      <c r="I18" s="2">
        <v>45722.503773147997</v>
      </c>
      <c r="J18" s="4">
        <v>28900</v>
      </c>
      <c r="K18" s="1" t="str">
        <f>HYPERLINK("https://inspection.autodataexperts.de/inserat/14039?signature=8fed67a7f392ac7ddc2054e633fb688bc09b180aac456ccbebad82d0082f8656", "Show vehicle")</f>
        <v>Show vehicle</v>
      </c>
    </row>
    <row r="19" spans="1:11">
      <c r="A19">
        <v>125000773</v>
      </c>
      <c r="B19" s="1" t="s">
        <v>54</v>
      </c>
      <c r="C19" s="1" t="s">
        <v>39</v>
      </c>
      <c r="D19" s="1" t="s">
        <v>53</v>
      </c>
      <c r="E19" s="1"/>
      <c r="F19" s="2">
        <v>45013</v>
      </c>
      <c r="G19" s="3">
        <v>30</v>
      </c>
      <c r="H19" s="1" t="s">
        <v>14</v>
      </c>
      <c r="I19" s="2">
        <v>45723.367118055998</v>
      </c>
      <c r="J19" s="4">
        <v>34900</v>
      </c>
      <c r="K19" s="1" t="str">
        <f>HYPERLINK("https://inspection.autodataexperts.de/inserat/14142?signature=f951ce392861e48fc6933de4159c929be1eb054f364fb1204ea7cc867a46e408", "Show vehicle")</f>
        <v>Show vehicle</v>
      </c>
    </row>
    <row r="20" spans="1:11">
      <c r="A20">
        <v>125000849</v>
      </c>
      <c r="B20" s="1" t="s">
        <v>55</v>
      </c>
      <c r="C20" s="1" t="s">
        <v>56</v>
      </c>
      <c r="D20" s="1" t="s">
        <v>57</v>
      </c>
      <c r="E20" s="1"/>
      <c r="F20" s="2">
        <v>45073</v>
      </c>
      <c r="G20" s="3">
        <v>104127</v>
      </c>
      <c r="H20" s="1" t="s">
        <v>14</v>
      </c>
      <c r="I20" s="2">
        <v>45728.340335647998</v>
      </c>
      <c r="J20" s="4">
        <v>15900</v>
      </c>
      <c r="K20" s="1" t="str">
        <f>HYPERLINK("https://inspection.autodataexperts.de/inserat/14470?signature=18611c9b6d0232385bdf8d68fd4a43b07e700faa90cb1cb87abf238bb089ba56", "Show vehicle")</f>
        <v>Show vehicle</v>
      </c>
    </row>
    <row r="21" spans="1:11">
      <c r="A21">
        <v>125000859</v>
      </c>
      <c r="B21" s="1" t="s">
        <v>58</v>
      </c>
      <c r="C21" s="1" t="s">
        <v>59</v>
      </c>
      <c r="D21" s="1" t="s">
        <v>60</v>
      </c>
      <c r="E21" s="1"/>
      <c r="F21" s="2">
        <v>45495</v>
      </c>
      <c r="G21" s="3">
        <v>10169</v>
      </c>
      <c r="H21" s="1" t="s">
        <v>14</v>
      </c>
      <c r="I21" s="2">
        <v>45728.485856480998</v>
      </c>
      <c r="J21" s="4">
        <v>54500</v>
      </c>
      <c r="K21" s="1" t="str">
        <f>HYPERLINK("https://inspection.autodataexperts.de/inserat/14486?signature=41d30e7a37d010524752a86ee95f6ef6132d1bae068bf4ff6356a43355b793f6", "Show vehicle")</f>
        <v>Show vehicle</v>
      </c>
    </row>
    <row r="22" spans="1:11">
      <c r="A22">
        <v>125000863</v>
      </c>
      <c r="B22" s="1" t="s">
        <v>61</v>
      </c>
      <c r="C22" s="1" t="s">
        <v>59</v>
      </c>
      <c r="D22" s="1" t="s">
        <v>62</v>
      </c>
      <c r="E22" s="1"/>
      <c r="F22" s="2">
        <v>45470</v>
      </c>
      <c r="G22" s="3">
        <v>4428</v>
      </c>
      <c r="H22" s="1" t="s">
        <v>14</v>
      </c>
      <c r="I22" s="2">
        <v>45728.498819444001</v>
      </c>
      <c r="J22" s="4">
        <v>65000</v>
      </c>
      <c r="K22" s="1" t="str">
        <f>HYPERLINK("https://inspection.autodataexperts.de/inserat/14490?signature=30afd92e360a7c0014a010080fd9df8d0750be542aa05c81d953778a9584b2ec", "Show vehicle")</f>
        <v>Show vehicle</v>
      </c>
    </row>
    <row r="23" spans="1:11">
      <c r="A23">
        <v>125000869</v>
      </c>
      <c r="B23" s="1" t="s">
        <v>63</v>
      </c>
      <c r="C23" s="1" t="s">
        <v>64</v>
      </c>
      <c r="D23" s="1" t="s">
        <v>65</v>
      </c>
      <c r="E23" s="1"/>
      <c r="F23" s="2">
        <v>44835</v>
      </c>
      <c r="G23" s="3">
        <v>25100</v>
      </c>
      <c r="H23" s="1" t="s">
        <v>14</v>
      </c>
      <c r="I23" s="2">
        <v>45729.334594906999</v>
      </c>
      <c r="J23" s="4">
        <v>16800</v>
      </c>
      <c r="K23" s="1" t="str">
        <f>HYPERLINK("https://inspection.autodataexperts.de/inserat/14533?signature=f87f860517002bd4be7858af206a84a10787fb0b31a0ac353d06284bd8404bf1", "Show vehicle")</f>
        <v>Show vehicle</v>
      </c>
    </row>
    <row r="24" spans="1:11">
      <c r="A24">
        <v>125000892</v>
      </c>
      <c r="B24" s="1" t="s">
        <v>66</v>
      </c>
      <c r="C24" s="1" t="s">
        <v>39</v>
      </c>
      <c r="D24" s="1" t="s">
        <v>40</v>
      </c>
      <c r="E24" s="1"/>
      <c r="F24" s="2">
        <v>44447</v>
      </c>
      <c r="G24" s="3">
        <v>66860</v>
      </c>
      <c r="H24" s="1" t="s">
        <v>14</v>
      </c>
      <c r="I24" s="2">
        <v>45729.616944444002</v>
      </c>
      <c r="J24" s="4">
        <v>24700</v>
      </c>
      <c r="K24" s="1" t="str">
        <f>HYPERLINK("https://inspection.autodataexperts.de/inserat/14557?signature=e684aec54ca382683130a578a1333c04a038d5d5a3a82e35f9ed3ba59ae40357", "Show vehicle")</f>
        <v>Show vehicle</v>
      </c>
    </row>
    <row r="25" spans="1:11">
      <c r="A25">
        <v>125000893</v>
      </c>
      <c r="B25" s="1" t="s">
        <v>67</v>
      </c>
      <c r="C25" s="1" t="s">
        <v>12</v>
      </c>
      <c r="D25" s="1" t="s">
        <v>68</v>
      </c>
      <c r="E25" s="1"/>
      <c r="F25" s="2">
        <v>45363</v>
      </c>
      <c r="G25" s="3">
        <v>17000</v>
      </c>
      <c r="H25" s="1" t="s">
        <v>14</v>
      </c>
      <c r="I25" s="2">
        <v>45729.623923610998</v>
      </c>
      <c r="J25" s="4">
        <v>47700</v>
      </c>
      <c r="K25" s="1" t="str">
        <f>HYPERLINK("https://inspection.autodataexperts.de/inserat/14558?signature=07be244542dc131fb43df5e2d52e13acb5d7119852f7ddc26313bf558f95d004", "Show vehicle")</f>
        <v>Show vehicle</v>
      </c>
    </row>
    <row r="26" spans="1:11">
      <c r="A26">
        <v>125000918</v>
      </c>
      <c r="B26" s="1" t="s">
        <v>69</v>
      </c>
      <c r="C26" s="1" t="s">
        <v>47</v>
      </c>
      <c r="D26" s="1" t="s">
        <v>70</v>
      </c>
      <c r="E26" s="1"/>
      <c r="F26" s="2">
        <v>44480</v>
      </c>
      <c r="G26" s="3">
        <v>78412</v>
      </c>
      <c r="H26" s="1" t="s">
        <v>14</v>
      </c>
      <c r="I26" s="2">
        <v>45733.334699074003</v>
      </c>
      <c r="J26" s="4">
        <v>29200</v>
      </c>
      <c r="K26" s="1" t="str">
        <f>HYPERLINK("https://inspection.autodataexperts.de/inserat/14713?signature=0223125cfc56ab25b14f26a636420b05cf55bc798247f58105e6150942c61eac", "Show vehicle")</f>
        <v>Show vehicle</v>
      </c>
    </row>
    <row r="27" spans="1:11">
      <c r="A27">
        <v>125000922</v>
      </c>
      <c r="B27" s="1" t="s">
        <v>71</v>
      </c>
      <c r="C27" s="1" t="s">
        <v>47</v>
      </c>
      <c r="D27" s="1" t="s">
        <v>72</v>
      </c>
      <c r="E27" s="1"/>
      <c r="F27" s="2">
        <v>44488</v>
      </c>
      <c r="G27" s="3">
        <v>98096</v>
      </c>
      <c r="H27" s="1" t="s">
        <v>14</v>
      </c>
      <c r="I27" s="2">
        <v>45733.381203703997</v>
      </c>
      <c r="J27" s="4">
        <v>18900</v>
      </c>
      <c r="K27" s="1" t="str">
        <f>HYPERLINK("https://inspection.autodataexperts.de/inserat/14717?signature=8ededdebdf590104e54e4d122559b8b793dbfd5749f556396c9b96822833ccff", "Show vehicle")</f>
        <v>Show vehicle</v>
      </c>
    </row>
    <row r="28" spans="1:11">
      <c r="A28">
        <v>125000930</v>
      </c>
      <c r="B28" s="1" t="s">
        <v>73</v>
      </c>
      <c r="C28" s="1" t="s">
        <v>19</v>
      </c>
      <c r="D28" s="1" t="s">
        <v>74</v>
      </c>
      <c r="E28" s="1"/>
      <c r="F28" s="2">
        <v>44531</v>
      </c>
      <c r="G28" s="3">
        <v>8920</v>
      </c>
      <c r="H28" s="1" t="s">
        <v>14</v>
      </c>
      <c r="I28" s="2">
        <v>45733.528969906998</v>
      </c>
      <c r="J28" s="4">
        <v>38900</v>
      </c>
      <c r="K28" s="1" t="str">
        <f>HYPERLINK("https://inspection.autodataexperts.de/inserat/14727?signature=6faa9251058c7755f7326bb10d712f866b6da54d9aa0786dd9f67b5bf95d64d0", "Show vehicle")</f>
        <v>Show vehicle</v>
      </c>
    </row>
    <row r="29" spans="1:11">
      <c r="A29">
        <v>125000940</v>
      </c>
      <c r="B29" s="1" t="s">
        <v>75</v>
      </c>
      <c r="C29" s="1" t="s">
        <v>76</v>
      </c>
      <c r="D29" s="1" t="s">
        <v>77</v>
      </c>
      <c r="E29" s="1"/>
      <c r="F29" s="2">
        <v>44516</v>
      </c>
      <c r="G29" s="3">
        <v>64464</v>
      </c>
      <c r="H29" s="1" t="s">
        <v>14</v>
      </c>
      <c r="I29" s="2">
        <v>45735.31056713</v>
      </c>
      <c r="J29" s="4">
        <v>16300</v>
      </c>
      <c r="K29" s="1" t="str">
        <f>HYPERLINK("https://inspection.autodataexperts.de/inserat/14838?signature=85b125165bff100ffbee8de5fab5f5595cfd9d1b241cca13f7aa1d3863359afc", "Show vehicle")</f>
        <v>Show vehicle</v>
      </c>
    </row>
    <row r="30" spans="1:11">
      <c r="A30">
        <v>125000970</v>
      </c>
      <c r="B30" s="1" t="s">
        <v>78</v>
      </c>
      <c r="C30" s="1" t="s">
        <v>12</v>
      </c>
      <c r="D30" s="1" t="s">
        <v>79</v>
      </c>
      <c r="E30" s="1"/>
      <c r="F30" s="2">
        <v>44315</v>
      </c>
      <c r="G30" s="3">
        <v>58045</v>
      </c>
      <c r="H30" s="1" t="s">
        <v>14</v>
      </c>
      <c r="I30" s="2">
        <v>45735.586504630002</v>
      </c>
      <c r="J30" s="4">
        <v>21200</v>
      </c>
      <c r="K30" s="1" t="str">
        <f>HYPERLINK("https://inspection.autodataexperts.de/inserat/14923?signature=4739e9b1c1116a32fafd21b3f1824e458e1fe2d162b42755e68f305252de1b3f", "Show vehicle")</f>
        <v>Show vehicle</v>
      </c>
    </row>
    <row r="31" spans="1:11">
      <c r="A31">
        <v>125000972</v>
      </c>
      <c r="B31" s="1" t="s">
        <v>80</v>
      </c>
      <c r="C31" s="1" t="s">
        <v>16</v>
      </c>
      <c r="D31" s="1" t="s">
        <v>81</v>
      </c>
      <c r="E31" s="1"/>
      <c r="F31" s="2">
        <v>44810</v>
      </c>
      <c r="G31" s="3">
        <v>75767</v>
      </c>
      <c r="H31" s="1" t="s">
        <v>14</v>
      </c>
      <c r="I31" s="2">
        <v>45735.588657407003</v>
      </c>
      <c r="J31" s="4">
        <v>42200</v>
      </c>
      <c r="K31" s="1" t="str">
        <f>HYPERLINK("https://inspection.autodataexperts.de/inserat/14925?signature=bde63c14147fb473ac859318f774f418014e41843b7905df89df58e9641efbbd", "Show vehicle")</f>
        <v>Show vehicle</v>
      </c>
    </row>
    <row r="32" spans="1:11">
      <c r="A32">
        <v>125000995</v>
      </c>
      <c r="B32" s="1" t="s">
        <v>82</v>
      </c>
      <c r="C32" s="1" t="s">
        <v>47</v>
      </c>
      <c r="D32" s="1" t="s">
        <v>83</v>
      </c>
      <c r="E32" s="1"/>
      <c r="F32" s="2">
        <v>44581</v>
      </c>
      <c r="G32" s="3">
        <v>113000</v>
      </c>
      <c r="H32" s="1" t="s">
        <v>14</v>
      </c>
      <c r="I32" s="2">
        <v>45737.464918981001</v>
      </c>
      <c r="J32" s="4">
        <v>31800</v>
      </c>
      <c r="K32" s="1" t="str">
        <f>HYPERLINK("https://inspection.autodataexperts.de/inserat/15052?signature=27660ca986dd02a277f2db0e43a2e90e607693e32b69d10f8ebf060e33295357", "Show vehicle")</f>
        <v>Show vehicle</v>
      </c>
    </row>
    <row r="33" spans="1:11">
      <c r="A33">
        <v>125001002</v>
      </c>
      <c r="B33" s="1" t="s">
        <v>84</v>
      </c>
      <c r="C33" s="1" t="s">
        <v>12</v>
      </c>
      <c r="D33" s="1" t="s">
        <v>85</v>
      </c>
      <c r="E33" s="1"/>
      <c r="F33" s="2">
        <v>44902</v>
      </c>
      <c r="G33" s="3">
        <v>33172</v>
      </c>
      <c r="H33" s="1" t="s">
        <v>14</v>
      </c>
      <c r="I33" s="2">
        <v>45737.587037037003</v>
      </c>
      <c r="J33" s="4">
        <v>25900</v>
      </c>
      <c r="K33" s="1" t="str">
        <f>HYPERLINK("https://inspection.autodataexperts.de/inserat/15060?signature=4df7e8fddbe6f5ee55b5e773eccd5a765bd500e051cd4bcbea82d8332981c90b", "Show vehicle")</f>
        <v>Show vehicle</v>
      </c>
    </row>
    <row r="34" spans="1:11">
      <c r="A34">
        <v>125001029</v>
      </c>
      <c r="B34" s="1" t="s">
        <v>86</v>
      </c>
      <c r="C34" s="1" t="s">
        <v>16</v>
      </c>
      <c r="D34" s="1" t="s">
        <v>87</v>
      </c>
      <c r="E34" s="1"/>
      <c r="F34" s="2">
        <v>44784</v>
      </c>
      <c r="G34" s="3">
        <v>144549</v>
      </c>
      <c r="H34" s="1" t="s">
        <v>14</v>
      </c>
      <c r="I34" s="2">
        <v>45740.479988425999</v>
      </c>
      <c r="J34" s="4">
        <v>32700</v>
      </c>
      <c r="K34" s="1" t="str">
        <f>HYPERLINK("https://inspection.autodataexperts.de/inserat/15158?signature=66e5a253a82b9bd31345fa92e12f6903c6b4fa017cdebd6305687e5b4716afa2", "Show vehicle")</f>
        <v>Show vehicle</v>
      </c>
    </row>
    <row r="35" spans="1:11">
      <c r="A35">
        <v>125001033</v>
      </c>
      <c r="B35" s="1" t="s">
        <v>88</v>
      </c>
      <c r="C35" s="1" t="s">
        <v>39</v>
      </c>
      <c r="D35" s="1" t="s">
        <v>89</v>
      </c>
      <c r="E35" s="1"/>
      <c r="F35" s="2">
        <v>44347</v>
      </c>
      <c r="G35" s="3">
        <v>132372</v>
      </c>
      <c r="H35" s="1" t="s">
        <v>14</v>
      </c>
      <c r="I35" s="2">
        <v>45740.551597222002</v>
      </c>
      <c r="J35" s="4">
        <v>19500</v>
      </c>
      <c r="K35" s="1" t="str">
        <f>HYPERLINK("https://inspection.autodataexperts.de/inserat/15164?signature=6a1442bbbef48105b82bcabcf33bc36378368c884b9a64469e2d80e2207b8703", "Show vehicle")</f>
        <v>Show vehicle</v>
      </c>
    </row>
    <row r="36" spans="1:11">
      <c r="A36">
        <v>125001039</v>
      </c>
      <c r="B36" s="1" t="s">
        <v>90</v>
      </c>
      <c r="C36" s="1" t="s">
        <v>19</v>
      </c>
      <c r="D36" s="1" t="s">
        <v>91</v>
      </c>
      <c r="E36" s="1"/>
      <c r="F36" s="2">
        <v>44606</v>
      </c>
      <c r="G36" s="3">
        <v>39625</v>
      </c>
      <c r="H36" s="1" t="s">
        <v>14</v>
      </c>
      <c r="I36" s="2">
        <v>45740.621365740997</v>
      </c>
      <c r="J36" s="4">
        <v>46700</v>
      </c>
      <c r="K36" s="1" t="str">
        <f>HYPERLINK("https://inspection.autodataexperts.de/inserat/15170?signature=7dcef16b7c033124c5eb6602822465619052ec63c5939be311b75abbf8bd3371", "Show vehicle")</f>
        <v>Show vehicle</v>
      </c>
    </row>
    <row r="37" spans="1:11">
      <c r="A37">
        <v>125001056</v>
      </c>
      <c r="B37" s="1" t="s">
        <v>92</v>
      </c>
      <c r="C37" s="1" t="s">
        <v>12</v>
      </c>
      <c r="D37" s="1" t="s">
        <v>93</v>
      </c>
      <c r="E37" s="1"/>
      <c r="F37" s="2">
        <v>45328</v>
      </c>
      <c r="G37" s="3">
        <v>25103</v>
      </c>
      <c r="H37" s="1" t="s">
        <v>14</v>
      </c>
      <c r="I37" s="2">
        <v>45741.675023147996</v>
      </c>
      <c r="J37" s="4">
        <v>61900</v>
      </c>
      <c r="K37" s="1" t="str">
        <f>HYPERLINK("https://inspection.autodataexperts.de/inserat/15263?signature=39894a3ca0f727af62dc14814a5ba2482edd0893fd57d07d87142270b8ce4a11", "Show vehicle")</f>
        <v>Show vehicle</v>
      </c>
    </row>
    <row r="38" spans="1:11">
      <c r="A38">
        <v>125001057</v>
      </c>
      <c r="B38" s="1" t="s">
        <v>94</v>
      </c>
      <c r="C38" s="1" t="s">
        <v>12</v>
      </c>
      <c r="D38" s="1" t="s">
        <v>95</v>
      </c>
      <c r="E38" s="1"/>
      <c r="F38" s="2">
        <v>44593</v>
      </c>
      <c r="G38" s="3">
        <v>157263</v>
      </c>
      <c r="H38" s="1" t="s">
        <v>14</v>
      </c>
      <c r="I38" s="2">
        <v>45741.676886574001</v>
      </c>
      <c r="J38" s="4">
        <v>36900</v>
      </c>
      <c r="K38" s="1" t="str">
        <f>HYPERLINK("https://inspection.autodataexperts.de/inserat/15264?signature=c1d6a7e3a133e6ee1777036aedcc0b4c6665c9d85689dd59d24bc9be9cd7b019", "Show vehicle")</f>
        <v>Show vehicle</v>
      </c>
    </row>
    <row r="39" spans="1:11">
      <c r="A39">
        <v>125001063</v>
      </c>
      <c r="B39" s="1" t="s">
        <v>96</v>
      </c>
      <c r="C39" s="1" t="s">
        <v>19</v>
      </c>
      <c r="D39" s="1" t="s">
        <v>97</v>
      </c>
      <c r="E39" s="1"/>
      <c r="F39" s="2">
        <v>44943</v>
      </c>
      <c r="G39" s="3">
        <v>33722</v>
      </c>
      <c r="H39" s="1" t="s">
        <v>14</v>
      </c>
      <c r="I39" s="2">
        <v>45742.311342592999</v>
      </c>
      <c r="J39" s="4">
        <v>30500</v>
      </c>
      <c r="K39" s="1" t="str">
        <f>HYPERLINK("https://inspection.autodataexperts.de/inserat/15270?signature=5abc8de6269c9c35a48475293cb5d7897136e268f936f6fd7a3e3afdddce0eda", "Show vehicle")</f>
        <v>Show vehicle</v>
      </c>
    </row>
    <row r="40" spans="1:11">
      <c r="A40">
        <v>125001068</v>
      </c>
      <c r="B40" s="1" t="s">
        <v>98</v>
      </c>
      <c r="C40" s="1" t="s">
        <v>39</v>
      </c>
      <c r="D40" s="1" t="s">
        <v>99</v>
      </c>
      <c r="E40" s="1"/>
      <c r="F40" s="2">
        <v>44265</v>
      </c>
      <c r="G40" s="3">
        <v>53780</v>
      </c>
      <c r="H40" s="1" t="s">
        <v>14</v>
      </c>
      <c r="I40" s="2">
        <v>45742.486817129997</v>
      </c>
      <c r="J40" s="4">
        <v>19200</v>
      </c>
      <c r="K40" s="1" t="str">
        <f>HYPERLINK("https://inspection.autodataexperts.de/inserat/15296?signature=ff98207bafb26b7f3577cfe8f87351e3e4f434fc13cb19ca3228eba03e45f2ae", "Show vehicle")</f>
        <v>Show vehicle</v>
      </c>
    </row>
    <row r="41" spans="1:11">
      <c r="A41">
        <v>125001074</v>
      </c>
      <c r="B41" s="1" t="s">
        <v>100</v>
      </c>
      <c r="C41" s="1" t="s">
        <v>59</v>
      </c>
      <c r="D41" s="1" t="s">
        <v>101</v>
      </c>
      <c r="E41" s="1"/>
      <c r="F41" s="2">
        <v>44012</v>
      </c>
      <c r="G41" s="3">
        <v>167379</v>
      </c>
      <c r="H41" s="1" t="s">
        <v>14</v>
      </c>
      <c r="I41" s="2">
        <v>45743.333159722002</v>
      </c>
      <c r="J41" s="4">
        <v>16900</v>
      </c>
      <c r="K41" s="1" t="str">
        <f>HYPERLINK("https://inspection.autodataexperts.de/inserat/15350?signature=274ac46c3c14ce5b14ad8e73d708f362b3519c007e43f11ce2d9195746474784", "Show vehicle")</f>
        <v>Show vehicle</v>
      </c>
    </row>
    <row r="42" spans="1:11">
      <c r="A42">
        <v>125001077</v>
      </c>
      <c r="B42" s="1" t="s">
        <v>102</v>
      </c>
      <c r="C42" s="1" t="s">
        <v>12</v>
      </c>
      <c r="D42" s="1" t="s">
        <v>103</v>
      </c>
      <c r="E42" s="1"/>
      <c r="F42" s="2">
        <v>44077</v>
      </c>
      <c r="G42" s="3">
        <v>144230</v>
      </c>
      <c r="H42" s="1" t="s">
        <v>14</v>
      </c>
      <c r="I42" s="2">
        <v>45743.461446759</v>
      </c>
      <c r="J42" s="4">
        <v>15500</v>
      </c>
      <c r="K42" s="1" t="str">
        <f>HYPERLINK("https://inspection.autodataexperts.de/inserat/15355?signature=c8651d2df62ecf3eddab2ad126aec620bbece4d8ac6067855472213cf6c929c9", "Show vehicle")</f>
        <v>Show vehicle</v>
      </c>
    </row>
    <row r="43" spans="1:11">
      <c r="A43">
        <v>125001092</v>
      </c>
      <c r="B43" s="1" t="s">
        <v>104</v>
      </c>
      <c r="C43" s="1" t="s">
        <v>56</v>
      </c>
      <c r="D43" s="1" t="s">
        <v>105</v>
      </c>
      <c r="E43" s="1"/>
      <c r="F43" s="2">
        <v>44960</v>
      </c>
      <c r="G43" s="3">
        <v>160920</v>
      </c>
      <c r="H43" s="1" t="s">
        <v>14</v>
      </c>
      <c r="I43" s="2">
        <v>45743.562118055997</v>
      </c>
      <c r="J43" s="4">
        <v>22900</v>
      </c>
      <c r="K43" s="1" t="str">
        <f>HYPERLINK("https://inspection.autodataexperts.de/inserat/15370?signature=3f444f67fe09f119246a2f225bbc475bbacda28195f4fc569bf47c303eb794c0", "Show vehicle")</f>
        <v>Show vehicle</v>
      </c>
    </row>
    <row r="44" spans="1:11">
      <c r="A44">
        <v>125001103</v>
      </c>
      <c r="B44" s="1" t="s">
        <v>106</v>
      </c>
      <c r="C44" s="1" t="s">
        <v>19</v>
      </c>
      <c r="D44" s="1" t="s">
        <v>91</v>
      </c>
      <c r="E44" s="1"/>
      <c r="F44" s="2">
        <v>45201</v>
      </c>
      <c r="G44" s="3">
        <v>22554</v>
      </c>
      <c r="H44" s="1" t="s">
        <v>14</v>
      </c>
      <c r="I44" s="2">
        <v>45744.652002315001</v>
      </c>
      <c r="J44" s="4">
        <v>49900</v>
      </c>
      <c r="K44" s="1" t="str">
        <f>HYPERLINK("https://inspection.autodataexperts.de/inserat/15433?signature=d0f60802b5e9521ed757c70ce248b4dec5179788c94750801d8f9fc7eff62635", "Show vehicle")</f>
        <v>Show vehicle</v>
      </c>
    </row>
    <row r="45" spans="1:11">
      <c r="A45">
        <v>125001104</v>
      </c>
      <c r="B45" s="1" t="s">
        <v>107</v>
      </c>
      <c r="C45" s="1" t="s">
        <v>19</v>
      </c>
      <c r="D45" s="1" t="s">
        <v>91</v>
      </c>
      <c r="E45" s="1"/>
      <c r="F45" s="2">
        <v>45201</v>
      </c>
      <c r="G45" s="3">
        <v>34487</v>
      </c>
      <c r="H45" s="1" t="s">
        <v>14</v>
      </c>
      <c r="I45" s="2">
        <v>45744.655196758998</v>
      </c>
      <c r="J45" s="4">
        <v>49900</v>
      </c>
      <c r="K45" s="1" t="str">
        <f>HYPERLINK("https://inspection.autodataexperts.de/inserat/15434?signature=dd8a1cfc6adf5422fa2059d7c775fb34189e833e6f64e97acfc66e9ca42de3eb", "Show vehicle")</f>
        <v>Show vehicle</v>
      </c>
    </row>
    <row r="46" spans="1:11">
      <c r="A46">
        <v>125001107</v>
      </c>
      <c r="B46" s="1" t="s">
        <v>108</v>
      </c>
      <c r="C46" s="1" t="s">
        <v>47</v>
      </c>
      <c r="D46" s="1" t="s">
        <v>109</v>
      </c>
      <c r="E46" s="1"/>
      <c r="F46" s="2">
        <v>43818</v>
      </c>
      <c r="G46" s="3">
        <v>166519</v>
      </c>
      <c r="H46" s="1" t="s">
        <v>21</v>
      </c>
      <c r="I46" s="2">
        <v>45747.446863425997</v>
      </c>
      <c r="J46" s="4">
        <v>16200</v>
      </c>
      <c r="K46" s="1" t="str">
        <f>HYPERLINK("https://inspection.autodataexperts.de/inserat/15519?signature=32d3b91c6ad091661476d7028a2ab4853601253e44bb4a24221b9a800cf51a2c", "Show vehicle")</f>
        <v>Show vehicle</v>
      </c>
    </row>
    <row r="47" spans="1:11">
      <c r="A47">
        <v>125001114</v>
      </c>
      <c r="B47" s="1" t="s">
        <v>110</v>
      </c>
      <c r="C47" s="1" t="s">
        <v>16</v>
      </c>
      <c r="D47" s="1" t="s">
        <v>111</v>
      </c>
      <c r="E47" s="1"/>
      <c r="F47" s="2">
        <v>45005</v>
      </c>
      <c r="G47" s="3">
        <v>73977</v>
      </c>
      <c r="H47" s="1" t="s">
        <v>14</v>
      </c>
      <c r="I47" s="2">
        <v>45748.412337962996</v>
      </c>
      <c r="J47" s="4">
        <v>29200</v>
      </c>
      <c r="K47" s="1" t="str">
        <f>HYPERLINK("https://inspection.autodataexperts.de/inserat/15629?signature=9c7d6fa5ec79323ba4db9b10f19d35edfef3a5377ad6df484b5bf5eb283c96c8", "Show vehicle")</f>
        <v>Show vehicle</v>
      </c>
    </row>
    <row r="48" spans="1:11">
      <c r="A48">
        <v>125001129</v>
      </c>
      <c r="B48" s="1" t="s">
        <v>112</v>
      </c>
      <c r="C48" s="1" t="s">
        <v>113</v>
      </c>
      <c r="D48" s="1" t="s">
        <v>114</v>
      </c>
      <c r="E48" s="1"/>
      <c r="F48" s="2">
        <v>44896</v>
      </c>
      <c r="G48" s="3">
        <v>34222</v>
      </c>
      <c r="H48" s="1" t="s">
        <v>14</v>
      </c>
      <c r="I48" s="2">
        <v>45749.331134259002</v>
      </c>
      <c r="J48" s="4">
        <v>23500</v>
      </c>
      <c r="K48" s="1" t="str">
        <f>HYPERLINK("https://inspection.autodataexperts.de/inserat/15648?signature=89354cd786967875199be0970ea43cab79124fc8023bca600e16578f9cfd8a52", "Show vehicle")</f>
        <v>Show vehicle</v>
      </c>
    </row>
    <row r="49" spans="1:11">
      <c r="A49">
        <v>125001145</v>
      </c>
      <c r="B49" s="1" t="s">
        <v>115</v>
      </c>
      <c r="C49" s="1" t="s">
        <v>39</v>
      </c>
      <c r="D49" s="1" t="s">
        <v>89</v>
      </c>
      <c r="E49" s="1"/>
      <c r="F49" s="2">
        <v>44266</v>
      </c>
      <c r="G49" s="3">
        <v>107572</v>
      </c>
      <c r="H49" s="1" t="s">
        <v>14</v>
      </c>
      <c r="I49" s="2">
        <v>45749.487256943998</v>
      </c>
      <c r="J49" s="4">
        <v>20500</v>
      </c>
      <c r="K49" s="1" t="str">
        <f>HYPERLINK("https://inspection.autodataexperts.de/inserat/15719?signature=18c035af6f20b574da43e64660842cad627517943b7403155fa2b21c1cf52552", "Show vehicle")</f>
        <v>Show vehicle</v>
      </c>
    </row>
    <row r="50" spans="1:11">
      <c r="A50">
        <v>125001146</v>
      </c>
      <c r="B50" s="1" t="s">
        <v>116</v>
      </c>
      <c r="C50" s="1" t="s">
        <v>117</v>
      </c>
      <c r="D50" s="1" t="s">
        <v>118</v>
      </c>
      <c r="E50" s="1"/>
      <c r="F50" s="2">
        <v>44414</v>
      </c>
      <c r="G50" s="3">
        <v>10100</v>
      </c>
      <c r="H50" s="1" t="s">
        <v>14</v>
      </c>
      <c r="I50" s="2">
        <v>45749.541226852001</v>
      </c>
      <c r="J50" s="4">
        <v>1000</v>
      </c>
      <c r="K50" s="1" t="str">
        <f>HYPERLINK("https://inspection.autodataexperts.de/inserat/15723?signature=715ba40b6334b995a803c84a96b3de959ffec7bac834244d376b0b6fb2ba43e9", "Show vehicle")</f>
        <v>Show vehicle</v>
      </c>
    </row>
    <row r="51" spans="1:11">
      <c r="A51">
        <v>125001147</v>
      </c>
      <c r="B51" s="1" t="s">
        <v>119</v>
      </c>
      <c r="C51" s="1" t="s">
        <v>64</v>
      </c>
      <c r="D51" s="1" t="s">
        <v>120</v>
      </c>
      <c r="E51" s="1"/>
      <c r="F51" s="2">
        <v>43854</v>
      </c>
      <c r="G51" s="3">
        <v>82040</v>
      </c>
      <c r="H51" s="1" t="s">
        <v>14</v>
      </c>
      <c r="I51" s="2">
        <v>45749.667187500003</v>
      </c>
      <c r="J51" s="4">
        <v>9900</v>
      </c>
      <c r="K51" s="1" t="str">
        <f>HYPERLINK("https://inspection.autodataexperts.de/inserat/15740?signature=5f6e5ecd76e2fac36fb2e3e1146cd663c6d35cb5c32459130bf5f6e5162fe9df", "Show vehicle")</f>
        <v>Show vehicle</v>
      </c>
    </row>
    <row r="52" spans="1:11">
      <c r="A52">
        <v>125001153</v>
      </c>
      <c r="B52" s="1" t="s">
        <v>121</v>
      </c>
      <c r="C52" s="1" t="s">
        <v>12</v>
      </c>
      <c r="D52" s="1" t="s">
        <v>122</v>
      </c>
      <c r="E52" s="1"/>
      <c r="F52" s="2">
        <v>45170</v>
      </c>
      <c r="G52" s="3">
        <v>6927</v>
      </c>
      <c r="H52" s="1" t="s">
        <v>14</v>
      </c>
      <c r="I52" s="2">
        <v>45750.485312500001</v>
      </c>
      <c r="J52" s="4">
        <v>58500</v>
      </c>
      <c r="K52" s="1" t="str">
        <f>HYPERLINK("https://inspection.autodataexperts.de/inserat/15808?signature=e014e746e3edbce0765ef7da99c7c370816a90ecce7d8c766bd38430b6a48fa5", "Show vehicle")</f>
        <v>Show vehicle</v>
      </c>
    </row>
    <row r="53" spans="1:11">
      <c r="A53">
        <v>125001154</v>
      </c>
      <c r="B53" s="1" t="s">
        <v>123</v>
      </c>
      <c r="C53" s="1" t="s">
        <v>47</v>
      </c>
      <c r="D53" s="1" t="s">
        <v>124</v>
      </c>
      <c r="E53" s="1"/>
      <c r="F53" s="2">
        <v>44925</v>
      </c>
      <c r="G53" s="3">
        <v>102732</v>
      </c>
      <c r="H53" s="1" t="s">
        <v>14</v>
      </c>
      <c r="I53" s="2">
        <v>45750.504386574001</v>
      </c>
      <c r="J53" s="4">
        <v>20900</v>
      </c>
      <c r="K53" s="1" t="str">
        <f>HYPERLINK("https://inspection.autodataexperts.de/inserat/15811?signature=95309e5e710ef4b987047e5b3c7b0c1284357330b76c1af794fbdcf9c519f22f", "Show vehicle")</f>
        <v>Show vehicle</v>
      </c>
    </row>
    <row r="54" spans="1:11">
      <c r="A54">
        <v>125001179</v>
      </c>
      <c r="B54" s="1" t="s">
        <v>125</v>
      </c>
      <c r="C54" s="1" t="s">
        <v>16</v>
      </c>
      <c r="D54" s="1" t="s">
        <v>87</v>
      </c>
      <c r="E54" s="1"/>
      <c r="F54" s="2">
        <v>44554</v>
      </c>
      <c r="G54" s="3">
        <v>69034</v>
      </c>
      <c r="H54" s="1" t="s">
        <v>14</v>
      </c>
      <c r="I54" s="2">
        <v>45751.386273147997</v>
      </c>
      <c r="J54" s="4">
        <v>35200</v>
      </c>
      <c r="K54" s="1" t="str">
        <f>HYPERLINK("https://inspection.autodataexperts.de/inserat/15883?signature=29e7f02fbfc20a3756d24b05aca1bd2b8bf64ca782bfbe1f6a5cac72f7b0765b", "Show vehicle")</f>
        <v>Show vehicle</v>
      </c>
    </row>
    <row r="55" spans="1:11">
      <c r="A55">
        <v>125001185</v>
      </c>
      <c r="B55" s="1" t="s">
        <v>126</v>
      </c>
      <c r="C55" s="1" t="s">
        <v>12</v>
      </c>
      <c r="D55" s="1" t="s">
        <v>127</v>
      </c>
      <c r="E55" s="1"/>
      <c r="F55" s="2">
        <v>44292</v>
      </c>
      <c r="G55" s="3">
        <v>108453</v>
      </c>
      <c r="H55" s="1" t="s">
        <v>14</v>
      </c>
      <c r="I55" s="2">
        <v>45751.530312499999</v>
      </c>
      <c r="J55" s="4">
        <v>17700</v>
      </c>
      <c r="K55" s="1" t="str">
        <f>HYPERLINK("https://inspection.autodataexperts.de/inserat/15892?signature=1082730e633237020b8ff0134f285d3be0acb9f3a7d837b693da1d61af00e421", "Show vehicle")</f>
        <v>Show vehicle</v>
      </c>
    </row>
    <row r="56" spans="1:11">
      <c r="A56">
        <v>125001201</v>
      </c>
      <c r="B56" s="1" t="s">
        <v>128</v>
      </c>
      <c r="C56" s="1" t="s">
        <v>16</v>
      </c>
      <c r="D56" s="1" t="s">
        <v>129</v>
      </c>
      <c r="E56" s="1"/>
      <c r="F56" s="2">
        <v>45047</v>
      </c>
      <c r="G56" s="3">
        <v>44603</v>
      </c>
      <c r="H56" s="1" t="s">
        <v>14</v>
      </c>
      <c r="I56" s="2">
        <v>45754.446053241001</v>
      </c>
      <c r="J56" s="4">
        <v>30300</v>
      </c>
      <c r="K56" s="1" t="str">
        <f>HYPERLINK("https://inspection.autodataexperts.de/inserat/15939?signature=676f74b53865b370b0f564be75b98652178c8c9e9411da8a106387452bc7e29c", "Show vehicle")</f>
        <v>Show vehicle</v>
      </c>
    </row>
    <row r="57" spans="1:11">
      <c r="A57">
        <v>125001207</v>
      </c>
      <c r="B57" s="1" t="s">
        <v>130</v>
      </c>
      <c r="C57" s="1" t="s">
        <v>131</v>
      </c>
      <c r="D57" s="1" t="s">
        <v>132</v>
      </c>
      <c r="E57" s="1"/>
      <c r="F57" s="2">
        <v>45009</v>
      </c>
      <c r="G57" s="3">
        <v>47442</v>
      </c>
      <c r="H57" s="1" t="s">
        <v>14</v>
      </c>
      <c r="I57" s="2">
        <v>45754.594097221998</v>
      </c>
      <c r="J57" s="4">
        <v>41900</v>
      </c>
      <c r="K57" s="1" t="str">
        <f>HYPERLINK("https://inspection.autodataexperts.de/inserat/15945?signature=013b7901d741ed91ac227b242cbfa1a92e827af80db7fed42102ffc1e2142d33", "Show vehicle")</f>
        <v>Show vehicle</v>
      </c>
    </row>
    <row r="58" spans="1:11">
      <c r="A58">
        <v>125001209</v>
      </c>
      <c r="B58" s="1" t="s">
        <v>133</v>
      </c>
      <c r="C58" s="1" t="s">
        <v>12</v>
      </c>
      <c r="D58" s="1" t="s">
        <v>134</v>
      </c>
      <c r="E58" s="1"/>
      <c r="F58" s="2">
        <v>45344</v>
      </c>
      <c r="G58" s="3">
        <v>6056</v>
      </c>
      <c r="H58" s="1" t="s">
        <v>14</v>
      </c>
      <c r="I58" s="2">
        <v>45754.602812500001</v>
      </c>
      <c r="J58" s="4">
        <v>47900</v>
      </c>
      <c r="K58" s="1" t="str">
        <f>HYPERLINK("https://inspection.autodataexperts.de/inserat/15947?signature=e72c9eab428a9060fc8e756cce998fd55d0d6e0d38e64f0ec1bfd8919365bfcc", "Show vehicle")</f>
        <v>Show vehicle</v>
      </c>
    </row>
    <row r="59" spans="1:11">
      <c r="A59">
        <v>125001220</v>
      </c>
      <c r="B59" s="1" t="s">
        <v>135</v>
      </c>
      <c r="C59" s="1" t="s">
        <v>136</v>
      </c>
      <c r="D59" s="1" t="s">
        <v>137</v>
      </c>
      <c r="E59" s="1"/>
      <c r="F59" s="2">
        <v>45225</v>
      </c>
      <c r="G59" s="3">
        <v>10</v>
      </c>
      <c r="H59" s="1" t="s">
        <v>14</v>
      </c>
      <c r="I59" s="2">
        <v>45755.581307870001</v>
      </c>
      <c r="J59" s="4">
        <v>14700</v>
      </c>
      <c r="K59" s="1" t="str">
        <f>HYPERLINK("https://inspection.autodataexperts.de/inserat/16047?signature=0fc17f35929a2a1b2b2901277da59c3f806426b153fde601fd201cb7fde68797", "Show vehicle")</f>
        <v>Show vehicle</v>
      </c>
    </row>
    <row r="60" spans="1:11">
      <c r="A60">
        <v>125001222</v>
      </c>
      <c r="B60" s="1" t="s">
        <v>138</v>
      </c>
      <c r="C60" s="1" t="s">
        <v>136</v>
      </c>
      <c r="D60" s="1" t="s">
        <v>137</v>
      </c>
      <c r="E60" s="1"/>
      <c r="F60" s="2">
        <v>45223</v>
      </c>
      <c r="G60" s="3">
        <v>10</v>
      </c>
      <c r="H60" s="1" t="s">
        <v>14</v>
      </c>
      <c r="I60" s="2">
        <v>45755.582187499997</v>
      </c>
      <c r="J60" s="4">
        <v>14700</v>
      </c>
      <c r="K60" s="1" t="str">
        <f>HYPERLINK("https://inspection.autodataexperts.de/inserat/16049?signature=f8783aa2b84c9bdaccdf9f12f78f2bb66ebb922fdc571979a0d34baf84e3d76f", "Show vehicle")</f>
        <v>Show vehicle</v>
      </c>
    </row>
    <row r="61" spans="1:11">
      <c r="A61">
        <v>125001224</v>
      </c>
      <c r="B61" s="1" t="s">
        <v>139</v>
      </c>
      <c r="C61" s="1" t="s">
        <v>136</v>
      </c>
      <c r="D61" s="1" t="s">
        <v>137</v>
      </c>
      <c r="E61" s="1"/>
      <c r="F61" s="2">
        <v>45223</v>
      </c>
      <c r="G61" s="3">
        <v>8</v>
      </c>
      <c r="H61" s="1" t="s">
        <v>14</v>
      </c>
      <c r="I61" s="2">
        <v>45755.584143519001</v>
      </c>
      <c r="J61" s="4">
        <v>14700</v>
      </c>
      <c r="K61" s="1" t="str">
        <f>HYPERLINK("https://inspection.autodataexperts.de/inserat/16051?signature=69c8ee1d7dedc4de62a5354de0b9a8584b9109ba991ce4b3635017aff1d612c2", "Show vehicle")</f>
        <v>Show vehicle</v>
      </c>
    </row>
    <row r="62" spans="1:11">
      <c r="A62">
        <v>125001225</v>
      </c>
      <c r="B62" s="1" t="s">
        <v>140</v>
      </c>
      <c r="C62" s="1" t="s">
        <v>136</v>
      </c>
      <c r="D62" s="1" t="s">
        <v>137</v>
      </c>
      <c r="E62" s="1"/>
      <c r="F62" s="2">
        <v>45224</v>
      </c>
      <c r="G62" s="3">
        <v>8</v>
      </c>
      <c r="H62" s="1" t="s">
        <v>14</v>
      </c>
      <c r="I62" s="2">
        <v>45755.584479167002</v>
      </c>
      <c r="J62" s="4">
        <v>14700</v>
      </c>
      <c r="K62" s="1" t="str">
        <f>HYPERLINK("https://inspection.autodataexperts.de/inserat/16052?signature=84ac920b5d925e3bce071c7745943e38a4502c03188c20ba8e5107012fe34d10", "Show vehicle")</f>
        <v>Show vehicle</v>
      </c>
    </row>
    <row r="63" spans="1:11">
      <c r="A63">
        <v>125001226</v>
      </c>
      <c r="B63" s="1" t="s">
        <v>141</v>
      </c>
      <c r="C63" s="1" t="s">
        <v>136</v>
      </c>
      <c r="D63" s="1" t="s">
        <v>137</v>
      </c>
      <c r="E63" s="1"/>
      <c r="F63" s="2">
        <v>45224</v>
      </c>
      <c r="G63" s="3">
        <v>9</v>
      </c>
      <c r="H63" s="1" t="s">
        <v>14</v>
      </c>
      <c r="I63" s="2">
        <v>45755.585590278002</v>
      </c>
      <c r="J63" s="4">
        <v>14700</v>
      </c>
      <c r="K63" s="1" t="str">
        <f>HYPERLINK("https://inspection.autodataexperts.de/inserat/16053?signature=0ba4933953e8ae4c3730ac04f8d8dffe58ced710b543764e3cc6d91cc80b17d4", "Show vehicle")</f>
        <v>Show vehicle</v>
      </c>
    </row>
    <row r="64" spans="1:11">
      <c r="A64">
        <v>125001231</v>
      </c>
      <c r="B64" s="1" t="s">
        <v>142</v>
      </c>
      <c r="C64" s="1" t="s">
        <v>136</v>
      </c>
      <c r="D64" s="1" t="s">
        <v>137</v>
      </c>
      <c r="E64" s="1"/>
      <c r="F64" s="2">
        <v>45223</v>
      </c>
      <c r="G64" s="3">
        <v>10</v>
      </c>
      <c r="H64" s="1" t="s">
        <v>14</v>
      </c>
      <c r="I64" s="2">
        <v>45755.589398147997</v>
      </c>
      <c r="J64" s="4">
        <v>14700</v>
      </c>
      <c r="K64" s="1" t="str">
        <f>HYPERLINK("https://inspection.autodataexperts.de/inserat/16058?signature=58c0612547591131d9d26a0b244137d4c78a08de03d88c7a4b5eb04efe503c75", "Show vehicle")</f>
        <v>Show vehicle</v>
      </c>
    </row>
    <row r="65" spans="1:11">
      <c r="A65">
        <v>125001232</v>
      </c>
      <c r="B65" s="1" t="s">
        <v>143</v>
      </c>
      <c r="C65" s="1" t="s">
        <v>136</v>
      </c>
      <c r="D65" s="1" t="s">
        <v>137</v>
      </c>
      <c r="E65" s="1"/>
      <c r="F65" s="2">
        <v>45229</v>
      </c>
      <c r="G65" s="3">
        <v>8</v>
      </c>
      <c r="H65" s="1" t="s">
        <v>14</v>
      </c>
      <c r="I65" s="2">
        <v>45755.589918981001</v>
      </c>
      <c r="J65" s="4">
        <v>14700</v>
      </c>
      <c r="K65" s="1" t="str">
        <f>HYPERLINK("https://inspection.autodataexperts.de/inserat/16059?signature=015639ea615959cacd056491aed04e2a169008e42296d9d68f160fa1dedb1c71", "Show vehicle")</f>
        <v>Show vehicle</v>
      </c>
    </row>
    <row r="66" spans="1:11">
      <c r="A66">
        <v>125001233</v>
      </c>
      <c r="B66" s="1" t="s">
        <v>144</v>
      </c>
      <c r="C66" s="1" t="s">
        <v>136</v>
      </c>
      <c r="D66" s="1" t="s">
        <v>137</v>
      </c>
      <c r="E66" s="1"/>
      <c r="F66" s="2">
        <v>45229</v>
      </c>
      <c r="G66" s="3">
        <v>4689</v>
      </c>
      <c r="H66" s="1" t="s">
        <v>14</v>
      </c>
      <c r="I66" s="2">
        <v>45755.590312499997</v>
      </c>
      <c r="J66" s="4">
        <v>14700</v>
      </c>
      <c r="K66" s="1" t="str">
        <f>HYPERLINK("https://inspection.autodataexperts.de/inserat/16060?signature=67ceb640d589beb3e7fad9b4c7339a74484b43b9ecbd9e1baf96d9b5b2d862d7", "Show vehicle")</f>
        <v>Show vehicle</v>
      </c>
    </row>
    <row r="67" spans="1:11">
      <c r="A67">
        <v>125001234</v>
      </c>
      <c r="B67" s="1" t="s">
        <v>145</v>
      </c>
      <c r="C67" s="1" t="s">
        <v>136</v>
      </c>
      <c r="D67" s="1" t="s">
        <v>137</v>
      </c>
      <c r="E67" s="1"/>
      <c r="F67" s="2">
        <v>45225</v>
      </c>
      <c r="G67" s="3">
        <v>375</v>
      </c>
      <c r="H67" s="1" t="s">
        <v>14</v>
      </c>
      <c r="I67" s="2">
        <v>45755.590671295999</v>
      </c>
      <c r="J67" s="4">
        <v>14700</v>
      </c>
      <c r="K67" s="1" t="str">
        <f>HYPERLINK("https://inspection.autodataexperts.de/inserat/16061?signature=36ff427260d406e29d23c8e2b60f1162e8b90730a8d20b72b878495baf38196d", "Show vehicle")</f>
        <v>Show vehicle</v>
      </c>
    </row>
    <row r="68" spans="1:11">
      <c r="A68">
        <v>125001235</v>
      </c>
      <c r="B68" s="1" t="s">
        <v>146</v>
      </c>
      <c r="C68" s="1" t="s">
        <v>136</v>
      </c>
      <c r="D68" s="1" t="s">
        <v>137</v>
      </c>
      <c r="E68" s="1"/>
      <c r="F68" s="2">
        <v>45222</v>
      </c>
      <c r="G68" s="3">
        <v>10</v>
      </c>
      <c r="H68" s="1" t="s">
        <v>14</v>
      </c>
      <c r="I68" s="2">
        <v>45755.591134258997</v>
      </c>
      <c r="J68" s="4">
        <v>14700</v>
      </c>
      <c r="K68" s="1" t="str">
        <f>HYPERLINK("https://inspection.autodataexperts.de/inserat/16062?signature=271452e1fde60af34feb87ddef14e01d89fe3b9a4084282867059c0b8f657d9d", "Show vehicle")</f>
        <v>Show vehicle</v>
      </c>
    </row>
    <row r="69" spans="1:11">
      <c r="A69">
        <v>125001241</v>
      </c>
      <c r="B69" s="1" t="s">
        <v>147</v>
      </c>
      <c r="C69" s="1" t="s">
        <v>136</v>
      </c>
      <c r="D69" s="1" t="s">
        <v>137</v>
      </c>
      <c r="E69" s="1"/>
      <c r="F69" s="2">
        <v>45222</v>
      </c>
      <c r="G69" s="3">
        <v>3560</v>
      </c>
      <c r="H69" s="1" t="s">
        <v>14</v>
      </c>
      <c r="I69" s="2">
        <v>45755.595023148002</v>
      </c>
      <c r="J69" s="4">
        <v>13900</v>
      </c>
      <c r="K69" s="1" t="str">
        <f>HYPERLINK("https://inspection.autodataexperts.de/inserat/16068?signature=a70025da03e66363e1a39c63e27ecb4765a9a4a990fc61536f7040a58e19bbd9", "Show vehicle")</f>
        <v>Show vehicle</v>
      </c>
    </row>
    <row r="70" spans="1:11">
      <c r="A70">
        <v>125001242</v>
      </c>
      <c r="B70" s="1" t="s">
        <v>148</v>
      </c>
      <c r="C70" s="1" t="s">
        <v>136</v>
      </c>
      <c r="D70" s="1" t="s">
        <v>137</v>
      </c>
      <c r="E70" s="1"/>
      <c r="F70" s="2">
        <v>45223</v>
      </c>
      <c r="G70" s="3">
        <v>9</v>
      </c>
      <c r="H70" s="1" t="s">
        <v>14</v>
      </c>
      <c r="I70" s="2">
        <v>45755.595405093001</v>
      </c>
      <c r="J70" s="4">
        <v>13900</v>
      </c>
      <c r="K70" s="1" t="str">
        <f>HYPERLINK("https://inspection.autodataexperts.de/inserat/16069?signature=d0418d84194ba0133932ddbfc917b836eae0bf04cf19f84ea853acc689e37b12", "Show vehicle")</f>
        <v>Show vehicle</v>
      </c>
    </row>
    <row r="71" spans="1:11">
      <c r="A71">
        <v>125001244</v>
      </c>
      <c r="B71" s="1" t="s">
        <v>149</v>
      </c>
      <c r="C71" s="1" t="s">
        <v>136</v>
      </c>
      <c r="D71" s="1" t="s">
        <v>137</v>
      </c>
      <c r="E71" s="1"/>
      <c r="F71" s="2">
        <v>45222</v>
      </c>
      <c r="G71" s="3">
        <v>6</v>
      </c>
      <c r="H71" s="1" t="s">
        <v>14</v>
      </c>
      <c r="I71" s="2">
        <v>45755.596157407002</v>
      </c>
      <c r="J71" s="4">
        <v>13900</v>
      </c>
      <c r="K71" s="1" t="str">
        <f>HYPERLINK("https://inspection.autodataexperts.de/inserat/16071?signature=db5cc64220d661824164d57f3078e701e2425601b0aa60acd7cc5754f8b093a5", "Show vehicle")</f>
        <v>Show vehicle</v>
      </c>
    </row>
    <row r="72" spans="1:11">
      <c r="A72">
        <v>125001248</v>
      </c>
      <c r="B72" s="1" t="s">
        <v>150</v>
      </c>
      <c r="C72" s="1" t="s">
        <v>16</v>
      </c>
      <c r="D72" s="1" t="s">
        <v>151</v>
      </c>
      <c r="E72" s="1"/>
      <c r="F72" s="2">
        <v>44245</v>
      </c>
      <c r="G72" s="3">
        <v>145100</v>
      </c>
      <c r="H72" s="1" t="s">
        <v>14</v>
      </c>
      <c r="I72" s="2">
        <v>45755.655173610998</v>
      </c>
      <c r="J72" s="4">
        <v>23900</v>
      </c>
      <c r="K72" s="1" t="str">
        <f>HYPERLINK("https://inspection.autodataexperts.de/inserat/16078?signature=93152fa067ab4576c39d8f7378dff08fb6bb428236041058b2152b9e92b2fb87", "Show vehicle")</f>
        <v>Show vehicle</v>
      </c>
    </row>
    <row r="73" spans="1:11">
      <c r="A73">
        <v>125001255</v>
      </c>
      <c r="B73" s="1" t="s">
        <v>152</v>
      </c>
      <c r="C73" s="1" t="s">
        <v>19</v>
      </c>
      <c r="D73" s="1" t="s">
        <v>153</v>
      </c>
      <c r="E73" s="1"/>
      <c r="F73" s="2">
        <v>44287</v>
      </c>
      <c r="G73" s="3">
        <v>64962</v>
      </c>
      <c r="H73" s="1" t="s">
        <v>14</v>
      </c>
      <c r="I73" s="2">
        <v>45756.333240740998</v>
      </c>
      <c r="J73" s="4">
        <v>25200</v>
      </c>
      <c r="K73" s="1" t="str">
        <f>HYPERLINK("https://inspection.autodataexperts.de/inserat/16085?signature=e0b4f60feb16909c28b468cb894953241d8e8aed71f2b85e6c296ff89baf49af", "Show vehicle")</f>
        <v>Show vehicle</v>
      </c>
    </row>
    <row r="74" spans="1:11">
      <c r="A74">
        <v>125001268</v>
      </c>
      <c r="B74" s="1" t="s">
        <v>154</v>
      </c>
      <c r="C74" s="1" t="s">
        <v>19</v>
      </c>
      <c r="D74" s="1" t="s">
        <v>155</v>
      </c>
      <c r="E74" s="1"/>
      <c r="F74" s="2">
        <v>44840</v>
      </c>
      <c r="G74" s="3">
        <v>152175</v>
      </c>
      <c r="H74" s="1" t="s">
        <v>14</v>
      </c>
      <c r="I74" s="2">
        <v>45756.510636573999</v>
      </c>
      <c r="J74" s="4">
        <v>28500</v>
      </c>
      <c r="K74" s="1" t="str">
        <f>HYPERLINK("https://inspection.autodataexperts.de/inserat/16183?signature=0ef68618dfc1416d44f5cd7d9eed51799c2d464875100bf999dda25f9f16fd17", "Show vehicle")</f>
        <v>Show vehicle</v>
      </c>
    </row>
    <row r="75" spans="1:11">
      <c r="A75">
        <v>125001272</v>
      </c>
      <c r="B75" s="1" t="s">
        <v>156</v>
      </c>
      <c r="C75" s="1" t="s">
        <v>16</v>
      </c>
      <c r="D75" s="1" t="s">
        <v>87</v>
      </c>
      <c r="E75" s="1"/>
      <c r="F75" s="2">
        <v>44474</v>
      </c>
      <c r="G75" s="3">
        <v>168785</v>
      </c>
      <c r="H75" s="1" t="s">
        <v>14</v>
      </c>
      <c r="I75" s="2">
        <v>45756.569803241</v>
      </c>
      <c r="J75" s="4">
        <v>31200</v>
      </c>
      <c r="K75" s="1" t="str">
        <f>HYPERLINK("https://inspection.autodataexperts.de/inserat/16189?signature=45c9538e04838ece338da91fdffa98537e00ca5a7d8506e0d4a6f109b8597fbf", "Show vehicle")</f>
        <v>Show vehicle</v>
      </c>
    </row>
    <row r="76" spans="1:11">
      <c r="A76">
        <v>125001273</v>
      </c>
      <c r="B76" s="1" t="s">
        <v>157</v>
      </c>
      <c r="C76" s="1" t="s">
        <v>16</v>
      </c>
      <c r="D76" s="1" t="s">
        <v>158</v>
      </c>
      <c r="E76" s="1"/>
      <c r="F76" s="2">
        <v>44693</v>
      </c>
      <c r="G76" s="3">
        <v>5224</v>
      </c>
      <c r="H76" s="1" t="s">
        <v>14</v>
      </c>
      <c r="I76" s="2">
        <v>45756.572511573999</v>
      </c>
      <c r="J76" s="4">
        <v>31300</v>
      </c>
      <c r="K76" s="1" t="str">
        <f>HYPERLINK("https://inspection.autodataexperts.de/inserat/16190?signature=cc80b926d83f88a40bc37cfb50a2974496bebc5d562dc0901defe1cd2689d1dc", "Show vehicle")</f>
        <v>Show vehicle</v>
      </c>
    </row>
    <row r="77" spans="1:11">
      <c r="A77">
        <v>125001275</v>
      </c>
      <c r="B77" s="1" t="s">
        <v>159</v>
      </c>
      <c r="C77" s="1" t="s">
        <v>160</v>
      </c>
      <c r="D77" s="1" t="s">
        <v>161</v>
      </c>
      <c r="E77" s="1"/>
      <c r="F77" s="2">
        <v>44998</v>
      </c>
      <c r="G77" s="3">
        <v>5121</v>
      </c>
      <c r="H77" s="1" t="s">
        <v>14</v>
      </c>
      <c r="I77" s="2">
        <v>45756.686481481003</v>
      </c>
      <c r="J77" s="4">
        <v>12300</v>
      </c>
      <c r="K77" s="1" t="str">
        <f>HYPERLINK("https://inspection.autodataexperts.de/inserat/16268?signature=c1eaa9ad88a489a5c3a91483e1a2ec24f2fe0757e0172c83a64166fee579faad", "Show vehicle")</f>
        <v>Show vehicle</v>
      </c>
    </row>
    <row r="78" spans="1:11">
      <c r="A78">
        <v>125001300</v>
      </c>
      <c r="B78" s="1" t="s">
        <v>162</v>
      </c>
      <c r="C78" s="1" t="s">
        <v>163</v>
      </c>
      <c r="D78" s="1" t="s">
        <v>164</v>
      </c>
      <c r="E78" s="1"/>
      <c r="F78" s="2">
        <v>45061</v>
      </c>
      <c r="G78" s="3">
        <v>7309</v>
      </c>
      <c r="H78" s="1" t="s">
        <v>14</v>
      </c>
      <c r="I78" s="2">
        <v>45757.556793980999</v>
      </c>
      <c r="J78" s="4">
        <v>12900</v>
      </c>
      <c r="K78" s="1" t="str">
        <f>HYPERLINK("https://inspection.autodataexperts.de/inserat/16340?signature=a284f42184fd77b6c3b619971350f6fd2ec295d68d2cbace937d2ab89c9b4fe9", "Show vehicle")</f>
        <v>Show vehicle</v>
      </c>
    </row>
    <row r="79" spans="1:11">
      <c r="A79">
        <v>125001301</v>
      </c>
      <c r="B79" s="1" t="s">
        <v>165</v>
      </c>
      <c r="C79" s="1" t="s">
        <v>163</v>
      </c>
      <c r="D79" s="1" t="s">
        <v>164</v>
      </c>
      <c r="E79" s="1"/>
      <c r="F79" s="2">
        <v>45068</v>
      </c>
      <c r="G79" s="3">
        <v>12523</v>
      </c>
      <c r="H79" s="1" t="s">
        <v>14</v>
      </c>
      <c r="I79" s="2">
        <v>45757.558032407003</v>
      </c>
      <c r="J79" s="4">
        <v>12500</v>
      </c>
      <c r="K79" s="1" t="str">
        <f>HYPERLINK("https://inspection.autodataexperts.de/inserat/16341?signature=dc0dc04f3a63287765011c4bf3c28133a47b5b3ce01e3aaa04a9672168e487a8", "Show vehicle")</f>
        <v>Show vehicle</v>
      </c>
    </row>
    <row r="80" spans="1:11">
      <c r="A80">
        <v>125001302</v>
      </c>
      <c r="B80" s="1" t="s">
        <v>166</v>
      </c>
      <c r="C80" s="1" t="s">
        <v>163</v>
      </c>
      <c r="D80" s="1" t="s">
        <v>167</v>
      </c>
      <c r="E80" s="1"/>
      <c r="F80" s="2">
        <v>45043</v>
      </c>
      <c r="G80" s="3">
        <v>21586</v>
      </c>
      <c r="H80" s="1" t="s">
        <v>14</v>
      </c>
      <c r="I80" s="2">
        <v>45757.558796295998</v>
      </c>
      <c r="J80" s="4">
        <v>12500</v>
      </c>
      <c r="K80" s="1" t="str">
        <f>HYPERLINK("https://inspection.autodataexperts.de/inserat/16342?signature=96659ff54c54905e6c2c29a64d4778b67ef419d826a4ea031933bf8b9b6ad8e9", "Show vehicle")</f>
        <v>Show vehicle</v>
      </c>
    </row>
    <row r="81" spans="1:11">
      <c r="A81">
        <v>125001303</v>
      </c>
      <c r="B81" s="1" t="s">
        <v>168</v>
      </c>
      <c r="C81" s="1" t="s">
        <v>163</v>
      </c>
      <c r="D81" s="1" t="s">
        <v>167</v>
      </c>
      <c r="E81" s="1"/>
      <c r="F81" s="2">
        <v>45057</v>
      </c>
      <c r="G81" s="3">
        <v>11814</v>
      </c>
      <c r="H81" s="1" t="s">
        <v>14</v>
      </c>
      <c r="I81" s="2">
        <v>45757.559652778</v>
      </c>
      <c r="J81" s="4">
        <v>14500</v>
      </c>
      <c r="K81" s="1" t="str">
        <f>HYPERLINK("https://inspection.autodataexperts.de/inserat/16343?signature=0cc223a2cf048d99a60adc8505be58d0645972ad04233319756242422011550a", "Show vehicle")</f>
        <v>Show vehicle</v>
      </c>
    </row>
    <row r="82" spans="1:11">
      <c r="A82">
        <v>125001304</v>
      </c>
      <c r="B82" s="1" t="s">
        <v>169</v>
      </c>
      <c r="C82" s="1" t="s">
        <v>163</v>
      </c>
      <c r="D82" s="1" t="s">
        <v>167</v>
      </c>
      <c r="E82" s="1"/>
      <c r="F82" s="2">
        <v>45030</v>
      </c>
      <c r="G82" s="3">
        <v>15820</v>
      </c>
      <c r="H82" s="1" t="s">
        <v>14</v>
      </c>
      <c r="I82" s="2">
        <v>45757.560590278001</v>
      </c>
      <c r="J82" s="4">
        <v>14500</v>
      </c>
      <c r="K82" s="1" t="str">
        <f>HYPERLINK("https://inspection.autodataexperts.de/inserat/16344?signature=4417e2aad8ced18df3757c7d5e87469e0988243269d94d33e179dd390aa474fe", "Show vehicle")</f>
        <v>Show vehicle</v>
      </c>
    </row>
    <row r="83" spans="1:11">
      <c r="A83">
        <v>125001308</v>
      </c>
      <c r="B83" s="1" t="s">
        <v>170</v>
      </c>
      <c r="C83" s="1" t="s">
        <v>16</v>
      </c>
      <c r="D83" s="1" t="s">
        <v>171</v>
      </c>
      <c r="E83" s="1"/>
      <c r="F83" s="2">
        <v>44923</v>
      </c>
      <c r="G83" s="3">
        <v>50427</v>
      </c>
      <c r="H83" s="1" t="s">
        <v>14</v>
      </c>
      <c r="I83" s="2">
        <v>45758.299629629997</v>
      </c>
      <c r="J83" s="4">
        <v>28900</v>
      </c>
      <c r="K83" s="1" t="str">
        <f>HYPERLINK("https://inspection.autodataexperts.de/inserat/16364?signature=57bbce1222321658ecd655f92363c1f6e3d2b951049e476436c00860f1619299", "Show vehicle")</f>
        <v>Show vehicle</v>
      </c>
    </row>
    <row r="84" spans="1:11">
      <c r="A84">
        <v>125001315</v>
      </c>
      <c r="B84" s="1" t="s">
        <v>172</v>
      </c>
      <c r="C84" s="1" t="s">
        <v>16</v>
      </c>
      <c r="D84" s="1" t="s">
        <v>44</v>
      </c>
      <c r="E84" s="1"/>
      <c r="F84" s="2">
        <v>44958</v>
      </c>
      <c r="G84" s="3">
        <v>19100</v>
      </c>
      <c r="H84" s="1" t="s">
        <v>14</v>
      </c>
      <c r="I84" s="2">
        <v>45758.330138889003</v>
      </c>
      <c r="J84" s="4">
        <v>44700</v>
      </c>
      <c r="K84" s="1" t="str">
        <f>HYPERLINK("https://inspection.autodataexperts.de/inserat/16371?signature=0eab089d7bf4e0c284e1f9b3468695dee4c98d2956ffc9e79188eb90d07404ef", "Show vehicle")</f>
        <v>Show vehicle</v>
      </c>
    </row>
    <row r="85" spans="1:11">
      <c r="A85">
        <v>125001331</v>
      </c>
      <c r="B85" s="1" t="s">
        <v>173</v>
      </c>
      <c r="C85" s="1" t="s">
        <v>59</v>
      </c>
      <c r="D85" s="1" t="s">
        <v>174</v>
      </c>
      <c r="E85" s="1"/>
      <c r="F85" s="2">
        <v>45014</v>
      </c>
      <c r="G85" s="3">
        <v>54778</v>
      </c>
      <c r="H85" s="1" t="s">
        <v>14</v>
      </c>
      <c r="I85" s="2">
        <v>45758.456840277999</v>
      </c>
      <c r="J85" s="4">
        <v>22900</v>
      </c>
      <c r="K85" s="1" t="str">
        <f>HYPERLINK("https://inspection.autodataexperts.de/inserat/16442?signature=a1df4ad784c160d6e5ebcbb90d698fb9d59a27462d380c770837ef0d0c1d927e", "Show vehicle")</f>
        <v>Show vehicle</v>
      </c>
    </row>
    <row r="86" spans="1:11">
      <c r="A86">
        <v>125001336</v>
      </c>
      <c r="B86" s="1" t="s">
        <v>175</v>
      </c>
      <c r="C86" s="1" t="s">
        <v>12</v>
      </c>
      <c r="D86" s="1" t="s">
        <v>176</v>
      </c>
      <c r="E86" s="1"/>
      <c r="F86" s="2">
        <v>45015</v>
      </c>
      <c r="G86" s="3">
        <v>34350</v>
      </c>
      <c r="H86" s="1" t="s">
        <v>14</v>
      </c>
      <c r="I86" s="2">
        <v>45758.561157406999</v>
      </c>
      <c r="J86" s="4">
        <v>40900</v>
      </c>
      <c r="K86" s="1" t="str">
        <f>HYPERLINK("https://inspection.autodataexperts.de/inserat/16452?signature=2b1c4fe385d646e1bde36752a4b8da056636e7f2f3381930217cec2d432aa035", "Show vehicle")</f>
        <v>Show vehicle</v>
      </c>
    </row>
    <row r="87" spans="1:11">
      <c r="A87">
        <v>125001367</v>
      </c>
      <c r="B87" s="1" t="s">
        <v>177</v>
      </c>
      <c r="C87" s="1" t="s">
        <v>56</v>
      </c>
      <c r="D87" s="1" t="s">
        <v>178</v>
      </c>
      <c r="E87" s="1"/>
      <c r="F87" s="2">
        <v>43950</v>
      </c>
      <c r="G87" s="3">
        <v>147099</v>
      </c>
      <c r="H87" s="1" t="s">
        <v>14</v>
      </c>
      <c r="I87" s="2">
        <v>45761.297013889001</v>
      </c>
      <c r="J87" s="4">
        <v>16300</v>
      </c>
      <c r="K87" s="1" t="str">
        <f>HYPERLINK("https://inspection.autodataexperts.de/inserat/16539?signature=cdb1af1195eac9cd5ecd20413661559306d4709e839366bce3fc5908dc007b84", "Show vehicle")</f>
        <v>Show vehicle</v>
      </c>
    </row>
    <row r="88" spans="1:11">
      <c r="A88">
        <v>125001380</v>
      </c>
      <c r="B88" s="1" t="s">
        <v>179</v>
      </c>
      <c r="C88" s="1" t="s">
        <v>59</v>
      </c>
      <c r="D88" s="1" t="s">
        <v>180</v>
      </c>
      <c r="E88" s="1"/>
      <c r="F88" s="2">
        <v>45042</v>
      </c>
      <c r="G88" s="3">
        <v>57300</v>
      </c>
      <c r="H88" s="1" t="s">
        <v>14</v>
      </c>
      <c r="I88" s="2">
        <v>45761.334456019002</v>
      </c>
      <c r="J88" s="4">
        <v>22500</v>
      </c>
      <c r="K88" s="1" t="str">
        <f>HYPERLINK("https://inspection.autodataexperts.de/inserat/16552?signature=e73bb6724472d1f8ca5497d63b26691742c0e6ee62ad7c32b5e5617295f73b07", "Show vehicle")</f>
        <v>Show vehicle</v>
      </c>
    </row>
    <row r="89" spans="1:11">
      <c r="A89">
        <v>125001382</v>
      </c>
      <c r="B89" s="1" t="s">
        <v>181</v>
      </c>
      <c r="C89" s="1" t="s">
        <v>59</v>
      </c>
      <c r="D89" s="1" t="s">
        <v>180</v>
      </c>
      <c r="E89" s="1"/>
      <c r="F89" s="2">
        <v>44984</v>
      </c>
      <c r="G89" s="3">
        <v>57465</v>
      </c>
      <c r="H89" s="1" t="s">
        <v>14</v>
      </c>
      <c r="I89" s="2">
        <v>45761.335590278002</v>
      </c>
      <c r="J89" s="4">
        <v>22500</v>
      </c>
      <c r="K89" s="1" t="str">
        <f>HYPERLINK("https://inspection.autodataexperts.de/inserat/16554?signature=504551d0d87c6d8b907e4a8d1e3bb93cfa5c3c779e47bb07b6ab10ec64b0bdf6", "Show vehicle")</f>
        <v>Show vehicle</v>
      </c>
    </row>
    <row r="90" spans="1:11">
      <c r="A90">
        <v>125001387</v>
      </c>
      <c r="B90" s="1" t="s">
        <v>182</v>
      </c>
      <c r="C90" s="1" t="s">
        <v>39</v>
      </c>
      <c r="D90" s="1" t="s">
        <v>183</v>
      </c>
      <c r="E90" s="1"/>
      <c r="F90" s="2">
        <v>44265</v>
      </c>
      <c r="G90" s="3">
        <v>144907</v>
      </c>
      <c r="H90" s="1" t="s">
        <v>14</v>
      </c>
      <c r="I90" s="2">
        <v>45761.442824074002</v>
      </c>
      <c r="J90" s="4">
        <v>15500</v>
      </c>
      <c r="K90" s="1" t="str">
        <f>HYPERLINK("https://inspection.autodataexperts.de/inserat/16561?signature=6f0dbc314e45fdbda92fc5ff05f47fedd9a270b107f5c32762ff2ceb23a20e77", "Show vehicle")</f>
        <v>Show vehicle</v>
      </c>
    </row>
    <row r="91" spans="1:11">
      <c r="A91">
        <v>125001388</v>
      </c>
      <c r="B91" s="1" t="s">
        <v>184</v>
      </c>
      <c r="C91" s="1" t="s">
        <v>39</v>
      </c>
      <c r="D91" s="1" t="s">
        <v>185</v>
      </c>
      <c r="E91" s="1"/>
      <c r="F91" s="2">
        <v>44622</v>
      </c>
      <c r="G91" s="3">
        <v>77791</v>
      </c>
      <c r="H91" s="1" t="s">
        <v>14</v>
      </c>
      <c r="I91" s="2">
        <v>45761.443472222003</v>
      </c>
      <c r="J91" s="4">
        <v>22500</v>
      </c>
      <c r="K91" s="1" t="str">
        <f>HYPERLINK("https://inspection.autodataexperts.de/inserat/16562?signature=4010cc315e51a007ddd2510d50898e3f15187496b9d4c9b7cae998507da5a8eb", "Show vehicle")</f>
        <v>Show vehicle</v>
      </c>
    </row>
    <row r="92" spans="1:11">
      <c r="A92">
        <v>125001396</v>
      </c>
      <c r="B92" s="1" t="s">
        <v>186</v>
      </c>
      <c r="C92" s="1" t="s">
        <v>12</v>
      </c>
      <c r="D92" s="1" t="s">
        <v>93</v>
      </c>
      <c r="E92" s="1"/>
      <c r="F92" s="2">
        <v>44272</v>
      </c>
      <c r="G92" s="3">
        <v>5745</v>
      </c>
      <c r="H92" s="1" t="s">
        <v>14</v>
      </c>
      <c r="I92" s="2">
        <v>45761.497118056002</v>
      </c>
      <c r="J92" s="4">
        <v>56900</v>
      </c>
      <c r="K92" s="1" t="str">
        <f>HYPERLINK("https://inspection.autodataexperts.de/inserat/16570?signature=4466c4f2c73f676852eeac022197f71e0f01cc5a69438c11f990ed91b57d9a4c", "Show vehicle")</f>
        <v>Show vehicle</v>
      </c>
    </row>
    <row r="93" spans="1:11">
      <c r="A93">
        <v>125001407</v>
      </c>
      <c r="B93" s="1" t="s">
        <v>187</v>
      </c>
      <c r="C93" s="1" t="s">
        <v>59</v>
      </c>
      <c r="D93" s="1" t="s">
        <v>60</v>
      </c>
      <c r="E93" s="1"/>
      <c r="F93" s="2">
        <v>45617</v>
      </c>
      <c r="G93" s="3">
        <v>64</v>
      </c>
      <c r="H93" s="1" t="s">
        <v>14</v>
      </c>
      <c r="I93" s="2">
        <v>45762.329386573998</v>
      </c>
      <c r="J93" s="4">
        <v>53500</v>
      </c>
      <c r="K93" s="1" t="str">
        <f>HYPERLINK("https://inspection.autodataexperts.de/inserat/16584?signature=bbe881b84106753ff238ce9e92b6425e55757d0bd8f25028ccf2f9e65e5a8b28", "Show vehicle")</f>
        <v>Show vehicle</v>
      </c>
    </row>
    <row r="94" spans="1:11">
      <c r="A94">
        <v>125001412</v>
      </c>
      <c r="B94" s="1" t="s">
        <v>188</v>
      </c>
      <c r="C94" s="1" t="s">
        <v>59</v>
      </c>
      <c r="D94" s="1" t="s">
        <v>180</v>
      </c>
      <c r="E94" s="1"/>
      <c r="F94" s="2">
        <v>45014</v>
      </c>
      <c r="G94" s="3">
        <v>65583</v>
      </c>
      <c r="H94" s="1" t="s">
        <v>14</v>
      </c>
      <c r="I94" s="2">
        <v>45762.443749999999</v>
      </c>
      <c r="J94" s="4">
        <v>22500</v>
      </c>
      <c r="K94" s="1" t="str">
        <f>HYPERLINK("https://inspection.autodataexperts.de/inserat/16601?signature=92784d6bd2f587b40a20f6f6d33db539739ac2fc4a6661243a772306a036cda5", "Show vehicle")</f>
        <v>Show vehicle</v>
      </c>
    </row>
    <row r="95" spans="1:11">
      <c r="A95">
        <v>125001415</v>
      </c>
      <c r="B95" s="1" t="s">
        <v>189</v>
      </c>
      <c r="C95" s="1" t="s">
        <v>190</v>
      </c>
      <c r="D95" s="1" t="s">
        <v>191</v>
      </c>
      <c r="E95" s="1"/>
      <c r="F95" s="2">
        <v>45244</v>
      </c>
      <c r="G95" s="3">
        <v>20037</v>
      </c>
      <c r="H95" s="1" t="s">
        <v>14</v>
      </c>
      <c r="I95" s="2">
        <v>45762.482291667002</v>
      </c>
      <c r="J95" s="4">
        <v>19300</v>
      </c>
      <c r="K95" s="1" t="str">
        <f>HYPERLINK("https://inspection.autodataexperts.de/inserat/16604?signature=e508795c9c5864552792dbe467658d8ea0182b13a53a0c160da63a158fa6ba21", "Show vehicle")</f>
        <v>Show vehicle</v>
      </c>
    </row>
    <row r="96" spans="1:11">
      <c r="A96">
        <v>125001416</v>
      </c>
      <c r="B96" s="1" t="s">
        <v>192</v>
      </c>
      <c r="C96" s="1" t="s">
        <v>190</v>
      </c>
      <c r="D96" s="1" t="s">
        <v>191</v>
      </c>
      <c r="E96" s="1"/>
      <c r="F96" s="2">
        <v>45351</v>
      </c>
      <c r="G96" s="3">
        <v>59048</v>
      </c>
      <c r="H96" s="1" t="s">
        <v>14</v>
      </c>
      <c r="I96" s="2">
        <v>45762.484016203998</v>
      </c>
      <c r="J96" s="4">
        <v>19300</v>
      </c>
      <c r="K96" s="1" t="str">
        <f>HYPERLINK("https://inspection.autodataexperts.de/inserat/16605?signature=4dc9a80a19b7bf8c22ab3ecfe429ec100f0e3005f0cfc221c43ff1445c1da7f8", "Show vehicle")</f>
        <v>Show vehicle</v>
      </c>
    </row>
    <row r="97" spans="1:11">
      <c r="A97">
        <v>125001417</v>
      </c>
      <c r="B97" s="1" t="s">
        <v>193</v>
      </c>
      <c r="C97" s="1" t="s">
        <v>190</v>
      </c>
      <c r="D97" s="1" t="s">
        <v>191</v>
      </c>
      <c r="E97" s="1"/>
      <c r="F97" s="2">
        <v>45358</v>
      </c>
      <c r="G97" s="3">
        <v>15874</v>
      </c>
      <c r="H97" s="1" t="s">
        <v>14</v>
      </c>
      <c r="I97" s="2">
        <v>45762.485138889002</v>
      </c>
      <c r="J97" s="4">
        <v>19500</v>
      </c>
      <c r="K97" s="1" t="str">
        <f>HYPERLINK("https://inspection.autodataexperts.de/inserat/16606?signature=beb1d3cee175c0a248445aba1acdb9aa8768dacf7aa00d541afc04810bcdfb71", "Show vehicle")</f>
        <v>Show vehicle</v>
      </c>
    </row>
    <row r="98" spans="1:11">
      <c r="A98">
        <v>125001418</v>
      </c>
      <c r="B98" s="1" t="s">
        <v>194</v>
      </c>
      <c r="C98" s="1" t="s">
        <v>190</v>
      </c>
      <c r="D98" s="1" t="s">
        <v>191</v>
      </c>
      <c r="E98" s="1"/>
      <c r="F98" s="2">
        <v>45328</v>
      </c>
      <c r="G98" s="3">
        <v>21224</v>
      </c>
      <c r="H98" s="1" t="s">
        <v>14</v>
      </c>
      <c r="I98" s="2">
        <v>45762.487442129997</v>
      </c>
      <c r="J98" s="4">
        <v>19500</v>
      </c>
      <c r="K98" s="1" t="str">
        <f>HYPERLINK("https://inspection.autodataexperts.de/inserat/16607?signature=6084321358179cd87b0f22edd67210398686c268e513877b5d7a5a5cd8a167fb", "Show vehicle")</f>
        <v>Show vehicle</v>
      </c>
    </row>
    <row r="99" spans="1:11">
      <c r="A99">
        <v>125001419</v>
      </c>
      <c r="B99" s="1" t="s">
        <v>195</v>
      </c>
      <c r="C99" s="1" t="s">
        <v>190</v>
      </c>
      <c r="D99" s="1" t="s">
        <v>191</v>
      </c>
      <c r="E99" s="1"/>
      <c r="F99" s="2">
        <v>45338</v>
      </c>
      <c r="G99" s="3">
        <v>20479</v>
      </c>
      <c r="H99" s="1" t="s">
        <v>14</v>
      </c>
      <c r="I99" s="2">
        <v>45762.488645833</v>
      </c>
      <c r="J99" s="4">
        <v>19500</v>
      </c>
      <c r="K99" s="1" t="str">
        <f>HYPERLINK("https://inspection.autodataexperts.de/inserat/16608?signature=29ed424e9751f257574e41096acf9b2ac93e065dcb2746537a7435d60208cac7", "Show vehicle")</f>
        <v>Show vehicle</v>
      </c>
    </row>
    <row r="100" spans="1:11">
      <c r="A100">
        <v>125001420</v>
      </c>
      <c r="B100" s="1" t="s">
        <v>196</v>
      </c>
      <c r="C100" s="1" t="s">
        <v>190</v>
      </c>
      <c r="D100" s="1" t="s">
        <v>191</v>
      </c>
      <c r="E100" s="1"/>
      <c r="F100" s="2">
        <v>45471</v>
      </c>
      <c r="G100" s="3">
        <v>6021</v>
      </c>
      <c r="H100" s="1" t="s">
        <v>14</v>
      </c>
      <c r="I100" s="2">
        <v>45762.489756944</v>
      </c>
      <c r="J100" s="4">
        <v>19500</v>
      </c>
      <c r="K100" s="1" t="str">
        <f>HYPERLINK("https://inspection.autodataexperts.de/inserat/16609?signature=305a7f7c690f240dcd3070ee365c5fb0893561952a919406b57dca65d100d488", "Show vehicle")</f>
        <v>Show vehicle</v>
      </c>
    </row>
    <row r="101" spans="1:11">
      <c r="A101">
        <v>125001428</v>
      </c>
      <c r="B101" s="1" t="s">
        <v>197</v>
      </c>
      <c r="C101" s="1" t="s">
        <v>131</v>
      </c>
      <c r="D101" s="1" t="s">
        <v>198</v>
      </c>
      <c r="E101" s="1"/>
      <c r="F101" s="2">
        <v>44537</v>
      </c>
      <c r="G101" s="3">
        <v>107073</v>
      </c>
      <c r="H101" s="1" t="s">
        <v>14</v>
      </c>
      <c r="I101" s="2">
        <v>45762.582511574001</v>
      </c>
      <c r="J101" s="4">
        <v>18200</v>
      </c>
      <c r="K101" s="1" t="str">
        <f>HYPERLINK("https://inspection.autodataexperts.de/inserat/16617?signature=a219b33077245a048d50f26e354f2869360c698f029b26edfda06da79ea0f694", "Show vehicle")</f>
        <v>Show vehicle</v>
      </c>
    </row>
    <row r="102" spans="1:11">
      <c r="A102">
        <v>125001438</v>
      </c>
      <c r="B102" s="1" t="s">
        <v>199</v>
      </c>
      <c r="C102" s="1"/>
      <c r="D102" s="1" t="s">
        <v>200</v>
      </c>
      <c r="E102" s="1"/>
      <c r="F102" s="2">
        <v>45142</v>
      </c>
      <c r="G102" s="3">
        <v>18689</v>
      </c>
      <c r="H102" s="1" t="s">
        <v>14</v>
      </c>
      <c r="I102" s="2">
        <v>45762.692962963003</v>
      </c>
      <c r="J102" s="4">
        <v>19600</v>
      </c>
      <c r="K102" s="1" t="str">
        <f>HYPERLINK("https://inspection.autodataexperts.de/inserat/16627?signature=c5c1ceb9f5459918ea9ce3df82b5cada03fef28fe8a21747872bfd9d5a9a8a05", "Show vehicle")</f>
        <v>Show vehicle</v>
      </c>
    </row>
    <row r="103" spans="1:11">
      <c r="A103">
        <v>125001445</v>
      </c>
      <c r="B103" s="1" t="s">
        <v>201</v>
      </c>
      <c r="C103" s="1"/>
      <c r="D103" s="1" t="s">
        <v>200</v>
      </c>
      <c r="E103" s="1"/>
      <c r="F103" s="2">
        <v>45142</v>
      </c>
      <c r="G103" s="3">
        <v>18625</v>
      </c>
      <c r="H103" s="1" t="s">
        <v>14</v>
      </c>
      <c r="I103" s="2">
        <v>45762.697881943997</v>
      </c>
      <c r="J103" s="4">
        <v>19600</v>
      </c>
      <c r="K103" s="1" t="str">
        <f>HYPERLINK("https://inspection.autodataexperts.de/inserat/16634?signature=5c0c059fa1fa8d569088017a067356b6de2407426996350d495d92449b511c0f", "Show vehicle")</f>
        <v>Show vehicle</v>
      </c>
    </row>
    <row r="104" spans="1:11">
      <c r="A104">
        <v>125001457</v>
      </c>
      <c r="B104" s="1" t="s">
        <v>202</v>
      </c>
      <c r="C104" s="1"/>
      <c r="D104" s="1" t="s">
        <v>203</v>
      </c>
      <c r="E104" s="1"/>
      <c r="F104" s="2">
        <v>45142</v>
      </c>
      <c r="G104" s="3">
        <v>31184</v>
      </c>
      <c r="H104" s="1" t="s">
        <v>14</v>
      </c>
      <c r="I104" s="2">
        <v>45762.707719906997</v>
      </c>
      <c r="J104" s="4">
        <v>19600</v>
      </c>
      <c r="K104" s="1" t="str">
        <f>HYPERLINK("https://inspection.autodataexperts.de/inserat/16646?signature=ac791837862e6c721d8ef9e29c2f034fd2c9a6dccb0eaf0114c7ed5f4cbadc3b", "Show vehicle")</f>
        <v>Show vehicle</v>
      </c>
    </row>
    <row r="105" spans="1:11">
      <c r="A105">
        <v>125001471</v>
      </c>
      <c r="B105" s="1" t="s">
        <v>204</v>
      </c>
      <c r="C105" s="1" t="s">
        <v>131</v>
      </c>
      <c r="D105" s="1" t="s">
        <v>205</v>
      </c>
      <c r="E105" s="1"/>
      <c r="F105" s="2">
        <v>44141</v>
      </c>
      <c r="G105" s="3">
        <v>144835</v>
      </c>
      <c r="H105" s="1" t="s">
        <v>14</v>
      </c>
      <c r="I105" s="2">
        <v>45763.329270832997</v>
      </c>
      <c r="J105" s="4">
        <v>19800</v>
      </c>
      <c r="K105" s="1" t="str">
        <f>HYPERLINK("https://inspection.autodataexperts.de/inserat/16660?signature=23d44bc8aafb2cd1d9f56e5f0cb9bf8fc72311b9eb7c88919699e92e3e233a3e", "Show vehicle")</f>
        <v>Show vehicle</v>
      </c>
    </row>
    <row r="106" spans="1:11">
      <c r="A106">
        <v>125001474</v>
      </c>
      <c r="B106" s="1" t="s">
        <v>206</v>
      </c>
      <c r="C106" s="1" t="s">
        <v>160</v>
      </c>
      <c r="D106" s="1" t="s">
        <v>161</v>
      </c>
      <c r="E106" s="1"/>
      <c r="F106" s="2">
        <v>44986</v>
      </c>
      <c r="G106" s="3">
        <v>10698</v>
      </c>
      <c r="H106" s="1" t="s">
        <v>14</v>
      </c>
      <c r="I106" s="2">
        <v>45763.348020833</v>
      </c>
      <c r="J106" s="4">
        <v>12500</v>
      </c>
      <c r="K106" s="1" t="str">
        <f>HYPERLINK("https://inspection.autodataexperts.de/inserat/16663?signature=5ffa4c17ddb77ecd4956215ef160b03246358d1c8d6ecaacfb18033478646f93", "Show vehicle")</f>
        <v>Show vehicle</v>
      </c>
    </row>
    <row r="107" spans="1:11">
      <c r="A107">
        <v>125001480</v>
      </c>
      <c r="B107" s="1" t="s">
        <v>207</v>
      </c>
      <c r="C107" s="1" t="s">
        <v>59</v>
      </c>
      <c r="D107" s="1" t="s">
        <v>180</v>
      </c>
      <c r="E107" s="1"/>
      <c r="F107" s="2">
        <v>44981</v>
      </c>
      <c r="G107" s="3">
        <v>69057</v>
      </c>
      <c r="H107" s="1" t="s">
        <v>14</v>
      </c>
      <c r="I107" s="2">
        <v>45763.515891203999</v>
      </c>
      <c r="J107" s="4">
        <v>22500</v>
      </c>
      <c r="K107" s="1" t="str">
        <f>HYPERLINK("https://inspection.autodataexperts.de/inserat/16716?signature=239679a43c800b70a07773b9c7cf3f5a8dcaf3efeb2a59eb917d719b0c437e41", "Show vehicle")</f>
        <v>Show vehicle</v>
      </c>
    </row>
    <row r="108" spans="1:11">
      <c r="A108">
        <v>125001482</v>
      </c>
      <c r="B108" s="1" t="s">
        <v>208</v>
      </c>
      <c r="C108" s="1" t="s">
        <v>59</v>
      </c>
      <c r="D108" s="1" t="s">
        <v>180</v>
      </c>
      <c r="E108" s="1"/>
      <c r="F108" s="2">
        <v>44984</v>
      </c>
      <c r="G108" s="3">
        <v>69811</v>
      </c>
      <c r="H108" s="1" t="s">
        <v>14</v>
      </c>
      <c r="I108" s="2">
        <v>45763.516655093001</v>
      </c>
      <c r="J108" s="4">
        <v>22500</v>
      </c>
      <c r="K108" s="1" t="str">
        <f>HYPERLINK("https://inspection.autodataexperts.de/inserat/16718?signature=9bcbc3c492c7041ec71a29204b05c11a9e12b11a260d9370624c5801ebcd7fe0", "Show vehicle")</f>
        <v>Show vehicle</v>
      </c>
    </row>
    <row r="109" spans="1:11">
      <c r="A109">
        <v>125001487</v>
      </c>
      <c r="B109" s="1" t="s">
        <v>209</v>
      </c>
      <c r="C109" s="1" t="s">
        <v>59</v>
      </c>
      <c r="D109" s="1" t="s">
        <v>180</v>
      </c>
      <c r="E109" s="1"/>
      <c r="F109" s="2">
        <v>44992</v>
      </c>
      <c r="G109" s="3">
        <v>57248</v>
      </c>
      <c r="H109" s="1" t="s">
        <v>14</v>
      </c>
      <c r="I109" s="2">
        <v>45763.540925925998</v>
      </c>
      <c r="J109" s="4">
        <v>22500</v>
      </c>
      <c r="K109" s="1" t="str">
        <f>HYPERLINK("https://inspection.autodataexperts.de/inserat/16723?signature=2b3e200c9461cd27da88069ed78cd783b0818d2695368e2e48cee0701c980c74", "Show vehicle")</f>
        <v>Show vehicle</v>
      </c>
    </row>
    <row r="110" spans="1:11">
      <c r="A110">
        <v>125001489</v>
      </c>
      <c r="B110" s="1" t="s">
        <v>210</v>
      </c>
      <c r="C110" s="1" t="s">
        <v>16</v>
      </c>
      <c r="D110" s="1" t="s">
        <v>211</v>
      </c>
      <c r="E110" s="1"/>
      <c r="F110" s="2">
        <v>44903</v>
      </c>
      <c r="G110" s="3">
        <v>71548</v>
      </c>
      <c r="H110" s="1" t="s">
        <v>14</v>
      </c>
      <c r="I110" s="2">
        <v>45763.577743055997</v>
      </c>
      <c r="J110" s="4">
        <v>48900</v>
      </c>
      <c r="K110" s="1" t="str">
        <f>HYPERLINK("https://inspection.autodataexperts.de/inserat/16736?signature=a18c260c0c94df86b60785ef95551d183c7c9cbecbb5474d5026c5177924466b", "Show vehicle")</f>
        <v>Show vehicle</v>
      </c>
    </row>
    <row r="111" spans="1:11">
      <c r="A111">
        <v>125001494</v>
      </c>
      <c r="B111" s="1" t="s">
        <v>212</v>
      </c>
      <c r="C111" s="1" t="s">
        <v>19</v>
      </c>
      <c r="D111" s="1" t="s">
        <v>213</v>
      </c>
      <c r="E111" s="1"/>
      <c r="F111" s="2">
        <v>45055</v>
      </c>
      <c r="G111" s="3">
        <v>93707</v>
      </c>
      <c r="H111" s="1" t="s">
        <v>14</v>
      </c>
      <c r="I111" s="2">
        <v>45763.667627315001</v>
      </c>
      <c r="J111" s="4">
        <v>58200</v>
      </c>
      <c r="K111" s="1" t="str">
        <f>HYPERLINK("https://inspection.autodataexperts.de/inserat/16745?signature=359f4806122bdde241b0f34e509a7b63e57be19a2ccc47eb80cb7fb4bb52b639", "Show vehicle")</f>
        <v>Show vehicle</v>
      </c>
    </row>
    <row r="112" spans="1:11">
      <c r="A112">
        <v>125001497</v>
      </c>
      <c r="B112" s="1" t="s">
        <v>214</v>
      </c>
      <c r="C112" s="1" t="s">
        <v>39</v>
      </c>
      <c r="D112" s="1" t="s">
        <v>215</v>
      </c>
      <c r="E112" s="1"/>
      <c r="F112" s="2">
        <v>44671</v>
      </c>
      <c r="G112" s="3">
        <v>32990</v>
      </c>
      <c r="H112" s="1" t="s">
        <v>14</v>
      </c>
      <c r="I112" s="2">
        <v>45763.868368055999</v>
      </c>
      <c r="J112" s="4">
        <v>20900</v>
      </c>
      <c r="K112" s="1" t="str">
        <f>HYPERLINK("https://inspection.autodataexperts.de/inserat/16748?signature=a9bcaf2f454728ddffa5e40af599d3d5775171663baec0c338ab41ae9bfec64a", "Show vehicle")</f>
        <v>Show vehicle</v>
      </c>
    </row>
    <row r="113" spans="1:11">
      <c r="A113">
        <v>125001499</v>
      </c>
      <c r="B113" s="1" t="s">
        <v>216</v>
      </c>
      <c r="C113" s="1" t="s">
        <v>39</v>
      </c>
      <c r="D113" s="1" t="s">
        <v>183</v>
      </c>
      <c r="E113" s="1"/>
      <c r="F113" s="2">
        <v>44589</v>
      </c>
      <c r="G113" s="3">
        <v>34140</v>
      </c>
      <c r="H113" s="1" t="s">
        <v>14</v>
      </c>
      <c r="I113" s="2">
        <v>45764.308831019</v>
      </c>
      <c r="J113" s="4">
        <v>20500</v>
      </c>
      <c r="K113" s="1" t="str">
        <f>HYPERLINK("https://inspection.autodataexperts.de/inserat/16750?signature=8f7a192267ca0d90b4dcc5274144badb760d0f95a1af40f4a96f25ec97f64ae7", "Show vehicle")</f>
        <v>Show vehicle</v>
      </c>
    </row>
    <row r="114" spans="1:11">
      <c r="A114">
        <v>125001502</v>
      </c>
      <c r="B114" s="1" t="s">
        <v>217</v>
      </c>
      <c r="C114" s="1" t="s">
        <v>59</v>
      </c>
      <c r="D114" s="1" t="s">
        <v>180</v>
      </c>
      <c r="E114" s="1"/>
      <c r="F114" s="2">
        <v>45042</v>
      </c>
      <c r="G114" s="3">
        <v>54415</v>
      </c>
      <c r="H114" s="1" t="s">
        <v>14</v>
      </c>
      <c r="I114" s="2">
        <v>45764.390011574003</v>
      </c>
      <c r="J114" s="4">
        <v>22900</v>
      </c>
      <c r="K114" s="1" t="str">
        <f>HYPERLINK("https://inspection.autodataexperts.de/inserat/16773?signature=63d9031c17ebe0c33c95ef820a1d6aa904e70460edcafa81e7257da45613543e", "Show vehicle")</f>
        <v>Show vehicle</v>
      </c>
    </row>
    <row r="115" spans="1:11">
      <c r="A115">
        <v>125001504</v>
      </c>
      <c r="B115" s="1" t="s">
        <v>218</v>
      </c>
      <c r="C115" s="1" t="s">
        <v>12</v>
      </c>
      <c r="D115" s="1" t="s">
        <v>219</v>
      </c>
      <c r="E115" s="1"/>
      <c r="F115" s="2">
        <v>45253</v>
      </c>
      <c r="G115" s="3">
        <v>8129</v>
      </c>
      <c r="H115" s="1" t="s">
        <v>14</v>
      </c>
      <c r="I115" s="2">
        <v>45764.472349536998</v>
      </c>
      <c r="J115" s="4">
        <v>49500</v>
      </c>
      <c r="K115" s="1" t="str">
        <f>HYPERLINK("https://inspection.autodataexperts.de/inserat/16776?signature=3f85b170cb369b2989ff4c20c110f7b8242a686557a11424dee2a6fa2a2640dc", "Show vehicle")</f>
        <v>Show vehicle</v>
      </c>
    </row>
    <row r="116" spans="1:11">
      <c r="A116">
        <v>125001515</v>
      </c>
      <c r="B116" s="1" t="s">
        <v>220</v>
      </c>
      <c r="C116" s="1" t="s">
        <v>16</v>
      </c>
      <c r="D116" s="1" t="s">
        <v>87</v>
      </c>
      <c r="E116" s="1"/>
      <c r="F116" s="2">
        <v>45260</v>
      </c>
      <c r="G116" s="3">
        <v>26104</v>
      </c>
      <c r="H116" s="1" t="s">
        <v>14</v>
      </c>
      <c r="I116" s="2">
        <v>45769.320810185003</v>
      </c>
      <c r="J116" s="4">
        <v>48500</v>
      </c>
      <c r="K116" s="1" t="str">
        <f>HYPERLINK("https://inspection.autodataexperts.de/inserat/16844?signature=5107a719ec0851fd13d98bb429aafb2e0d4acb00e1c33a410b5d21e14002c5a3", "Show vehicle")</f>
        <v>Show vehicle</v>
      </c>
    </row>
    <row r="117" spans="1:11">
      <c r="A117">
        <v>125001519</v>
      </c>
      <c r="B117" s="1" t="s">
        <v>221</v>
      </c>
      <c r="C117" s="1" t="s">
        <v>39</v>
      </c>
      <c r="D117" s="1" t="s">
        <v>89</v>
      </c>
      <c r="E117" s="1"/>
      <c r="F117" s="2">
        <v>44606</v>
      </c>
      <c r="G117" s="3">
        <v>92995</v>
      </c>
      <c r="H117" s="1" t="s">
        <v>14</v>
      </c>
      <c r="I117" s="2">
        <v>45769.325567129999</v>
      </c>
      <c r="J117" s="4">
        <v>22500</v>
      </c>
      <c r="K117" s="1" t="str">
        <f>HYPERLINK("https://inspection.autodataexperts.de/inserat/16848?signature=e67187c654a0da60b18d86ffac18939df51af85037028748338369d3b122016a", "Show vehicle")</f>
        <v>Show vehicle</v>
      </c>
    </row>
    <row r="118" spans="1:11">
      <c r="A118">
        <v>125001527</v>
      </c>
      <c r="B118" s="1" t="s">
        <v>222</v>
      </c>
      <c r="C118" s="1" t="s">
        <v>16</v>
      </c>
      <c r="D118" s="1" t="s">
        <v>223</v>
      </c>
      <c r="E118" s="1"/>
      <c r="F118" s="2">
        <v>44256</v>
      </c>
      <c r="G118" s="3">
        <v>99700</v>
      </c>
      <c r="H118" s="1" t="s">
        <v>14</v>
      </c>
      <c r="I118" s="2">
        <v>45769.516319444003</v>
      </c>
      <c r="J118" s="4">
        <v>22500</v>
      </c>
      <c r="K118" s="1" t="str">
        <f>HYPERLINK("https://inspection.autodataexperts.de/inserat/16860?signature=ce1d29392a9c7edd09af38ffb4f154d8635feddc9973689b5cda04a9e1040af2", "Show vehicle")</f>
        <v>Show vehicle</v>
      </c>
    </row>
    <row r="119" spans="1:11">
      <c r="A119">
        <v>125001535</v>
      </c>
      <c r="B119" s="1" t="s">
        <v>224</v>
      </c>
      <c r="C119" s="1" t="s">
        <v>59</v>
      </c>
      <c r="D119" s="1" t="s">
        <v>180</v>
      </c>
      <c r="E119" s="1"/>
      <c r="F119" s="2">
        <v>45014</v>
      </c>
      <c r="G119" s="3">
        <v>62470</v>
      </c>
      <c r="H119" s="1" t="s">
        <v>14</v>
      </c>
      <c r="I119" s="2">
        <v>45769.596261573999</v>
      </c>
      <c r="J119" s="4">
        <v>22500</v>
      </c>
      <c r="K119" s="1" t="str">
        <f>HYPERLINK("https://inspection.autodataexperts.de/inserat/16868?signature=b86239d92c71d6b33d71b63303b2f8b18631f86d886060a2e14d00909966459c", "Show vehicle")</f>
        <v>Show vehicle</v>
      </c>
    </row>
    <row r="120" spans="1:11">
      <c r="A120">
        <v>125001536</v>
      </c>
      <c r="B120" s="1" t="s">
        <v>225</v>
      </c>
      <c r="C120" s="1" t="s">
        <v>59</v>
      </c>
      <c r="D120" s="1" t="s">
        <v>180</v>
      </c>
      <c r="E120" s="1"/>
      <c r="F120" s="2">
        <v>44984</v>
      </c>
      <c r="G120" s="3">
        <v>75656</v>
      </c>
      <c r="H120" s="1" t="s">
        <v>14</v>
      </c>
      <c r="I120" s="2">
        <v>45769.596643518998</v>
      </c>
      <c r="J120" s="4">
        <v>22500</v>
      </c>
      <c r="K120" s="1" t="str">
        <f>HYPERLINK("https://inspection.autodataexperts.de/inserat/16869?signature=0ea0ecf1343976fd592275f17fc221b8062ec65f10e8bb3c8e4d4012099bb77e", "Show vehicle")</f>
        <v>Show vehicle</v>
      </c>
    </row>
    <row r="121" spans="1:11">
      <c r="A121">
        <v>125001543</v>
      </c>
      <c r="B121" s="1" t="s">
        <v>226</v>
      </c>
      <c r="C121" s="1" t="s">
        <v>12</v>
      </c>
      <c r="D121" s="1" t="s">
        <v>227</v>
      </c>
      <c r="E121" s="1"/>
      <c r="F121" s="2">
        <v>44896</v>
      </c>
      <c r="G121" s="3">
        <v>32493</v>
      </c>
      <c r="H121" s="1" t="s">
        <v>14</v>
      </c>
      <c r="I121" s="2">
        <v>45770.332337963002</v>
      </c>
      <c r="J121" s="4">
        <v>21200</v>
      </c>
      <c r="K121" s="1" t="str">
        <f>HYPERLINK("https://inspection.autodataexperts.de/inserat/16878?signature=92ca8c90036692806358f1edc42d72cb7517e01f20c899fb105116e6dc3af1f8", "Show vehicle")</f>
        <v>Show vehicle</v>
      </c>
    </row>
    <row r="122" spans="1:11">
      <c r="A122">
        <v>125001549</v>
      </c>
      <c r="B122" s="1" t="s">
        <v>228</v>
      </c>
      <c r="C122" s="1" t="s">
        <v>56</v>
      </c>
      <c r="D122" s="1" t="s">
        <v>229</v>
      </c>
      <c r="E122" s="1"/>
      <c r="F122" s="2">
        <v>44775</v>
      </c>
      <c r="G122" s="3">
        <v>140962</v>
      </c>
      <c r="H122" s="1" t="s">
        <v>14</v>
      </c>
      <c r="I122" s="2">
        <v>45770.661944444</v>
      </c>
      <c r="J122" s="4">
        <v>19800</v>
      </c>
      <c r="K122" s="1" t="str">
        <f>HYPERLINK("https://inspection.autodataexperts.de/inserat/16966?signature=b40d3579e50ddee5d9551d6f1248001f858368ddc9878b70688ef598042ac5b7", "Show vehicle")</f>
        <v>Show vehicle</v>
      </c>
    </row>
    <row r="123" spans="1:11">
      <c r="A123">
        <v>125001550</v>
      </c>
      <c r="B123" s="1" t="s">
        <v>230</v>
      </c>
      <c r="C123" s="1" t="s">
        <v>47</v>
      </c>
      <c r="D123" s="1" t="s">
        <v>231</v>
      </c>
      <c r="E123" s="1"/>
      <c r="F123" s="2">
        <v>44180</v>
      </c>
      <c r="G123" s="3">
        <v>95719</v>
      </c>
      <c r="H123" s="1" t="s">
        <v>14</v>
      </c>
      <c r="I123" s="2">
        <v>45770.664583332997</v>
      </c>
      <c r="J123" s="4">
        <v>15200</v>
      </c>
      <c r="K123" s="1" t="str">
        <f>HYPERLINK("https://inspection.autodataexperts.de/inserat/16967?signature=86ac50f92bac3e30c33dc510ad940cdb924c62dabd2ddf84ea5e7f75c94e329d", "Show vehicle")</f>
        <v>Show vehicle</v>
      </c>
    </row>
    <row r="124" spans="1:11">
      <c r="A124">
        <v>125001552</v>
      </c>
      <c r="B124" s="1" t="s">
        <v>232</v>
      </c>
      <c r="C124" s="1" t="s">
        <v>16</v>
      </c>
      <c r="D124" s="1" t="s">
        <v>233</v>
      </c>
      <c r="E124" s="1"/>
      <c r="F124" s="2">
        <v>44868</v>
      </c>
      <c r="G124" s="3">
        <v>153656</v>
      </c>
      <c r="H124" s="1" t="s">
        <v>14</v>
      </c>
      <c r="I124" s="2">
        <v>45771.330185184997</v>
      </c>
      <c r="J124" s="4">
        <v>24500</v>
      </c>
      <c r="K124" s="1" t="str">
        <f>HYPERLINK("https://inspection.autodataexperts.de/inserat/16973?signature=613e852b366a08b094206930a4abe6922a4cd6ebfaf060ada7eff32646f4e49a", "Show vehicle")</f>
        <v>Show vehicle</v>
      </c>
    </row>
    <row r="125" spans="1:11">
      <c r="A125">
        <v>125001553</v>
      </c>
      <c r="B125" s="1" t="s">
        <v>234</v>
      </c>
      <c r="C125" s="1" t="s">
        <v>56</v>
      </c>
      <c r="D125" s="1" t="s">
        <v>235</v>
      </c>
      <c r="E125" s="1"/>
      <c r="F125" s="2">
        <v>45517</v>
      </c>
      <c r="G125" s="3">
        <v>18123</v>
      </c>
      <c r="H125" s="1" t="s">
        <v>14</v>
      </c>
      <c r="I125" s="2">
        <v>45771.461724537003</v>
      </c>
      <c r="J125" s="4">
        <v>28800</v>
      </c>
      <c r="K125" s="1" t="str">
        <f>HYPERLINK("https://inspection.autodataexperts.de/inserat/17038?signature=0348d60df7e6adfcb3abd3c4b4fe9795b00f8edf9f6594572cffac7fd2d3d4ec", "Show vehicle")</f>
        <v>Show vehicle</v>
      </c>
    </row>
    <row r="126" spans="1:11">
      <c r="A126">
        <v>125001565</v>
      </c>
      <c r="B126" s="1" t="s">
        <v>236</v>
      </c>
      <c r="C126" s="1" t="s">
        <v>12</v>
      </c>
      <c r="D126" s="1" t="s">
        <v>237</v>
      </c>
      <c r="E126" s="1"/>
      <c r="F126" s="2">
        <v>45072</v>
      </c>
      <c r="G126" s="3">
        <v>39155</v>
      </c>
      <c r="H126" s="1" t="s">
        <v>14</v>
      </c>
      <c r="I126" s="2">
        <v>45771.478148148002</v>
      </c>
      <c r="J126" s="4">
        <v>49500</v>
      </c>
      <c r="K126" s="1" t="str">
        <f>HYPERLINK("https://inspection.autodataexperts.de/inserat/17050?signature=7e4fb8c5db4f348027563a72288154d82d6fb76122bbeca4dc51323046acec2e", "Show vehicle")</f>
        <v>Show vehicle</v>
      </c>
    </row>
    <row r="127" spans="1:11">
      <c r="A127">
        <v>125001567</v>
      </c>
      <c r="B127" s="1" t="s">
        <v>238</v>
      </c>
      <c r="C127" s="1" t="s">
        <v>12</v>
      </c>
      <c r="D127" s="1" t="s">
        <v>239</v>
      </c>
      <c r="E127" s="1"/>
      <c r="F127" s="2">
        <v>44459</v>
      </c>
      <c r="G127" s="3">
        <v>116901</v>
      </c>
      <c r="H127" s="1" t="s">
        <v>14</v>
      </c>
      <c r="I127" s="2">
        <v>45771.543287036999</v>
      </c>
      <c r="J127" s="4">
        <v>26900</v>
      </c>
      <c r="K127" s="1" t="str">
        <f>HYPERLINK("https://inspection.autodataexperts.de/inserat/17053?signature=0c82f10cd5c7d95f024c6a6ba18cc29d7c5f73b83ecdb1336ad3c9ee2e649043", "Show vehicle")</f>
        <v>Show vehicle</v>
      </c>
    </row>
    <row r="128" spans="1:11">
      <c r="A128">
        <v>125001570</v>
      </c>
      <c r="B128" s="1" t="s">
        <v>240</v>
      </c>
      <c r="C128" s="1"/>
      <c r="D128" s="1" t="s">
        <v>203</v>
      </c>
      <c r="E128" s="1"/>
      <c r="F128" s="2">
        <v>45142</v>
      </c>
      <c r="G128" s="3">
        <v>26729</v>
      </c>
      <c r="H128" s="1" t="s">
        <v>14</v>
      </c>
      <c r="I128" s="2">
        <v>45771.685451388999</v>
      </c>
      <c r="J128" s="4">
        <v>19600</v>
      </c>
      <c r="K128" s="1" t="str">
        <f>HYPERLINK("https://inspection.autodataexperts.de/inserat/17058?signature=095096a4164712e1593a66af9cb4f8cbb2c898ad4d174245ca83b7c58749aee8", "Show vehicle")</f>
        <v>Show vehicle</v>
      </c>
    </row>
    <row r="129" spans="1:11">
      <c r="A129">
        <v>125001571</v>
      </c>
      <c r="B129" s="1" t="s">
        <v>241</v>
      </c>
      <c r="C129" s="1"/>
      <c r="D129" s="1" t="s">
        <v>203</v>
      </c>
      <c r="E129" s="1"/>
      <c r="F129" s="2">
        <v>45142</v>
      </c>
      <c r="G129" s="3">
        <v>26642</v>
      </c>
      <c r="H129" s="1" t="s">
        <v>14</v>
      </c>
      <c r="I129" s="2">
        <v>45771.687233796001</v>
      </c>
      <c r="J129" s="4">
        <v>19600</v>
      </c>
      <c r="K129" s="1" t="str">
        <f>HYPERLINK("https://inspection.autodataexperts.de/inserat/17059?signature=b2ae9dbcdcda5e8f5e70874492ed94059905431cd5f360ce649cdb59388e8670", "Show vehicle")</f>
        <v>Show vehicle</v>
      </c>
    </row>
    <row r="130" spans="1:11">
      <c r="A130">
        <v>125001573</v>
      </c>
      <c r="B130" s="1" t="s">
        <v>242</v>
      </c>
      <c r="C130" s="1"/>
      <c r="D130" s="1" t="s">
        <v>203</v>
      </c>
      <c r="E130" s="1"/>
      <c r="F130" s="2">
        <v>45142</v>
      </c>
      <c r="G130" s="3">
        <v>25976</v>
      </c>
      <c r="H130" s="1" t="s">
        <v>14</v>
      </c>
      <c r="I130" s="2">
        <v>45771.688310185004</v>
      </c>
      <c r="J130" s="4">
        <v>19600</v>
      </c>
      <c r="K130" s="1" t="str">
        <f>HYPERLINK("https://inspection.autodataexperts.de/inserat/17061?signature=6c3818404d4c252bb92305e7ec0f89d2b27cbf3e1e9ffe75bf9084fb0a3807bf", "Show vehicle")</f>
        <v>Show vehicle</v>
      </c>
    </row>
    <row r="131" spans="1:11">
      <c r="A131">
        <v>125001574</v>
      </c>
      <c r="B131" s="1" t="s">
        <v>243</v>
      </c>
      <c r="C131" s="1"/>
      <c r="D131" s="1" t="s">
        <v>203</v>
      </c>
      <c r="E131" s="1"/>
      <c r="F131" s="2">
        <v>45142</v>
      </c>
      <c r="G131" s="3">
        <v>25183</v>
      </c>
      <c r="H131" s="1" t="s">
        <v>14</v>
      </c>
      <c r="I131" s="2">
        <v>45771.688981480998</v>
      </c>
      <c r="J131" s="4">
        <v>19600</v>
      </c>
      <c r="K131" s="1" t="str">
        <f>HYPERLINK("https://inspection.autodataexperts.de/inserat/17062?signature=204521d2c31ebd8ff5b875ba81ad4a328214661d61ca471c4a1671cdf496a3fc", "Show vehicle")</f>
        <v>Show vehicle</v>
      </c>
    </row>
    <row r="132" spans="1:11">
      <c r="A132">
        <v>125001578</v>
      </c>
      <c r="B132" s="1" t="s">
        <v>244</v>
      </c>
      <c r="C132" s="1"/>
      <c r="D132" s="1" t="s">
        <v>203</v>
      </c>
      <c r="E132" s="1"/>
      <c r="F132" s="2">
        <v>45142</v>
      </c>
      <c r="G132" s="3">
        <v>22544</v>
      </c>
      <c r="H132" s="1" t="s">
        <v>14</v>
      </c>
      <c r="I132" s="2">
        <v>45771.690798611002</v>
      </c>
      <c r="J132" s="4">
        <v>19600</v>
      </c>
      <c r="K132" s="1" t="str">
        <f>HYPERLINK("https://inspection.autodataexperts.de/inserat/17066?signature=026699080738fa50f57b6a64c956ee4adff5e6b02b2c35699a666d1e8b3709a7", "Show vehicle")</f>
        <v>Show vehicle</v>
      </c>
    </row>
    <row r="133" spans="1:11">
      <c r="A133">
        <v>125001579</v>
      </c>
      <c r="B133" s="1" t="s">
        <v>245</v>
      </c>
      <c r="C133" s="1"/>
      <c r="D133" s="1" t="s">
        <v>203</v>
      </c>
      <c r="E133" s="1"/>
      <c r="F133" s="2">
        <v>45142</v>
      </c>
      <c r="G133" s="3">
        <v>22095</v>
      </c>
      <c r="H133" s="1" t="s">
        <v>14</v>
      </c>
      <c r="I133" s="2">
        <v>45771.691469906997</v>
      </c>
      <c r="J133" s="4">
        <v>19600</v>
      </c>
      <c r="K133" s="1" t="str">
        <f>HYPERLINK("https://inspection.autodataexperts.de/inserat/17067?signature=1ad0e012980fc02281366ff439f01a9b0bf5e52524682544f9e5a8e1d4fac80e", "Show vehicle")</f>
        <v>Show vehicle</v>
      </c>
    </row>
    <row r="134" spans="1:11">
      <c r="A134">
        <v>125001591</v>
      </c>
      <c r="B134" s="1" t="s">
        <v>246</v>
      </c>
      <c r="C134" s="1"/>
      <c r="D134" s="1" t="s">
        <v>203</v>
      </c>
      <c r="E134" s="1"/>
      <c r="F134" s="2">
        <v>45142</v>
      </c>
      <c r="G134" s="3">
        <v>30507</v>
      </c>
      <c r="H134" s="1" t="s">
        <v>14</v>
      </c>
      <c r="I134" s="2">
        <v>45771.697071759001</v>
      </c>
      <c r="J134" s="4">
        <v>19600</v>
      </c>
      <c r="K134" s="1" t="str">
        <f>HYPERLINK("https://inspection.autodataexperts.de/inserat/17079?signature=bdc1d3bcf5821de892c4116ce0a590526412bb306d070c5022938fabb4cf4a77", "Show vehicle")</f>
        <v>Show vehicle</v>
      </c>
    </row>
    <row r="135" spans="1:11">
      <c r="A135">
        <v>125001592</v>
      </c>
      <c r="B135" s="1" t="s">
        <v>247</v>
      </c>
      <c r="C135" s="1"/>
      <c r="D135" s="1" t="s">
        <v>203</v>
      </c>
      <c r="E135" s="1"/>
      <c r="F135" s="2">
        <v>45142</v>
      </c>
      <c r="G135" s="3">
        <v>24613</v>
      </c>
      <c r="H135" s="1" t="s">
        <v>14</v>
      </c>
      <c r="I135" s="2">
        <v>45771.697986111001</v>
      </c>
      <c r="J135" s="4">
        <v>19600</v>
      </c>
      <c r="K135" s="1" t="str">
        <f>HYPERLINK("https://inspection.autodataexperts.de/inserat/17081?signature=c055c453298915f325f52c7e79b8f37fada37e6547b1e5983c220597944c3465", "Show vehicle")</f>
        <v>Show vehicle</v>
      </c>
    </row>
    <row r="136" spans="1:11">
      <c r="A136">
        <v>125001593</v>
      </c>
      <c r="B136" s="1" t="s">
        <v>248</v>
      </c>
      <c r="C136" s="1"/>
      <c r="D136" s="1" t="s">
        <v>203</v>
      </c>
      <c r="E136" s="1"/>
      <c r="F136" s="2">
        <v>45142</v>
      </c>
      <c r="G136" s="3">
        <v>20063</v>
      </c>
      <c r="H136" s="1" t="s">
        <v>14</v>
      </c>
      <c r="I136" s="2">
        <v>45771.698101852002</v>
      </c>
      <c r="J136" s="4">
        <v>19600</v>
      </c>
      <c r="K136" s="1" t="str">
        <f>HYPERLINK("https://inspection.autodataexperts.de/inserat/17082?signature=b1ad822d95d1b1fc6ffb32cec099824f29422cf19b95a5d1fe4bb7b988d7ca56", "Show vehicle")</f>
        <v>Show vehicle</v>
      </c>
    </row>
    <row r="137" spans="1:11">
      <c r="A137">
        <v>125001596</v>
      </c>
      <c r="B137" s="1" t="s">
        <v>249</v>
      </c>
      <c r="C137" s="1"/>
      <c r="D137" s="1" t="s">
        <v>203</v>
      </c>
      <c r="E137" s="1"/>
      <c r="F137" s="2">
        <v>45142</v>
      </c>
      <c r="G137" s="3">
        <v>21496</v>
      </c>
      <c r="H137" s="1" t="s">
        <v>14</v>
      </c>
      <c r="I137" s="2">
        <v>45771.699027777999</v>
      </c>
      <c r="J137" s="4">
        <v>19600</v>
      </c>
      <c r="K137" s="1" t="str">
        <f>HYPERLINK("https://inspection.autodataexperts.de/inserat/17085?signature=0998b87d6865b6a11258c49c4993ebe0178dababa6c11f2b1ba6c987beae0c4c", "Show vehicle")</f>
        <v>Show vehicle</v>
      </c>
    </row>
    <row r="138" spans="1:11">
      <c r="A138">
        <v>125001597</v>
      </c>
      <c r="B138" s="1" t="s">
        <v>250</v>
      </c>
      <c r="C138" s="1"/>
      <c r="D138" s="1" t="s">
        <v>251</v>
      </c>
      <c r="E138" s="1"/>
      <c r="F138" s="2">
        <v>45142</v>
      </c>
      <c r="G138" s="3">
        <v>17431</v>
      </c>
      <c r="H138" s="1" t="s">
        <v>14</v>
      </c>
      <c r="I138" s="2">
        <v>45771.699675926</v>
      </c>
      <c r="J138" s="4">
        <v>19600</v>
      </c>
      <c r="K138" s="1" t="str">
        <f>HYPERLINK("https://inspection.autodataexperts.de/inserat/17086?signature=0883b0fc4bbdc86dddd069e7765bcf2306da4214da8448baf5866dd2f9368b47", "Show vehicle")</f>
        <v>Show vehicle</v>
      </c>
    </row>
    <row r="139" spans="1:11">
      <c r="A139">
        <v>125001600</v>
      </c>
      <c r="B139" s="1" t="s">
        <v>252</v>
      </c>
      <c r="C139" s="1"/>
      <c r="D139" s="1" t="s">
        <v>203</v>
      </c>
      <c r="E139" s="1"/>
      <c r="F139" s="2">
        <v>45142</v>
      </c>
      <c r="G139" s="3">
        <v>28081</v>
      </c>
      <c r="H139" s="1" t="s">
        <v>14</v>
      </c>
      <c r="I139" s="2">
        <v>45771.700844906998</v>
      </c>
      <c r="J139" s="4">
        <v>19600</v>
      </c>
      <c r="K139" s="1" t="str">
        <f>HYPERLINK("https://inspection.autodataexperts.de/inserat/17089?signature=743a13d0469ba10505b07e4bfb51927935b907fa496b8e988c91a425567f1dd0", "Show vehicle")</f>
        <v>Show vehicle</v>
      </c>
    </row>
    <row r="140" spans="1:11">
      <c r="A140">
        <v>125001601</v>
      </c>
      <c r="B140" s="1" t="s">
        <v>253</v>
      </c>
      <c r="C140" s="1"/>
      <c r="D140" s="1" t="s">
        <v>203</v>
      </c>
      <c r="E140" s="1"/>
      <c r="F140" s="2">
        <v>45142</v>
      </c>
      <c r="G140" s="3">
        <v>25019</v>
      </c>
      <c r="H140" s="1" t="s">
        <v>14</v>
      </c>
      <c r="I140" s="2">
        <v>45771.701423610997</v>
      </c>
      <c r="J140" s="4">
        <v>19600</v>
      </c>
      <c r="K140" s="1" t="str">
        <f>HYPERLINK("https://inspection.autodataexperts.de/inserat/17090?signature=5e92e84286e382fbab89a0c1bb3ff8ad339a1df641ad7d60f2d51c62d58dd1da", "Show vehicle")</f>
        <v>Show vehicle</v>
      </c>
    </row>
    <row r="141" spans="1:11">
      <c r="A141">
        <v>125001602</v>
      </c>
      <c r="B141" s="1" t="s">
        <v>254</v>
      </c>
      <c r="C141" s="1"/>
      <c r="D141" s="1" t="s">
        <v>203</v>
      </c>
      <c r="E141" s="1"/>
      <c r="F141" s="2">
        <v>45142</v>
      </c>
      <c r="G141" s="3">
        <v>23243</v>
      </c>
      <c r="H141" s="1" t="s">
        <v>14</v>
      </c>
      <c r="I141" s="2">
        <v>45771.701041667002</v>
      </c>
      <c r="J141" s="4">
        <v>19600</v>
      </c>
      <c r="K141" s="1" t="str">
        <f>HYPERLINK("https://inspection.autodataexperts.de/inserat/17091?signature=298e084d256af6da811d2f5f2a9102d38b67fea9065da7f77229c07a989ada27", "Show vehicle")</f>
        <v>Show vehicle</v>
      </c>
    </row>
    <row r="142" spans="1:11">
      <c r="A142">
        <v>125001604</v>
      </c>
      <c r="B142" s="1" t="s">
        <v>255</v>
      </c>
      <c r="C142" s="1"/>
      <c r="D142" s="1" t="s">
        <v>200</v>
      </c>
      <c r="E142" s="1"/>
      <c r="F142" s="2">
        <v>45142</v>
      </c>
      <c r="G142" s="3">
        <v>20423</v>
      </c>
      <c r="H142" s="1" t="s">
        <v>14</v>
      </c>
      <c r="I142" s="2">
        <v>45771.703877314998</v>
      </c>
      <c r="J142" s="4">
        <v>19600</v>
      </c>
      <c r="K142" s="1" t="str">
        <f>HYPERLINK("https://inspection.autodataexperts.de/inserat/17093?signature=e956f15eea4312f070424f770d6a90eeb7a43c702c607a5f025ac83d764de72c", "Show vehicle")</f>
        <v>Show vehicle</v>
      </c>
    </row>
    <row r="143" spans="1:11">
      <c r="A143">
        <v>125001605</v>
      </c>
      <c r="B143" s="1" t="s">
        <v>256</v>
      </c>
      <c r="C143" s="1"/>
      <c r="D143" s="1" t="s">
        <v>200</v>
      </c>
      <c r="E143" s="1"/>
      <c r="F143" s="2">
        <v>45142</v>
      </c>
      <c r="G143" s="3">
        <v>26465</v>
      </c>
      <c r="H143" s="1" t="s">
        <v>14</v>
      </c>
      <c r="I143" s="2">
        <v>45771.705243056</v>
      </c>
      <c r="J143" s="4">
        <v>19600</v>
      </c>
      <c r="K143" s="1" t="str">
        <f>HYPERLINK("https://inspection.autodataexperts.de/inserat/17094?signature=c2687177e0527edafffc1a6f92e155e14a8b264faf2946aa17e8be4b7d8cef08", "Show vehicle")</f>
        <v>Show vehicle</v>
      </c>
    </row>
    <row r="144" spans="1:11">
      <c r="A144">
        <v>125001607</v>
      </c>
      <c r="B144" s="1" t="s">
        <v>257</v>
      </c>
      <c r="C144" s="1" t="s">
        <v>64</v>
      </c>
      <c r="D144" s="1" t="s">
        <v>258</v>
      </c>
      <c r="E144" s="1"/>
      <c r="F144" s="2">
        <v>44763</v>
      </c>
      <c r="G144" s="3">
        <v>39515</v>
      </c>
      <c r="H144" s="1" t="s">
        <v>14</v>
      </c>
      <c r="I144" s="2">
        <v>45772.327407407</v>
      </c>
      <c r="J144" s="4">
        <v>32900</v>
      </c>
      <c r="K144" s="1" t="str">
        <f>HYPERLINK("https://inspection.autodataexperts.de/inserat/17121?signature=e30e3745b2be101f44f0bdf3ad8d783a9ed7fdd023b1cf25078b0f369dcc16cc", "Show vehicle")</f>
        <v>Show vehicle</v>
      </c>
    </row>
    <row r="145" spans="1:11">
      <c r="A145">
        <v>125001611</v>
      </c>
      <c r="B145" s="1" t="s">
        <v>259</v>
      </c>
      <c r="C145" s="1" t="s">
        <v>260</v>
      </c>
      <c r="D145" s="1" t="s">
        <v>261</v>
      </c>
      <c r="E145" s="1"/>
      <c r="F145" s="2">
        <v>44256</v>
      </c>
      <c r="G145" s="3">
        <v>62632</v>
      </c>
      <c r="H145" s="1" t="s">
        <v>14</v>
      </c>
      <c r="I145" s="2">
        <v>45772.334571758998</v>
      </c>
      <c r="J145" s="4">
        <v>5600</v>
      </c>
      <c r="K145" s="1" t="str">
        <f>HYPERLINK("https://inspection.autodataexperts.de/inserat/17125?signature=3541cc6214f0fac1267204a8335bb77ed6dd97fd866723ec4fa094da4f34fada", "Show vehicle")</f>
        <v>Show vehicle</v>
      </c>
    </row>
    <row r="146" spans="1:11">
      <c r="A146">
        <v>125001612</v>
      </c>
      <c r="B146" s="1" t="s">
        <v>262</v>
      </c>
      <c r="C146" s="1" t="s">
        <v>12</v>
      </c>
      <c r="D146" s="1" t="s">
        <v>263</v>
      </c>
      <c r="E146" s="1"/>
      <c r="F146" s="2">
        <v>45128</v>
      </c>
      <c r="G146" s="3">
        <v>52860</v>
      </c>
      <c r="H146" s="1" t="s">
        <v>14</v>
      </c>
      <c r="I146" s="2">
        <v>45772.376597221999</v>
      </c>
      <c r="J146" s="4">
        <v>59200</v>
      </c>
      <c r="K146" s="1" t="str">
        <f>HYPERLINK("https://inspection.autodataexperts.de/inserat/17128?signature=d50706b4dfda57a82cf1e15cd7ed776cae202de12e43eab9a95224ef230020f0", "Show vehicle")</f>
        <v>Show vehicle</v>
      </c>
    </row>
    <row r="147" spans="1:11">
      <c r="A147">
        <v>125001613</v>
      </c>
      <c r="B147" s="1" t="s">
        <v>264</v>
      </c>
      <c r="C147" s="1" t="s">
        <v>12</v>
      </c>
      <c r="D147" s="1" t="s">
        <v>265</v>
      </c>
      <c r="E147" s="1"/>
      <c r="F147" s="2">
        <v>44621</v>
      </c>
      <c r="G147" s="3">
        <v>122819</v>
      </c>
      <c r="H147" s="1" t="s">
        <v>14</v>
      </c>
      <c r="I147" s="2">
        <v>45772.429745369998</v>
      </c>
      <c r="J147" s="4">
        <v>22900</v>
      </c>
      <c r="K147" s="1" t="str">
        <f>HYPERLINK("https://inspection.autodataexperts.de/inserat/17204?signature=c41f16335ed66a0118994c308650e8e80ab1c1787505f5ff58090e669d50b161", "Show vehicle")</f>
        <v>Show vehicle</v>
      </c>
    </row>
    <row r="148" spans="1:11">
      <c r="A148">
        <v>125001620</v>
      </c>
      <c r="B148" s="1" t="s">
        <v>266</v>
      </c>
      <c r="C148" s="1" t="s">
        <v>59</v>
      </c>
      <c r="D148" s="1" t="s">
        <v>180</v>
      </c>
      <c r="E148" s="1"/>
      <c r="F148" s="2">
        <v>45014</v>
      </c>
      <c r="G148" s="3">
        <v>60268</v>
      </c>
      <c r="H148" s="1" t="s">
        <v>14</v>
      </c>
      <c r="I148" s="2">
        <v>45772.531631944003</v>
      </c>
      <c r="J148" s="4">
        <v>22900</v>
      </c>
      <c r="K148" s="1" t="str">
        <f>HYPERLINK("https://inspection.autodataexperts.de/inserat/17211?signature=43c8f5bfe3c00f01d080b2b0d9dc3a21f1701632098b36f9705306ef24462113", "Show vehicle")</f>
        <v>Show vehicle</v>
      </c>
    </row>
    <row r="149" spans="1:11">
      <c r="A149">
        <v>125001621</v>
      </c>
      <c r="B149" s="1" t="s">
        <v>267</v>
      </c>
      <c r="C149" s="1" t="s">
        <v>59</v>
      </c>
      <c r="D149" s="1" t="s">
        <v>180</v>
      </c>
      <c r="E149" s="1"/>
      <c r="F149" s="2">
        <v>44984</v>
      </c>
      <c r="G149" s="3">
        <v>64724</v>
      </c>
      <c r="H149" s="1" t="s">
        <v>14</v>
      </c>
      <c r="I149" s="2">
        <v>45772.532013889002</v>
      </c>
      <c r="J149" s="4">
        <v>22900</v>
      </c>
      <c r="K149" s="1" t="str">
        <f>HYPERLINK("https://inspection.autodataexperts.de/inserat/17212?signature=59dd324dc5127f0079c50dae7668d1607895333d7a760ef36a0cfc484f218a03", "Show vehicle")</f>
        <v>Show vehicle</v>
      </c>
    </row>
    <row r="150" spans="1:11">
      <c r="A150">
        <v>125001622</v>
      </c>
      <c r="B150" s="1" t="s">
        <v>268</v>
      </c>
      <c r="C150" s="1" t="s">
        <v>59</v>
      </c>
      <c r="D150" s="1" t="s">
        <v>180</v>
      </c>
      <c r="E150" s="1"/>
      <c r="F150" s="2">
        <v>45014</v>
      </c>
      <c r="G150" s="3">
        <v>63991</v>
      </c>
      <c r="H150" s="1" t="s">
        <v>14</v>
      </c>
      <c r="I150" s="2">
        <v>45772.532418980998</v>
      </c>
      <c r="J150" s="4">
        <v>22900</v>
      </c>
      <c r="K150" s="1" t="str">
        <f>HYPERLINK("https://inspection.autodataexperts.de/inserat/17213?signature=4207ad0d33f9eee8e6d7d473d18f4c019d39b027e3c72acb4585a6f9195f8a2d", "Show vehicle")</f>
        <v>Show vehicle</v>
      </c>
    </row>
    <row r="151" spans="1:11">
      <c r="A151">
        <v>125001624</v>
      </c>
      <c r="B151" s="1" t="s">
        <v>269</v>
      </c>
      <c r="C151" s="1" t="s">
        <v>39</v>
      </c>
      <c r="D151" s="1" t="s">
        <v>89</v>
      </c>
      <c r="E151" s="1"/>
      <c r="F151" s="2">
        <v>44243</v>
      </c>
      <c r="G151" s="3">
        <v>65719</v>
      </c>
      <c r="H151" s="1" t="s">
        <v>14</v>
      </c>
      <c r="I151" s="2">
        <v>45772.546504630001</v>
      </c>
      <c r="J151" s="4">
        <v>22500</v>
      </c>
      <c r="K151" s="1" t="str">
        <f>HYPERLINK("https://inspection.autodataexperts.de/inserat/17215?signature=825c27c8082bbfad5274588196cb22e68c37757c87509de907c7f25d2d448a01", "Show vehicle")</f>
        <v>Show vehicle</v>
      </c>
    </row>
    <row r="152" spans="1:11">
      <c r="A152">
        <v>125001628</v>
      </c>
      <c r="B152" s="1" t="s">
        <v>270</v>
      </c>
      <c r="C152" s="1" t="s">
        <v>12</v>
      </c>
      <c r="D152" s="1" t="s">
        <v>263</v>
      </c>
      <c r="E152" s="1"/>
      <c r="F152" s="2">
        <v>44627</v>
      </c>
      <c r="G152" s="3">
        <v>59085</v>
      </c>
      <c r="H152" s="1" t="s">
        <v>14</v>
      </c>
      <c r="I152" s="2">
        <v>45772.552418981002</v>
      </c>
      <c r="J152" s="4">
        <v>58200</v>
      </c>
      <c r="K152" s="1" t="str">
        <f>HYPERLINK("https://inspection.autodataexperts.de/inserat/17219?signature=d128c44c1d623d86c3d3d3f297e6cb0d65940ba5f0c6d4fdecf62b79ba09b0f8", "Show vehicle")</f>
        <v>Show vehicle</v>
      </c>
    </row>
    <row r="153" spans="1:11">
      <c r="A153">
        <v>125001630</v>
      </c>
      <c r="B153" s="1" t="s">
        <v>271</v>
      </c>
      <c r="C153" s="1" t="s">
        <v>163</v>
      </c>
      <c r="D153" s="1" t="s">
        <v>272</v>
      </c>
      <c r="E153" s="1"/>
      <c r="F153" s="2">
        <v>44025</v>
      </c>
      <c r="G153" s="3">
        <v>99831</v>
      </c>
      <c r="H153" s="1" t="s">
        <v>14</v>
      </c>
      <c r="I153" s="2">
        <v>45772.585289351999</v>
      </c>
      <c r="J153" s="4">
        <v>9500</v>
      </c>
      <c r="K153" s="1" t="str">
        <f>HYPERLINK("https://inspection.autodataexperts.de/inserat/17223?signature=1fe06863c1ff97352b4d86776dfb379304d76dd8afbbcbd7377170e6012af114", "Show vehicle")</f>
        <v>Show vehicle</v>
      </c>
    </row>
    <row r="154" spans="1:11">
      <c r="A154">
        <v>125001631</v>
      </c>
      <c r="B154" s="1" t="s">
        <v>273</v>
      </c>
      <c r="C154" s="1" t="s">
        <v>12</v>
      </c>
      <c r="D154" s="1" t="s">
        <v>274</v>
      </c>
      <c r="E154" s="1"/>
      <c r="F154" s="2">
        <v>44565</v>
      </c>
      <c r="G154" s="3">
        <v>82577</v>
      </c>
      <c r="H154" s="1" t="s">
        <v>14</v>
      </c>
      <c r="I154" s="2">
        <v>45772.611423611001</v>
      </c>
      <c r="J154" s="4">
        <v>27800</v>
      </c>
      <c r="K154" s="1" t="str">
        <f>HYPERLINK("https://inspection.autodataexperts.de/inserat/17224?signature=5351fe0853d597e7302f9ff01949b83ec7319aaffcd1e24ffb8edf6277b3e09f", "Show vehicle")</f>
        <v>Show vehicle</v>
      </c>
    </row>
    <row r="155" spans="1:11">
      <c r="A155">
        <v>125001632</v>
      </c>
      <c r="B155" s="1" t="s">
        <v>275</v>
      </c>
      <c r="C155" s="1" t="s">
        <v>16</v>
      </c>
      <c r="D155" s="1" t="s">
        <v>276</v>
      </c>
      <c r="E155" s="1"/>
      <c r="F155" s="2">
        <v>44662</v>
      </c>
      <c r="G155" s="3">
        <v>186406</v>
      </c>
      <c r="H155" s="1" t="s">
        <v>14</v>
      </c>
      <c r="I155" s="2">
        <v>45772.613946758996</v>
      </c>
      <c r="J155" s="4">
        <v>23800</v>
      </c>
      <c r="K155" s="1" t="str">
        <f>HYPERLINK("https://inspection.autodataexperts.de/inserat/17226?signature=b72bee7ee6139280504564b60eaff4fd47035f3acf5aa99abf71b6b510fb112f", "Show vehicle")</f>
        <v>Show vehicle</v>
      </c>
    </row>
    <row r="156" spans="1:11">
      <c r="A156">
        <v>125001635</v>
      </c>
      <c r="B156" s="1" t="s">
        <v>277</v>
      </c>
      <c r="C156" s="1" t="s">
        <v>64</v>
      </c>
      <c r="D156" s="1" t="s">
        <v>278</v>
      </c>
      <c r="E156" s="1"/>
      <c r="F156" s="2">
        <v>44504</v>
      </c>
      <c r="G156" s="3">
        <v>136895</v>
      </c>
      <c r="H156" s="1" t="s">
        <v>14</v>
      </c>
      <c r="I156" s="2">
        <v>45772.627442129997</v>
      </c>
      <c r="J156" s="4">
        <v>26600</v>
      </c>
      <c r="K156" s="1" t="str">
        <f>HYPERLINK("https://inspection.autodataexperts.de/inserat/17231?signature=45a011618d4ccc89484c9c1d9df82e00aa424c8a5710091e64b38f3a2cd95c45", "Show vehicle")</f>
        <v>Show vehicle</v>
      </c>
    </row>
    <row r="157" spans="1:11">
      <c r="A157">
        <v>125001639</v>
      </c>
      <c r="B157" s="1" t="s">
        <v>279</v>
      </c>
      <c r="C157" s="1" t="s">
        <v>12</v>
      </c>
      <c r="D157" s="1" t="s">
        <v>280</v>
      </c>
      <c r="E157" s="1"/>
      <c r="F157" s="2">
        <v>44536</v>
      </c>
      <c r="G157" s="3">
        <v>80855</v>
      </c>
      <c r="H157" s="1" t="s">
        <v>14</v>
      </c>
      <c r="I157" s="2">
        <v>45775.339687500003</v>
      </c>
      <c r="J157" s="4">
        <v>20300</v>
      </c>
      <c r="K157" s="1" t="str">
        <f>HYPERLINK("https://inspection.autodataexperts.de/inserat/17268?signature=2f17b595cc87495661ec6d98df74b80d2bd23ddb4233b885d042dddb1c96ef82", "Show vehicle")</f>
        <v>Show vehicle</v>
      </c>
    </row>
    <row r="158" spans="1:11">
      <c r="A158">
        <v>125001640</v>
      </c>
      <c r="B158" s="1" t="s">
        <v>281</v>
      </c>
      <c r="C158" s="1" t="s">
        <v>59</v>
      </c>
      <c r="D158" s="1" t="s">
        <v>282</v>
      </c>
      <c r="E158" s="1"/>
      <c r="F158" s="2">
        <v>45014</v>
      </c>
      <c r="G158" s="3">
        <v>64557</v>
      </c>
      <c r="H158" s="1" t="s">
        <v>14</v>
      </c>
      <c r="I158" s="2">
        <v>45775.61099537</v>
      </c>
      <c r="J158" s="4">
        <v>22900</v>
      </c>
      <c r="K158" s="1" t="str">
        <f>HYPERLINK("https://inspection.autodataexperts.de/inserat/17271?signature=d66d3d2319c17f173188ea0e5cc89f0f916daffb7a8e33af25155fbc50edc50e", "Show vehicle")</f>
        <v>Show vehicle</v>
      </c>
    </row>
    <row r="159" spans="1:11">
      <c r="A159">
        <v>125001641</v>
      </c>
      <c r="B159" s="1" t="s">
        <v>283</v>
      </c>
      <c r="C159" s="1" t="s">
        <v>59</v>
      </c>
      <c r="D159" s="1" t="s">
        <v>284</v>
      </c>
      <c r="E159" s="1"/>
      <c r="F159" s="2">
        <v>45042</v>
      </c>
      <c r="G159" s="3">
        <v>70856</v>
      </c>
      <c r="H159" s="1" t="s">
        <v>14</v>
      </c>
      <c r="I159" s="2">
        <v>45775.612407407003</v>
      </c>
      <c r="J159" s="4">
        <v>22900</v>
      </c>
      <c r="K159" s="1" t="str">
        <f>HYPERLINK("https://inspection.autodataexperts.de/inserat/17272?signature=6570e74c25ba0352b74a7f4dd5e52ed0db31d1973555e80000ba36221ea473e6", "Show vehicle")</f>
        <v>Show vehicle</v>
      </c>
    </row>
    <row r="160" spans="1:11">
      <c r="A160">
        <v>125001645</v>
      </c>
      <c r="B160" s="1" t="s">
        <v>285</v>
      </c>
      <c r="C160" s="1" t="s">
        <v>59</v>
      </c>
      <c r="D160" s="1" t="s">
        <v>180</v>
      </c>
      <c r="E160" s="1"/>
      <c r="F160" s="2">
        <v>44984</v>
      </c>
      <c r="G160" s="3">
        <v>70973</v>
      </c>
      <c r="H160" s="1" t="s">
        <v>14</v>
      </c>
      <c r="I160" s="2">
        <v>45775.616041667003</v>
      </c>
      <c r="J160" s="4">
        <v>22900</v>
      </c>
      <c r="K160" s="1" t="str">
        <f>HYPERLINK("https://inspection.autodataexperts.de/inserat/17276?signature=df80df69ea4538fef17686e48ead474438cef25d6e743ad4ee5ffcc4ad4b46c8", "Show vehicle")</f>
        <v>Show vehicle</v>
      </c>
    </row>
    <row r="161" spans="1:11">
      <c r="A161">
        <v>125001650</v>
      </c>
      <c r="B161" s="1" t="s">
        <v>286</v>
      </c>
      <c r="C161" s="1" t="s">
        <v>59</v>
      </c>
      <c r="D161" s="1" t="s">
        <v>180</v>
      </c>
      <c r="E161" s="1"/>
      <c r="F161" s="2">
        <v>44984</v>
      </c>
      <c r="G161" s="3">
        <v>65174</v>
      </c>
      <c r="H161" s="1" t="s">
        <v>14</v>
      </c>
      <c r="I161" s="2">
        <v>45775.620034722</v>
      </c>
      <c r="J161" s="4">
        <v>22900</v>
      </c>
      <c r="K161" s="1" t="str">
        <f>HYPERLINK("https://inspection.autodataexperts.de/inserat/17281?signature=cc9c6841bbc2b7a2e23dfcba210fa1b1696f9d0898a191e684eca8f3917d2425", "Show vehicle")</f>
        <v>Show vehicle</v>
      </c>
    </row>
    <row r="162" spans="1:11">
      <c r="A162">
        <v>125001653</v>
      </c>
      <c r="B162" s="1" t="s">
        <v>287</v>
      </c>
      <c r="C162" s="1" t="s">
        <v>39</v>
      </c>
      <c r="D162" s="1" t="s">
        <v>288</v>
      </c>
      <c r="E162" s="1"/>
      <c r="F162" s="2">
        <v>44271</v>
      </c>
      <c r="G162" s="3">
        <v>49374</v>
      </c>
      <c r="H162" s="1" t="s">
        <v>14</v>
      </c>
      <c r="I162" s="2">
        <v>45775.635185184998</v>
      </c>
      <c r="J162" s="4">
        <v>21700</v>
      </c>
      <c r="K162" s="1" t="str">
        <f>HYPERLINK("https://inspection.autodataexperts.de/inserat/17284?signature=89c822f86067304f74fbb6fc88fbf4b9d7a33f35114c9d34fea408d04ddb2d73", "Show vehicle")</f>
        <v>Show vehicle</v>
      </c>
    </row>
    <row r="163" spans="1:11">
      <c r="A163">
        <v>125001654</v>
      </c>
      <c r="B163" s="1" t="s">
        <v>289</v>
      </c>
      <c r="C163" s="1" t="s">
        <v>12</v>
      </c>
      <c r="D163" s="1" t="s">
        <v>290</v>
      </c>
      <c r="E163" s="1"/>
      <c r="F163" s="2">
        <v>44440</v>
      </c>
      <c r="G163" s="3">
        <v>100900</v>
      </c>
      <c r="H163" s="1" t="s">
        <v>14</v>
      </c>
      <c r="I163" s="2">
        <v>45775.660428240997</v>
      </c>
      <c r="J163" s="4">
        <v>25700</v>
      </c>
      <c r="K163" s="1" t="str">
        <f>HYPERLINK("https://inspection.autodataexperts.de/inserat/17285?signature=2c5a2124761e7989aec36c97bc6c7fb40c80f09e2cb80d191f7311a28f5a0dce", "Show vehicle")</f>
        <v>Show vehicle</v>
      </c>
    </row>
    <row r="164" spans="1:11">
      <c r="A164">
        <v>125001655</v>
      </c>
      <c r="B164" s="1" t="s">
        <v>291</v>
      </c>
      <c r="C164" s="1" t="s">
        <v>12</v>
      </c>
      <c r="D164" s="1" t="s">
        <v>239</v>
      </c>
      <c r="E164" s="1"/>
      <c r="F164" s="2">
        <v>44470</v>
      </c>
      <c r="G164" s="3">
        <v>87600</v>
      </c>
      <c r="H164" s="1" t="s">
        <v>14</v>
      </c>
      <c r="I164" s="2">
        <v>45775.667037036997</v>
      </c>
      <c r="J164" s="4">
        <v>27900</v>
      </c>
      <c r="K164" s="1" t="str">
        <f>HYPERLINK("https://inspection.autodataexperts.de/inserat/17286?signature=e75035dc3e6cd7b39f5f98c4fd26e42417d8b1c63cda42957ab6007575390414", "Show vehicle")</f>
        <v>Show vehicle</v>
      </c>
    </row>
    <row r="165" spans="1:11">
      <c r="A165">
        <v>125001656</v>
      </c>
      <c r="B165" s="1" t="s">
        <v>292</v>
      </c>
      <c r="C165" s="1" t="s">
        <v>293</v>
      </c>
      <c r="D165" s="1" t="s">
        <v>294</v>
      </c>
      <c r="E165" s="1"/>
      <c r="F165" s="2">
        <v>44827</v>
      </c>
      <c r="G165" s="3">
        <v>20501</v>
      </c>
      <c r="H165" s="1" t="s">
        <v>14</v>
      </c>
      <c r="I165" s="2">
        <v>45775.889675926002</v>
      </c>
      <c r="J165" s="4">
        <v>31300</v>
      </c>
      <c r="K165" s="1" t="str">
        <f>HYPERLINK("https://inspection.autodataexperts.de/inserat/17299?signature=e2456961d3e55b47caa964841b9099e896c08e2e2bd29d04994da4936d7cde76", "Show vehicle")</f>
        <v>Show vehicle</v>
      </c>
    </row>
    <row r="166" spans="1:11">
      <c r="A166">
        <v>125001659</v>
      </c>
      <c r="B166" s="1" t="s">
        <v>295</v>
      </c>
      <c r="C166" s="1" t="s">
        <v>16</v>
      </c>
      <c r="D166" s="1" t="s">
        <v>296</v>
      </c>
      <c r="E166" s="1"/>
      <c r="F166" s="2">
        <v>44223</v>
      </c>
      <c r="G166" s="3">
        <v>104477</v>
      </c>
      <c r="H166" s="1" t="s">
        <v>14</v>
      </c>
      <c r="I166" s="2">
        <v>45776.464224536998</v>
      </c>
      <c r="J166" s="4">
        <v>36300</v>
      </c>
      <c r="K166" s="1" t="str">
        <f>HYPERLINK("https://inspection.autodataexperts.de/inserat/17344?signature=17a8e0d6cb85dfb870dbacd55e4cde57f97bbd48cd3a74fa916f643926d0adc7", "Show vehicle")</f>
        <v>Show vehicle</v>
      </c>
    </row>
    <row r="167" spans="1:11">
      <c r="A167">
        <v>125001660</v>
      </c>
      <c r="B167" s="1" t="s">
        <v>297</v>
      </c>
      <c r="C167" s="1" t="s">
        <v>47</v>
      </c>
      <c r="D167" s="1" t="s">
        <v>298</v>
      </c>
      <c r="E167" s="1"/>
      <c r="F167" s="2">
        <v>44496</v>
      </c>
      <c r="G167" s="3">
        <v>147417</v>
      </c>
      <c r="H167" s="1" t="s">
        <v>14</v>
      </c>
      <c r="I167" s="2">
        <v>45776.498807869997</v>
      </c>
      <c r="J167" s="4">
        <v>29500</v>
      </c>
      <c r="K167" s="1" t="str">
        <f>HYPERLINK("https://inspection.autodataexperts.de/inserat/17345?signature=70034a967338f5a038937fee14accf3676161855fa37cd9aa24d70374c522675", "Show vehicle")</f>
        <v>Show vehicle</v>
      </c>
    </row>
    <row r="168" spans="1:11">
      <c r="A168">
        <v>125001661</v>
      </c>
      <c r="B168" s="1" t="s">
        <v>299</v>
      </c>
      <c r="C168" s="1" t="s">
        <v>16</v>
      </c>
      <c r="D168" s="1" t="s">
        <v>300</v>
      </c>
      <c r="E168" s="1"/>
      <c r="F168" s="2">
        <v>45061</v>
      </c>
      <c r="G168" s="3">
        <v>24671</v>
      </c>
      <c r="H168" s="1" t="s">
        <v>14</v>
      </c>
      <c r="I168" s="2">
        <v>45776.601203703998</v>
      </c>
      <c r="J168" s="4">
        <v>31200</v>
      </c>
      <c r="K168" s="1" t="str">
        <f>HYPERLINK("https://inspection.autodataexperts.de/inserat/17346?signature=7834fca923cab07acb108431d5b55e85c6b27f3e9e28ce835956bf8bbb9a2db9", "Show vehicle")</f>
        <v>Show vehicle</v>
      </c>
    </row>
    <row r="169" spans="1:11">
      <c r="A169">
        <v>125001662</v>
      </c>
      <c r="B169" s="1" t="s">
        <v>301</v>
      </c>
      <c r="C169" s="1" t="s">
        <v>19</v>
      </c>
      <c r="D169" s="1" t="s">
        <v>97</v>
      </c>
      <c r="E169" s="1"/>
      <c r="F169" s="2">
        <v>44805</v>
      </c>
      <c r="G169" s="3">
        <v>68494</v>
      </c>
      <c r="H169" s="1" t="s">
        <v>14</v>
      </c>
      <c r="I169" s="2">
        <v>45776.603599536997</v>
      </c>
      <c r="J169" s="4">
        <v>29500</v>
      </c>
      <c r="K169" s="1" t="str">
        <f>HYPERLINK("https://inspection.autodataexperts.de/inserat/17347?signature=c028f413e22d8bed600309b483bec1788281c3850cd8d3537a67979a7fb3b74a", "Show vehicle")</f>
        <v>Show vehicle</v>
      </c>
    </row>
    <row r="170" spans="1:11">
      <c r="A170">
        <v>125001663</v>
      </c>
      <c r="B170" s="1" t="s">
        <v>302</v>
      </c>
      <c r="C170" s="1" t="s">
        <v>39</v>
      </c>
      <c r="D170" s="1" t="s">
        <v>215</v>
      </c>
      <c r="E170" s="1"/>
      <c r="F170" s="2">
        <v>44774</v>
      </c>
      <c r="G170" s="3">
        <v>41654</v>
      </c>
      <c r="H170" s="1" t="s">
        <v>14</v>
      </c>
      <c r="I170" s="2">
        <v>45777.327210648</v>
      </c>
      <c r="J170" s="4">
        <v>21200</v>
      </c>
      <c r="K170" s="1" t="str">
        <f>HYPERLINK("https://inspection.autodataexperts.de/inserat/17351?signature=117598d65c8f45a98b712fd3ca6a2747f9ca0cbac9d5adc02ad1c51be0d7020a", "Show vehicle")</f>
        <v>Show vehicle</v>
      </c>
    </row>
    <row r="171" spans="1:11">
      <c r="A171">
        <v>125001665</v>
      </c>
      <c r="B171" s="1" t="s">
        <v>303</v>
      </c>
      <c r="C171" s="1" t="s">
        <v>293</v>
      </c>
      <c r="D171" s="1" t="s">
        <v>304</v>
      </c>
      <c r="E171" s="1"/>
      <c r="F171" s="2">
        <v>45017</v>
      </c>
      <c r="G171" s="3">
        <v>22647</v>
      </c>
      <c r="H171" s="1" t="s">
        <v>14</v>
      </c>
      <c r="I171" s="2">
        <v>45777.331030093002</v>
      </c>
      <c r="J171" s="4">
        <v>15500</v>
      </c>
      <c r="K171" s="1" t="str">
        <f>HYPERLINK("https://inspection.autodataexperts.de/inserat/17354?signature=f32c2a064c4e3588cb9f0b69dec0a1b4d08824cbe087e866a35b156e167fc815", "Show vehicle")</f>
        <v>Show vehicle</v>
      </c>
    </row>
    <row r="172" spans="1:11">
      <c r="A172">
        <v>125001670</v>
      </c>
      <c r="B172" s="1" t="s">
        <v>305</v>
      </c>
      <c r="C172" s="1" t="s">
        <v>47</v>
      </c>
      <c r="D172" s="1" t="s">
        <v>306</v>
      </c>
      <c r="E172" s="1"/>
      <c r="F172" s="2">
        <v>42992</v>
      </c>
      <c r="G172" s="3">
        <v>210473</v>
      </c>
      <c r="H172" s="1" t="s">
        <v>14</v>
      </c>
      <c r="I172" s="2">
        <v>45777.423206018997</v>
      </c>
      <c r="J172" s="4">
        <v>7500</v>
      </c>
      <c r="K172" s="1" t="str">
        <f>HYPERLINK("https://inspection.autodataexperts.de/inserat/17409?signature=37b2285a3d6f050503cc8ca8327ca8247d0fe4739eebb1162c3e5dbb2637d863", "Show vehicle")</f>
        <v>Show vehicle</v>
      </c>
    </row>
    <row r="173" spans="1:11">
      <c r="A173">
        <v>125001671</v>
      </c>
      <c r="B173" s="1" t="s">
        <v>307</v>
      </c>
      <c r="C173" s="1" t="s">
        <v>47</v>
      </c>
      <c r="D173" s="1" t="s">
        <v>308</v>
      </c>
      <c r="E173" s="1"/>
      <c r="F173" s="2">
        <v>42523</v>
      </c>
      <c r="G173" s="3">
        <v>251521</v>
      </c>
      <c r="H173" s="1" t="s">
        <v>14</v>
      </c>
      <c r="I173" s="2">
        <v>45777.428622685002</v>
      </c>
      <c r="J173" s="4">
        <v>5500</v>
      </c>
      <c r="K173" s="1" t="str">
        <f>HYPERLINK("https://inspection.autodataexperts.de/inserat/17410?signature=33a8d23ab2da74056c08a37706035fa8e84912504435a515ca153ef54650c619", "Show vehicle")</f>
        <v>Show vehicle</v>
      </c>
    </row>
    <row r="174" spans="1:11">
      <c r="A174">
        <v>125001673</v>
      </c>
      <c r="B174" s="1" t="s">
        <v>309</v>
      </c>
      <c r="C174" s="1" t="s">
        <v>163</v>
      </c>
      <c r="D174" s="1" t="s">
        <v>310</v>
      </c>
      <c r="E174" s="1"/>
      <c r="F174" s="2">
        <v>44253</v>
      </c>
      <c r="G174" s="3">
        <v>9534</v>
      </c>
      <c r="H174" s="1" t="s">
        <v>14</v>
      </c>
      <c r="I174" s="2">
        <v>45777.506516203997</v>
      </c>
      <c r="J174" s="4">
        <v>15200</v>
      </c>
      <c r="K174" s="1" t="str">
        <f>HYPERLINK("https://inspection.autodataexperts.de/inserat/17413?signature=80dcbc9fdb68b3c01c33440e177563751b750b4ce7588f7e76103ce0743c3e38", "Show vehicle")</f>
        <v>Show vehicle</v>
      </c>
    </row>
    <row r="175" spans="1:11">
      <c r="A175">
        <v>125001674</v>
      </c>
      <c r="B175" s="1" t="s">
        <v>311</v>
      </c>
      <c r="C175" s="1" t="s">
        <v>19</v>
      </c>
      <c r="D175" s="1" t="s">
        <v>312</v>
      </c>
      <c r="E175" s="1"/>
      <c r="F175" s="2">
        <v>44958</v>
      </c>
      <c r="G175" s="3">
        <v>131680</v>
      </c>
      <c r="H175" s="1" t="s">
        <v>14</v>
      </c>
      <c r="I175" s="2">
        <v>45777.554606480997</v>
      </c>
      <c r="J175" s="4">
        <v>31300</v>
      </c>
      <c r="K175" s="1" t="str">
        <f>HYPERLINK("https://inspection.autodataexperts.de/inserat/17414?signature=9a0aba003ea780dab9fd755d5a15c5bd529aa2eec1964ca0ef190970a70cacc0", "Show vehicle")</f>
        <v>Show vehicle</v>
      </c>
    </row>
    <row r="176" spans="1:11">
      <c r="A176">
        <v>125001680</v>
      </c>
      <c r="B176" s="1" t="s">
        <v>313</v>
      </c>
      <c r="C176" s="1" t="s">
        <v>76</v>
      </c>
      <c r="D176" s="1" t="s">
        <v>314</v>
      </c>
      <c r="E176" s="1"/>
      <c r="F176" s="2">
        <v>45274</v>
      </c>
      <c r="G176" s="3">
        <v>36729</v>
      </c>
      <c r="H176" s="1" t="s">
        <v>14</v>
      </c>
      <c r="I176" s="2">
        <v>45777.618182869999</v>
      </c>
      <c r="J176" s="4">
        <v>22800</v>
      </c>
      <c r="K176" s="1" t="str">
        <f>HYPERLINK("https://inspection.autodataexperts.de/inserat/17420?signature=e0ee4968bd0a807dd3e60f5f18440bd3c981f6bf0460e15d2650bad5dde93bbe", "Show vehicle")</f>
        <v>Show vehicle</v>
      </c>
    </row>
    <row r="177" spans="1:11">
      <c r="A177">
        <v>125001681</v>
      </c>
      <c r="B177" s="1" t="s">
        <v>315</v>
      </c>
      <c r="C177" s="1" t="s">
        <v>16</v>
      </c>
      <c r="D177" s="1" t="s">
        <v>158</v>
      </c>
      <c r="E177" s="1"/>
      <c r="F177" s="2">
        <v>45125</v>
      </c>
      <c r="G177" s="3">
        <v>39622</v>
      </c>
      <c r="H177" s="1" t="s">
        <v>14</v>
      </c>
      <c r="I177" s="2">
        <v>45777.620636574</v>
      </c>
      <c r="J177" s="4">
        <v>36900</v>
      </c>
      <c r="K177" s="1" t="str">
        <f>HYPERLINK("https://inspection.autodataexperts.de/inserat/17421?signature=e0491e57e33893b2f111ca68f240c5d2b74e52e30f2ec4a40a7825d0d04eec2f", "Show vehicle")</f>
        <v>Show vehicle</v>
      </c>
    </row>
    <row r="178" spans="1:11">
      <c r="A178">
        <v>125001683</v>
      </c>
      <c r="B178" s="1" t="s">
        <v>316</v>
      </c>
      <c r="C178" s="1" t="s">
        <v>39</v>
      </c>
      <c r="D178" s="1" t="s">
        <v>215</v>
      </c>
      <c r="E178" s="1"/>
      <c r="F178" s="2">
        <v>44637</v>
      </c>
      <c r="G178" s="3">
        <v>32021</v>
      </c>
      <c r="H178" s="1" t="s">
        <v>14</v>
      </c>
      <c r="I178" s="2">
        <v>45777.627615741003</v>
      </c>
      <c r="J178" s="4">
        <v>21800</v>
      </c>
      <c r="K178" s="1" t="str">
        <f>HYPERLINK("https://inspection.autodataexperts.de/inserat/17424?signature=b16dabb0358f2e0ebb1168fe77fca2d0ba9bb8ed6d9d3594256abef75a8b544e", "Show vehicle")</f>
        <v>Show vehicle</v>
      </c>
    </row>
    <row r="179" spans="1:11">
      <c r="A179">
        <v>125001684</v>
      </c>
      <c r="B179" s="1" t="s">
        <v>317</v>
      </c>
      <c r="C179" s="1" t="s">
        <v>12</v>
      </c>
      <c r="D179" s="1" t="s">
        <v>318</v>
      </c>
      <c r="E179" s="1"/>
      <c r="F179" s="2">
        <v>44691</v>
      </c>
      <c r="G179" s="3">
        <v>156621</v>
      </c>
      <c r="H179" s="1" t="s">
        <v>14</v>
      </c>
      <c r="I179" s="2">
        <v>45777.630162037</v>
      </c>
      <c r="J179" s="4">
        <v>21500</v>
      </c>
      <c r="K179" s="1" t="str">
        <f>HYPERLINK("https://inspection.autodataexperts.de/inserat/17427?signature=ab7dc38262f8451e0a122ff5fac8b728911577457816280ad61d08244ef267e6", "Show vehicle")</f>
        <v>Show vehicle</v>
      </c>
    </row>
    <row r="180" spans="1:11">
      <c r="A180">
        <v>125001685</v>
      </c>
      <c r="B180" s="1" t="s">
        <v>319</v>
      </c>
      <c r="C180" s="1" t="s">
        <v>39</v>
      </c>
      <c r="D180" s="1" t="s">
        <v>40</v>
      </c>
      <c r="E180" s="1"/>
      <c r="F180" s="2">
        <v>44743</v>
      </c>
      <c r="G180" s="3">
        <v>85200</v>
      </c>
      <c r="H180" s="1" t="s">
        <v>14</v>
      </c>
      <c r="I180" s="2">
        <v>45779.337476852001</v>
      </c>
      <c r="J180" s="4">
        <v>28800</v>
      </c>
      <c r="K180" s="1" t="str">
        <f>HYPERLINK("https://inspection.autodataexperts.de/inserat/17512?signature=591a78c4c30a7c9f057df982ded5088ee925d849432d152876883899a5d83bda", "Show vehicle")</f>
        <v>Show vehicle</v>
      </c>
    </row>
    <row r="181" spans="1:11">
      <c r="A181">
        <v>125001690</v>
      </c>
      <c r="B181" s="1" t="s">
        <v>320</v>
      </c>
      <c r="C181" s="1" t="s">
        <v>47</v>
      </c>
      <c r="D181" s="1" t="s">
        <v>83</v>
      </c>
      <c r="E181" s="1"/>
      <c r="F181" s="2">
        <v>44287</v>
      </c>
      <c r="G181" s="3">
        <v>214131</v>
      </c>
      <c r="H181" s="1" t="s">
        <v>14</v>
      </c>
      <c r="I181" s="2">
        <v>45779.495798611002</v>
      </c>
      <c r="J181" s="4">
        <v>28500</v>
      </c>
      <c r="K181" s="1" t="str">
        <f>HYPERLINK("https://inspection.autodataexperts.de/inserat/17517?signature=65b762768765fb0a3b7752edefffb9222a64f5a6bd893d441e41a4ef684d5c2b", "Show vehicle")</f>
        <v>Show vehicle</v>
      </c>
    </row>
    <row r="182" spans="1:11">
      <c r="A182">
        <v>125001692</v>
      </c>
      <c r="B182" s="1" t="s">
        <v>321</v>
      </c>
      <c r="C182" s="1" t="s">
        <v>12</v>
      </c>
      <c r="D182" s="1" t="s">
        <v>322</v>
      </c>
      <c r="E182" s="1"/>
      <c r="F182" s="2">
        <v>43119</v>
      </c>
      <c r="G182" s="3">
        <v>128947</v>
      </c>
      <c r="H182" s="1" t="s">
        <v>14</v>
      </c>
      <c r="I182" s="2">
        <v>45779.599027778</v>
      </c>
      <c r="J182" s="4">
        <v>21200</v>
      </c>
      <c r="K182" s="1" t="str">
        <f>HYPERLINK("https://inspection.autodataexperts.de/inserat/17520?signature=edf56c294f80358517bd5fc4b9a79b4837074d4ce5e4f6c9c209bc556723e2a1", "Show vehicle")</f>
        <v>Show vehicle</v>
      </c>
    </row>
    <row r="183" spans="1:11">
      <c r="A183">
        <v>125001694</v>
      </c>
      <c r="B183" s="1" t="s">
        <v>323</v>
      </c>
      <c r="C183" s="1" t="s">
        <v>12</v>
      </c>
      <c r="D183" s="1" t="s">
        <v>324</v>
      </c>
      <c r="E183" s="1"/>
      <c r="F183" s="2">
        <v>44761</v>
      </c>
      <c r="G183" s="3">
        <v>81007</v>
      </c>
      <c r="H183" s="1" t="s">
        <v>14</v>
      </c>
      <c r="I183" s="2">
        <v>45782.568530092998</v>
      </c>
      <c r="J183" s="4">
        <v>27800</v>
      </c>
      <c r="K183" s="1" t="str">
        <f>HYPERLINK("https://inspection.autodataexperts.de/inserat/17593?signature=6909766d155e5ff369862953e06251812f797ccb2f6fc53a13a846ee73629e8a", "Show vehicle")</f>
        <v>Show vehicle</v>
      </c>
    </row>
    <row r="184" spans="1:11">
      <c r="A184">
        <v>125001695</v>
      </c>
      <c r="B184" s="1" t="s">
        <v>325</v>
      </c>
      <c r="C184" s="1" t="s">
        <v>19</v>
      </c>
      <c r="D184" s="1" t="s">
        <v>326</v>
      </c>
      <c r="E184" s="1"/>
      <c r="F184" s="2">
        <v>45154</v>
      </c>
      <c r="G184" s="3">
        <v>9462</v>
      </c>
      <c r="H184" s="1" t="s">
        <v>14</v>
      </c>
      <c r="I184" s="2">
        <v>45782.572928241003</v>
      </c>
      <c r="J184" s="4">
        <v>39800</v>
      </c>
      <c r="K184" s="1" t="str">
        <f>HYPERLINK("https://inspection.autodataexperts.de/inserat/17594?signature=9ad258a601405c233fc9092a026529eecd0772ea584cc0135245c04a2ae7d900", "Show vehicle")</f>
        <v>Show vehicle</v>
      </c>
    </row>
    <row r="185" spans="1:11">
      <c r="A185">
        <v>125001696</v>
      </c>
      <c r="B185" s="1" t="s">
        <v>327</v>
      </c>
      <c r="C185" s="1" t="s">
        <v>16</v>
      </c>
      <c r="D185" s="1" t="s">
        <v>328</v>
      </c>
      <c r="E185" s="1"/>
      <c r="F185" s="2">
        <v>43886</v>
      </c>
      <c r="G185" s="3">
        <v>55155</v>
      </c>
      <c r="H185" s="1" t="s">
        <v>14</v>
      </c>
      <c r="I185" s="2">
        <v>45782.587418980998</v>
      </c>
      <c r="J185" s="4">
        <v>27500</v>
      </c>
      <c r="K185" s="1" t="str">
        <f>HYPERLINK("https://inspection.autodataexperts.de/inserat/17596?signature=bac17015a0f0772628b30e3be93eb7a7175051dcf74af8313c6399682a02153b", "Show vehicle")</f>
        <v>Show vehicle</v>
      </c>
    </row>
    <row r="186" spans="1:11">
      <c r="A186">
        <v>125001706</v>
      </c>
      <c r="B186" s="1" t="s">
        <v>329</v>
      </c>
      <c r="C186" s="1" t="s">
        <v>330</v>
      </c>
      <c r="D186" s="1" t="s">
        <v>331</v>
      </c>
      <c r="E186" s="1"/>
      <c r="F186" s="2">
        <v>44753</v>
      </c>
      <c r="G186" s="3">
        <v>24116</v>
      </c>
      <c r="H186" s="1" t="s">
        <v>14</v>
      </c>
      <c r="I186" s="2">
        <v>45783.323634259003</v>
      </c>
      <c r="J186" s="4">
        <v>21300</v>
      </c>
      <c r="K186" s="1" t="str">
        <f>HYPERLINK("https://inspection.autodataexperts.de/inserat/17606?signature=ce920c02979ae4f604f44b2aadd0b5aeb55b89b4564e5684c80f7f9b4add322a", "Show vehicle")</f>
        <v>Show vehicle</v>
      </c>
    </row>
    <row r="187" spans="1:11">
      <c r="A187">
        <v>125001707</v>
      </c>
      <c r="B187" s="1" t="s">
        <v>332</v>
      </c>
      <c r="C187" s="1" t="s">
        <v>16</v>
      </c>
      <c r="D187" s="1" t="s">
        <v>87</v>
      </c>
      <c r="E187" s="1"/>
      <c r="F187" s="2">
        <v>44552</v>
      </c>
      <c r="G187" s="3">
        <v>89680</v>
      </c>
      <c r="H187" s="1" t="s">
        <v>14</v>
      </c>
      <c r="I187" s="2">
        <v>45783.326620369997</v>
      </c>
      <c r="J187" s="4">
        <v>27900</v>
      </c>
      <c r="K187" s="1" t="str">
        <f>HYPERLINK("https://inspection.autodataexperts.de/inserat/17607?signature=31ca0613643636dfa12e592db38a44c24b8b3f1e004c9255f744038b49681a40", "Show vehicle")</f>
        <v>Show vehicle</v>
      </c>
    </row>
    <row r="188" spans="1:11">
      <c r="A188">
        <v>125001708</v>
      </c>
      <c r="B188" s="1" t="s">
        <v>333</v>
      </c>
      <c r="C188" s="1" t="s">
        <v>113</v>
      </c>
      <c r="D188" s="1" t="s">
        <v>334</v>
      </c>
      <c r="E188" s="1"/>
      <c r="F188" s="2">
        <v>44832</v>
      </c>
      <c r="G188" s="3">
        <v>43491</v>
      </c>
      <c r="H188" s="1" t="s">
        <v>14</v>
      </c>
      <c r="I188" s="2">
        <v>45783.473206019</v>
      </c>
      <c r="J188" s="4">
        <v>15900</v>
      </c>
      <c r="K188" s="1" t="str">
        <f>HYPERLINK("https://inspection.autodataexperts.de/inserat/17653?signature=4e44de3d82c5304602020dd841c924ebe7f78ee0ac68a279c97b60cafb1101e3", "Show vehicle")</f>
        <v>Show vehicle</v>
      </c>
    </row>
    <row r="189" spans="1:11">
      <c r="A189">
        <v>125001709</v>
      </c>
      <c r="B189" s="1" t="s">
        <v>335</v>
      </c>
      <c r="C189" s="1" t="s">
        <v>113</v>
      </c>
      <c r="D189" s="1" t="s">
        <v>334</v>
      </c>
      <c r="E189" s="1"/>
      <c r="F189" s="2">
        <v>44832</v>
      </c>
      <c r="G189" s="3">
        <v>36792</v>
      </c>
      <c r="H189" s="1" t="s">
        <v>14</v>
      </c>
      <c r="I189" s="2">
        <v>45783.475706019002</v>
      </c>
      <c r="J189" s="4">
        <v>16200</v>
      </c>
      <c r="K189" s="1" t="str">
        <f>HYPERLINK("https://inspection.autodataexperts.de/inserat/17654?signature=833d2533ea2c5e9516ccb2dac9b7fae391fbb0e8a90c6addb9f12f53a99d15ad", "Show vehicle")</f>
        <v>Show vehicle</v>
      </c>
    </row>
    <row r="190" spans="1:11">
      <c r="A190">
        <v>125001710</v>
      </c>
      <c r="B190" s="1" t="s">
        <v>336</v>
      </c>
      <c r="C190" s="1" t="s">
        <v>113</v>
      </c>
      <c r="D190" s="1" t="s">
        <v>334</v>
      </c>
      <c r="E190" s="1"/>
      <c r="F190" s="2">
        <v>44790</v>
      </c>
      <c r="G190" s="3">
        <v>41348</v>
      </c>
      <c r="H190" s="1" t="s">
        <v>14</v>
      </c>
      <c r="I190" s="2">
        <v>45783.477233796002</v>
      </c>
      <c r="J190" s="4">
        <v>15900</v>
      </c>
      <c r="K190" s="1" t="str">
        <f>HYPERLINK("https://inspection.autodataexperts.de/inserat/17655?signature=7c962aebbcecc7b98b5671892bda53e67ad5806c6ce76db98cde234289d1ed0f", "Show vehicle")</f>
        <v>Show vehicle</v>
      </c>
    </row>
    <row r="191" spans="1:11">
      <c r="A191">
        <v>125001711</v>
      </c>
      <c r="B191" s="1" t="s">
        <v>337</v>
      </c>
      <c r="C191" s="1" t="s">
        <v>113</v>
      </c>
      <c r="D191" s="1" t="s">
        <v>334</v>
      </c>
      <c r="E191" s="1"/>
      <c r="F191" s="2">
        <v>44832</v>
      </c>
      <c r="G191" s="3">
        <v>28809</v>
      </c>
      <c r="H191" s="1" t="s">
        <v>14</v>
      </c>
      <c r="I191" s="2">
        <v>45783.478726852001</v>
      </c>
      <c r="J191" s="4">
        <v>16500</v>
      </c>
      <c r="K191" s="1" t="str">
        <f>HYPERLINK("https://inspection.autodataexperts.de/inserat/17656?signature=67e94807f17c29364952e6c249beb5eb02dbd11095725d24f4669cb6ccd5a668", "Show vehicle")</f>
        <v>Show vehicle</v>
      </c>
    </row>
    <row r="192" spans="1:11">
      <c r="A192">
        <v>125001712</v>
      </c>
      <c r="B192" s="1" t="s">
        <v>338</v>
      </c>
      <c r="C192" s="1" t="s">
        <v>113</v>
      </c>
      <c r="D192" s="1" t="s">
        <v>334</v>
      </c>
      <c r="E192" s="1"/>
      <c r="F192" s="2">
        <v>44832</v>
      </c>
      <c r="G192" s="3">
        <v>26530</v>
      </c>
      <c r="H192" s="1" t="s">
        <v>14</v>
      </c>
      <c r="I192" s="2">
        <v>45783.480474536998</v>
      </c>
      <c r="J192" s="4">
        <v>16500</v>
      </c>
      <c r="K192" s="1" t="str">
        <f>HYPERLINK("https://inspection.autodataexperts.de/inserat/17657?signature=0eb432fab3c0a73b4a39a59f059ab4cacd855411b7941ad8dd64336401748238", "Show vehicle")</f>
        <v>Show vehicle</v>
      </c>
    </row>
    <row r="193" spans="1:11">
      <c r="A193">
        <v>125001713</v>
      </c>
      <c r="B193" s="1" t="s">
        <v>339</v>
      </c>
      <c r="C193" s="1" t="s">
        <v>113</v>
      </c>
      <c r="D193" s="1" t="s">
        <v>334</v>
      </c>
      <c r="E193" s="1"/>
      <c r="F193" s="2">
        <v>44832</v>
      </c>
      <c r="G193" s="3">
        <v>26138</v>
      </c>
      <c r="H193" s="1" t="s">
        <v>14</v>
      </c>
      <c r="I193" s="2">
        <v>45783.487187500003</v>
      </c>
      <c r="J193" s="4">
        <v>16500</v>
      </c>
      <c r="K193" s="1" t="str">
        <f>HYPERLINK("https://inspection.autodataexperts.de/inserat/17658?signature=705afa881c3dd9a67bc7c73013995466565b9c7da0111d0f1b9d3d2c7c67737b", "Show vehicle")</f>
        <v>Show vehicle</v>
      </c>
    </row>
    <row r="194" spans="1:11">
      <c r="A194">
        <v>125001714</v>
      </c>
      <c r="B194" s="1" t="s">
        <v>340</v>
      </c>
      <c r="C194" s="1" t="s">
        <v>113</v>
      </c>
      <c r="D194" s="1" t="s">
        <v>334</v>
      </c>
      <c r="E194" s="1"/>
      <c r="F194" s="2">
        <v>44831</v>
      </c>
      <c r="G194" s="3">
        <v>18320</v>
      </c>
      <c r="H194" s="1" t="s">
        <v>14</v>
      </c>
      <c r="I194" s="2">
        <v>45783.489085647998</v>
      </c>
      <c r="J194" s="4">
        <v>16700</v>
      </c>
      <c r="K194" s="1" t="str">
        <f>HYPERLINK("https://inspection.autodataexperts.de/inserat/17659?signature=936bfd027cc2f741209de7f636ade7c5e6a79077284db9599e763b38e4a62e3a", "Show vehicle")</f>
        <v>Show vehicle</v>
      </c>
    </row>
    <row r="195" spans="1:11">
      <c r="A195">
        <v>125001715</v>
      </c>
      <c r="B195" s="1" t="s">
        <v>341</v>
      </c>
      <c r="C195" s="1" t="s">
        <v>113</v>
      </c>
      <c r="D195" s="1" t="s">
        <v>342</v>
      </c>
      <c r="E195" s="1"/>
      <c r="F195" s="2">
        <v>44673</v>
      </c>
      <c r="G195" s="3">
        <v>39397</v>
      </c>
      <c r="H195" s="1" t="s">
        <v>14</v>
      </c>
      <c r="I195" s="2">
        <v>45783.491226851998</v>
      </c>
      <c r="J195" s="4">
        <v>17200</v>
      </c>
      <c r="K195" s="1" t="str">
        <f>HYPERLINK("https://inspection.autodataexperts.de/inserat/17660?signature=84a483e0a2b461b3b32c0b87e5902ed0c976a2113427802be2d9f989d1f87981", "Show vehicle")</f>
        <v>Show vehicle</v>
      </c>
    </row>
    <row r="196" spans="1:11">
      <c r="A196">
        <v>125001716</v>
      </c>
      <c r="B196" s="1" t="s">
        <v>343</v>
      </c>
      <c r="C196" s="1" t="s">
        <v>76</v>
      </c>
      <c r="D196" s="1" t="s">
        <v>344</v>
      </c>
      <c r="E196" s="1"/>
      <c r="F196" s="2">
        <v>44656</v>
      </c>
      <c r="G196" s="3">
        <v>35776</v>
      </c>
      <c r="H196" s="1" t="s">
        <v>14</v>
      </c>
      <c r="I196" s="2">
        <v>45783.493935184997</v>
      </c>
      <c r="J196" s="4">
        <v>22200</v>
      </c>
      <c r="K196" s="1" t="str">
        <f>HYPERLINK("https://inspection.autodataexperts.de/inserat/17661?signature=20c1fe055bdf3d2f1a4b7e01ecac2fe63e7ea69bd05a9f343ff475d1e0a68f74", "Show vehicle")</f>
        <v>Show vehicle</v>
      </c>
    </row>
    <row r="197" spans="1:11">
      <c r="A197">
        <v>125001718</v>
      </c>
      <c r="B197" s="1" t="s">
        <v>345</v>
      </c>
      <c r="C197" s="1" t="s">
        <v>76</v>
      </c>
      <c r="D197" s="1" t="s">
        <v>346</v>
      </c>
      <c r="E197" s="1"/>
      <c r="F197" s="2">
        <v>44313</v>
      </c>
      <c r="G197" s="3">
        <v>64858</v>
      </c>
      <c r="H197" s="1" t="s">
        <v>14</v>
      </c>
      <c r="I197" s="2">
        <v>45783.502106480999</v>
      </c>
      <c r="J197" s="4">
        <v>24800</v>
      </c>
      <c r="K197" s="1" t="str">
        <f>HYPERLINK("https://inspection.autodataexperts.de/inserat/17663?signature=5e6e8db16504deea79c53cb708b7ee45806e907a8cb3a97dbf0d1fdca859f749", "Show vehicle")</f>
        <v>Show vehicle</v>
      </c>
    </row>
    <row r="198" spans="1:11">
      <c r="A198">
        <v>125001719</v>
      </c>
      <c r="B198" s="1" t="s">
        <v>347</v>
      </c>
      <c r="C198" s="1" t="s">
        <v>113</v>
      </c>
      <c r="D198" s="1" t="s">
        <v>348</v>
      </c>
      <c r="E198" s="1"/>
      <c r="F198" s="2">
        <v>44650</v>
      </c>
      <c r="G198" s="3">
        <v>78496</v>
      </c>
      <c r="H198" s="1" t="s">
        <v>14</v>
      </c>
      <c r="I198" s="2">
        <v>45783.503854167</v>
      </c>
      <c r="J198" s="4">
        <v>28500</v>
      </c>
      <c r="K198" s="1" t="str">
        <f>HYPERLINK("https://inspection.autodataexperts.de/inserat/17664?signature=fbfc3ef1ce10ff75d4a6c6e319ef3c8db027f7c95f057a235dab6dbac119c68e", "Show vehicle")</f>
        <v>Show vehicle</v>
      </c>
    </row>
    <row r="199" spans="1:11">
      <c r="A199">
        <v>125001720</v>
      </c>
      <c r="B199" s="1" t="s">
        <v>349</v>
      </c>
      <c r="C199" s="1" t="s">
        <v>76</v>
      </c>
      <c r="D199" s="1" t="s">
        <v>350</v>
      </c>
      <c r="E199" s="1"/>
      <c r="F199" s="2">
        <v>45021</v>
      </c>
      <c r="G199" s="3">
        <v>35939</v>
      </c>
      <c r="H199" s="1" t="s">
        <v>14</v>
      </c>
      <c r="I199" s="2">
        <v>45783.506354167002</v>
      </c>
      <c r="J199" s="4">
        <v>28200</v>
      </c>
      <c r="K199" s="1" t="str">
        <f>HYPERLINK("https://inspection.autodataexperts.de/inserat/17665?signature=d56dba9406b621d3ef9767432d2009efb00fb37a32de212215746cc3233ea9f5", "Show vehicle")</f>
        <v>Show vehicle</v>
      </c>
    </row>
    <row r="200" spans="1:11">
      <c r="A200">
        <v>125001721</v>
      </c>
      <c r="B200" s="1" t="s">
        <v>351</v>
      </c>
      <c r="C200" s="1" t="s">
        <v>113</v>
      </c>
      <c r="D200" s="1" t="s">
        <v>352</v>
      </c>
      <c r="E200" s="1"/>
      <c r="F200" s="2">
        <v>44489</v>
      </c>
      <c r="G200" s="3">
        <v>46259</v>
      </c>
      <c r="H200" s="1" t="s">
        <v>14</v>
      </c>
      <c r="I200" s="2">
        <v>45783.507696758999</v>
      </c>
      <c r="J200" s="4">
        <v>27500</v>
      </c>
      <c r="K200" s="1" t="str">
        <f>HYPERLINK("https://inspection.autodataexperts.de/inserat/17666?signature=e30faf0b2401f79a8a64b93b83b761fcab330cf4d68296f9d6da508451ba7d00", "Show vehicle")</f>
        <v>Show vehicle</v>
      </c>
    </row>
    <row r="201" spans="1:11">
      <c r="A201">
        <v>125001728</v>
      </c>
      <c r="B201" s="1" t="s">
        <v>353</v>
      </c>
      <c r="C201" s="1" t="s">
        <v>16</v>
      </c>
      <c r="D201" s="1" t="s">
        <v>354</v>
      </c>
      <c r="E201" s="1"/>
      <c r="F201" s="2">
        <v>45170</v>
      </c>
      <c r="G201" s="3">
        <v>44300</v>
      </c>
      <c r="H201" s="1" t="s">
        <v>14</v>
      </c>
      <c r="I201" s="2">
        <v>45783.660902778</v>
      </c>
      <c r="J201" s="4">
        <v>35900</v>
      </c>
      <c r="K201" s="1" t="str">
        <f>HYPERLINK("https://inspection.autodataexperts.de/inserat/17677?signature=4ffcbc2a86480657c3c48ebc64e7ce3e9872689048b23d12dabe0f0d80bd6056", "Show vehicle")</f>
        <v>Show vehicle</v>
      </c>
    </row>
    <row r="202" spans="1:11">
      <c r="A202">
        <v>125001730</v>
      </c>
      <c r="B202" s="1" t="s">
        <v>355</v>
      </c>
      <c r="C202" s="1" t="s">
        <v>16</v>
      </c>
      <c r="D202" s="1" t="s">
        <v>356</v>
      </c>
      <c r="E202" s="1"/>
      <c r="F202" s="2">
        <v>44593</v>
      </c>
      <c r="G202" s="3">
        <v>161500</v>
      </c>
      <c r="H202" s="1" t="s">
        <v>14</v>
      </c>
      <c r="I202" s="2">
        <v>45783.667511574</v>
      </c>
      <c r="J202" s="4">
        <v>18300</v>
      </c>
      <c r="K202" s="1" t="str">
        <f>HYPERLINK("https://inspection.autodataexperts.de/inserat/17679?signature=ac83ea8f6e184379c4530e59bcbfffb5af77b00a7a67d593594e7ffa5f2aa378", "Show vehicle")</f>
        <v>Show vehicle</v>
      </c>
    </row>
    <row r="203" spans="1:11">
      <c r="A203">
        <v>125001731</v>
      </c>
      <c r="B203" s="1" t="s">
        <v>357</v>
      </c>
      <c r="C203" s="1" t="s">
        <v>19</v>
      </c>
      <c r="D203" s="1" t="s">
        <v>358</v>
      </c>
      <c r="E203" s="1"/>
      <c r="F203" s="2">
        <v>44908</v>
      </c>
      <c r="G203" s="3">
        <v>37990</v>
      </c>
      <c r="H203" s="1" t="s">
        <v>14</v>
      </c>
      <c r="I203" s="2">
        <v>45783.670416667002</v>
      </c>
      <c r="J203" s="4">
        <v>35500</v>
      </c>
      <c r="K203" s="1" t="str">
        <f>HYPERLINK("https://inspection.autodataexperts.de/inserat/17680?signature=4aee232552f1b7f75fb7c441fdfc55e6206644898c4ddb808fa6b63e6c26a016", "Show vehicle")</f>
        <v>Show vehicle</v>
      </c>
    </row>
    <row r="204" spans="1:11">
      <c r="A204">
        <v>125001732</v>
      </c>
      <c r="B204" s="1" t="s">
        <v>359</v>
      </c>
      <c r="C204" s="1" t="s">
        <v>19</v>
      </c>
      <c r="D204" s="1" t="s">
        <v>358</v>
      </c>
      <c r="E204" s="1"/>
      <c r="F204" s="2">
        <v>44907</v>
      </c>
      <c r="G204" s="3">
        <v>43378</v>
      </c>
      <c r="H204" s="1" t="s">
        <v>14</v>
      </c>
      <c r="I204" s="2">
        <v>45783.674097222</v>
      </c>
      <c r="J204" s="4">
        <v>35200</v>
      </c>
      <c r="K204" s="1" t="str">
        <f>HYPERLINK("https://inspection.autodataexperts.de/inserat/17681?signature=1887cc883895a4daa3036bea166702e4a579d9222b8ca68f752b40c95d62e6ec", "Show vehicle")</f>
        <v>Show vehicle</v>
      </c>
    </row>
    <row r="205" spans="1:11">
      <c r="A205">
        <v>125001733</v>
      </c>
      <c r="B205" s="1" t="s">
        <v>360</v>
      </c>
      <c r="C205" s="1" t="s">
        <v>19</v>
      </c>
      <c r="D205" s="1" t="s">
        <v>358</v>
      </c>
      <c r="E205" s="1"/>
      <c r="F205" s="2">
        <v>44908</v>
      </c>
      <c r="G205" s="3">
        <v>24027</v>
      </c>
      <c r="H205" s="1" t="s">
        <v>14</v>
      </c>
      <c r="I205" s="2">
        <v>45783.676238426</v>
      </c>
      <c r="J205" s="4">
        <v>35900</v>
      </c>
      <c r="K205" s="1" t="str">
        <f>HYPERLINK("https://inspection.autodataexperts.de/inserat/17682?signature=b69905b66cdc004450561551b6b570ca6e104ce599a5c2fb279888a3eb796c44", "Show vehicle")</f>
        <v>Show vehicle</v>
      </c>
    </row>
    <row r="206" spans="1:11">
      <c r="A206">
        <v>125001734</v>
      </c>
      <c r="B206" s="1" t="s">
        <v>361</v>
      </c>
      <c r="C206" s="1" t="s">
        <v>19</v>
      </c>
      <c r="D206" s="1" t="s">
        <v>358</v>
      </c>
      <c r="E206" s="1"/>
      <c r="F206" s="2">
        <v>44908</v>
      </c>
      <c r="G206" s="3">
        <v>39359</v>
      </c>
      <c r="H206" s="1" t="s">
        <v>14</v>
      </c>
      <c r="I206" s="2">
        <v>45783.678749999999</v>
      </c>
      <c r="J206" s="4">
        <v>35500</v>
      </c>
      <c r="K206" s="1" t="str">
        <f>HYPERLINK("https://inspection.autodataexperts.de/inserat/17683?signature=d819955687c0f58da6b005b20f061a68437d7443dfe16c9bc200822fdd255d2c", "Show vehicle")</f>
        <v>Show vehicle</v>
      </c>
    </row>
    <row r="207" spans="1:11">
      <c r="A207">
        <v>125001735</v>
      </c>
      <c r="B207" s="1" t="s">
        <v>362</v>
      </c>
      <c r="C207" s="1" t="s">
        <v>19</v>
      </c>
      <c r="D207" s="1" t="s">
        <v>358</v>
      </c>
      <c r="E207" s="1"/>
      <c r="F207" s="2">
        <v>44883</v>
      </c>
      <c r="G207" s="3">
        <v>42654</v>
      </c>
      <c r="H207" s="1" t="s">
        <v>14</v>
      </c>
      <c r="I207" s="2">
        <v>45783.680752314998</v>
      </c>
      <c r="J207" s="4">
        <v>35200</v>
      </c>
      <c r="K207" s="1" t="str">
        <f>HYPERLINK("https://inspection.autodataexperts.de/inserat/17684?signature=e2481bb73b0e236a4f34c2150794a461ee3e8a46dbf3a0186972b56e241a2995", "Show vehicle")</f>
        <v>Show vehicle</v>
      </c>
    </row>
    <row r="208" spans="1:11">
      <c r="A208">
        <v>125001736</v>
      </c>
      <c r="B208" s="1" t="s">
        <v>363</v>
      </c>
      <c r="C208" s="1" t="s">
        <v>19</v>
      </c>
      <c r="D208" s="1" t="s">
        <v>358</v>
      </c>
      <c r="E208" s="1"/>
      <c r="F208" s="2">
        <v>44908</v>
      </c>
      <c r="G208" s="3">
        <v>40600</v>
      </c>
      <c r="H208" s="1" t="s">
        <v>14</v>
      </c>
      <c r="I208" s="2">
        <v>45783.681666666998</v>
      </c>
      <c r="J208" s="4">
        <v>35200</v>
      </c>
      <c r="K208" s="1" t="str">
        <f>HYPERLINK("https://inspection.autodataexperts.de/inserat/17685?signature=51e7634ea1d42c964ff3bb400ad953bce9c690b55ccbdf4a5a30f2019b6ac10e", "Show vehicle")</f>
        <v>Show vehicle</v>
      </c>
    </row>
    <row r="209" spans="1:11">
      <c r="A209">
        <v>125001738</v>
      </c>
      <c r="B209" s="1" t="s">
        <v>364</v>
      </c>
      <c r="C209" s="1" t="s">
        <v>163</v>
      </c>
      <c r="D209" s="1" t="s">
        <v>365</v>
      </c>
      <c r="E209" s="1"/>
      <c r="F209" s="2">
        <v>45167</v>
      </c>
      <c r="G209" s="3">
        <v>23839</v>
      </c>
      <c r="H209" s="1" t="s">
        <v>14</v>
      </c>
      <c r="I209" s="2">
        <v>45784.354895832999</v>
      </c>
      <c r="J209" s="4">
        <v>16500</v>
      </c>
      <c r="K209" s="1" t="str">
        <f>HYPERLINK("https://inspection.autodataexperts.de/inserat/17688?signature=b0a6a58c38a188617d6d711691c83bfd0d6aacf8b3cfa172a6791bd6985e7cb6", "Show vehicle")</f>
        <v>Show vehicle</v>
      </c>
    </row>
    <row r="210" spans="1:11">
      <c r="A210">
        <v>125001739</v>
      </c>
      <c r="B210" s="1" t="s">
        <v>366</v>
      </c>
      <c r="C210" s="1" t="s">
        <v>16</v>
      </c>
      <c r="D210" s="1" t="s">
        <v>367</v>
      </c>
      <c r="E210" s="1"/>
      <c r="F210" s="2">
        <v>44652</v>
      </c>
      <c r="G210" s="3">
        <v>19121</v>
      </c>
      <c r="H210" s="1" t="s">
        <v>14</v>
      </c>
      <c r="I210" s="2">
        <v>45784.436111110997</v>
      </c>
      <c r="J210" s="4">
        <v>22700</v>
      </c>
      <c r="K210" s="1" t="str">
        <f>HYPERLINK("https://inspection.autodataexperts.de/inserat/17741?signature=154e40e22515885f74c51fb5172d117f890387cf6b6434607a4e98e7b1ad4f73", "Show vehicle")</f>
        <v>Show vehicle</v>
      </c>
    </row>
    <row r="211" spans="1:11">
      <c r="A211">
        <v>125001740</v>
      </c>
      <c r="B211" s="1" t="s">
        <v>368</v>
      </c>
      <c r="C211" s="1" t="s">
        <v>47</v>
      </c>
      <c r="D211" s="1" t="s">
        <v>369</v>
      </c>
      <c r="E211" s="1"/>
      <c r="F211" s="2">
        <v>44005</v>
      </c>
      <c r="G211" s="3">
        <v>134267</v>
      </c>
      <c r="H211" s="1" t="s">
        <v>14</v>
      </c>
      <c r="I211" s="2">
        <v>45784.544560185001</v>
      </c>
      <c r="J211" s="4">
        <v>21300</v>
      </c>
      <c r="K211" s="1" t="str">
        <f>HYPERLINK("https://inspection.autodataexperts.de/inserat/17744?signature=830f82c1e836573a9406d8e779ac9aef9d1e00ad6163a28b1f2d774f64080b9a", "Show vehicle")</f>
        <v>Show vehicle</v>
      </c>
    </row>
    <row r="212" spans="1:11">
      <c r="A212">
        <v>125001741</v>
      </c>
      <c r="B212" s="1" t="s">
        <v>370</v>
      </c>
      <c r="C212" s="1" t="s">
        <v>47</v>
      </c>
      <c r="D212" s="1" t="s">
        <v>371</v>
      </c>
      <c r="E212" s="1"/>
      <c r="F212" s="2">
        <v>43675</v>
      </c>
      <c r="G212" s="3">
        <v>81758</v>
      </c>
      <c r="H212" s="1" t="s">
        <v>14</v>
      </c>
      <c r="I212" s="2">
        <v>45784.546469907</v>
      </c>
      <c r="J212" s="4">
        <v>16800</v>
      </c>
      <c r="K212" s="1" t="str">
        <f>HYPERLINK("https://inspection.autodataexperts.de/inserat/17745?signature=c6c3f5e3431f3e83a12ba9f310a38e8c09941aea909c9b44ec8221884de7fbaf", "Show vehicle")</f>
        <v>Show vehicle</v>
      </c>
    </row>
    <row r="213" spans="1:11">
      <c r="A213">
        <v>125001742</v>
      </c>
      <c r="B213" s="1" t="s">
        <v>372</v>
      </c>
      <c r="C213" s="1" t="s">
        <v>47</v>
      </c>
      <c r="D213" s="1" t="s">
        <v>371</v>
      </c>
      <c r="E213" s="1"/>
      <c r="F213" s="2">
        <v>43675</v>
      </c>
      <c r="G213" s="3">
        <v>107633</v>
      </c>
      <c r="H213" s="1" t="s">
        <v>14</v>
      </c>
      <c r="I213" s="2">
        <v>45784.554074074003</v>
      </c>
      <c r="J213" s="4">
        <v>16300</v>
      </c>
      <c r="K213" s="1" t="str">
        <f>HYPERLINK("https://inspection.autodataexperts.de/inserat/17746?signature=6b7744d65d8ce6688731f192cdf599c904c22b9e74fdb0a20047f56c3684d0e4", "Show vehicle")</f>
        <v>Show vehicle</v>
      </c>
    </row>
    <row r="214" spans="1:11">
      <c r="A214">
        <v>125001743</v>
      </c>
      <c r="B214" s="1" t="s">
        <v>373</v>
      </c>
      <c r="C214" s="1" t="s">
        <v>47</v>
      </c>
      <c r="D214" s="1" t="s">
        <v>371</v>
      </c>
      <c r="E214" s="1"/>
      <c r="F214" s="2">
        <v>43677</v>
      </c>
      <c r="G214" s="3">
        <v>120292</v>
      </c>
      <c r="H214" s="1" t="s">
        <v>14</v>
      </c>
      <c r="I214" s="2">
        <v>45784.555462962999</v>
      </c>
      <c r="J214" s="4">
        <v>16300</v>
      </c>
      <c r="K214" s="1" t="str">
        <f>HYPERLINK("https://inspection.autodataexperts.de/inserat/17747?signature=e78ad9fda15627cdbbc868924d6c6ad976f9d5cff67fe69df7c9a3fbfdeff9b0", "Show vehicle")</f>
        <v>Show vehicle</v>
      </c>
    </row>
    <row r="215" spans="1:11">
      <c r="A215">
        <v>125001744</v>
      </c>
      <c r="B215" s="1" t="s">
        <v>374</v>
      </c>
      <c r="C215" s="1" t="s">
        <v>293</v>
      </c>
      <c r="D215" s="1" t="s">
        <v>375</v>
      </c>
      <c r="E215" s="1"/>
      <c r="F215" s="2">
        <v>44104</v>
      </c>
      <c r="G215" s="3">
        <v>31702</v>
      </c>
      <c r="H215" s="1" t="s">
        <v>14</v>
      </c>
      <c r="I215" s="2">
        <v>45784.556377314999</v>
      </c>
      <c r="J215" s="4">
        <v>13200</v>
      </c>
      <c r="K215" s="1" t="str">
        <f>HYPERLINK("https://inspection.autodataexperts.de/inserat/17748?signature=ccd93f896a40051dd7c8e2b5774dbca10a89513cd689401ee0c242651b0e6dc8", "Show vehicle")</f>
        <v>Show vehicle</v>
      </c>
    </row>
    <row r="216" spans="1:11">
      <c r="A216">
        <v>125001745</v>
      </c>
      <c r="B216" s="1" t="s">
        <v>376</v>
      </c>
      <c r="C216" s="1" t="s">
        <v>12</v>
      </c>
      <c r="D216" s="1" t="s">
        <v>377</v>
      </c>
      <c r="E216" s="1"/>
      <c r="F216" s="2">
        <v>44986</v>
      </c>
      <c r="G216" s="3">
        <v>98200</v>
      </c>
      <c r="H216" s="1" t="s">
        <v>14</v>
      </c>
      <c r="I216" s="2">
        <v>45784.623831019002</v>
      </c>
      <c r="J216" s="4">
        <v>28900</v>
      </c>
      <c r="K216" s="1" t="str">
        <f>HYPERLINK("https://inspection.autodataexperts.de/inserat/17750?signature=e86d9321a65a213117207bf1845282f50f2af5562861c483727997cae2a2c86e", "Show vehicle")</f>
        <v>Show vehicle</v>
      </c>
    </row>
    <row r="217" spans="1:11">
      <c r="A217">
        <v>125001746</v>
      </c>
      <c r="B217" s="1" t="s">
        <v>378</v>
      </c>
      <c r="C217" s="1" t="s">
        <v>113</v>
      </c>
      <c r="D217" s="1" t="s">
        <v>379</v>
      </c>
      <c r="E217" s="1"/>
      <c r="F217" s="2">
        <v>44553</v>
      </c>
      <c r="G217" s="3">
        <v>53642</v>
      </c>
      <c r="H217" s="1" t="s">
        <v>14</v>
      </c>
      <c r="I217" s="2">
        <v>45784.643506943998</v>
      </c>
      <c r="J217" s="4">
        <v>26900</v>
      </c>
      <c r="K217" s="1" t="str">
        <f>HYPERLINK("https://inspection.autodataexperts.de/inserat/17751?signature=d763cdbf91ce9a55643f66779248afbe0af9fc2cb6b73089088187b85cd81a9d", "Show vehicle")</f>
        <v>Show vehicle</v>
      </c>
    </row>
    <row r="218" spans="1:11">
      <c r="A218">
        <v>125001749</v>
      </c>
      <c r="B218" s="1" t="s">
        <v>380</v>
      </c>
      <c r="C218" s="1" t="s">
        <v>47</v>
      </c>
      <c r="D218" s="1" t="s">
        <v>381</v>
      </c>
      <c r="E218" s="1"/>
      <c r="F218" s="2">
        <v>45042</v>
      </c>
      <c r="G218" s="3">
        <v>82605</v>
      </c>
      <c r="H218" s="1" t="s">
        <v>14</v>
      </c>
      <c r="I218" s="2">
        <v>45784.697743056</v>
      </c>
      <c r="J218" s="4">
        <v>44700</v>
      </c>
      <c r="K218" s="1" t="str">
        <f>HYPERLINK("https://inspection.autodataexperts.de/inserat/17754?signature=431e59cb32815656d9fa25c1aa6dcf2461183f2d3db56b50d06ca69895476aff", "Show vehicle")</f>
        <v>Show vehicle</v>
      </c>
    </row>
    <row r="219" spans="1:11">
      <c r="A219">
        <v>125001750</v>
      </c>
      <c r="B219" s="1" t="s">
        <v>382</v>
      </c>
      <c r="C219" s="1" t="s">
        <v>47</v>
      </c>
      <c r="D219" s="1" t="s">
        <v>381</v>
      </c>
      <c r="E219" s="1"/>
      <c r="F219" s="2">
        <v>45107</v>
      </c>
      <c r="G219" s="3">
        <v>52588</v>
      </c>
      <c r="H219" s="1" t="s">
        <v>14</v>
      </c>
      <c r="I219" s="2">
        <v>45784.698993056001</v>
      </c>
      <c r="J219" s="4">
        <v>45900</v>
      </c>
      <c r="K219" s="1" t="str">
        <f>HYPERLINK("https://inspection.autodataexperts.de/inserat/17755?signature=7210935a8fec3624e5fc1ff953b76def5e4cf32fffc1efb0a5fec622b2bd8138", "Show vehicle")</f>
        <v>Show vehicle</v>
      </c>
    </row>
    <row r="220" spans="1:11">
      <c r="A220">
        <v>125001751</v>
      </c>
      <c r="B220" s="1" t="s">
        <v>383</v>
      </c>
      <c r="C220" s="1" t="s">
        <v>47</v>
      </c>
      <c r="D220" s="1" t="s">
        <v>381</v>
      </c>
      <c r="E220" s="1"/>
      <c r="F220" s="2">
        <v>45033</v>
      </c>
      <c r="G220" s="3">
        <v>69382</v>
      </c>
      <c r="H220" s="1" t="s">
        <v>14</v>
      </c>
      <c r="I220" s="2">
        <v>45784.700115740998</v>
      </c>
      <c r="J220" s="4">
        <v>44900</v>
      </c>
      <c r="K220" s="1" t="str">
        <f>HYPERLINK("https://inspection.autodataexperts.de/inserat/17756?signature=285bf6ff9af1ef905cb4b86773b304e84b4b31069ec31437ea7bbe065213e80f", "Show vehicle")</f>
        <v>Show vehicle</v>
      </c>
    </row>
    <row r="221" spans="1:11">
      <c r="A221">
        <v>125001752</v>
      </c>
      <c r="B221" s="1" t="s">
        <v>384</v>
      </c>
      <c r="C221" s="1" t="s">
        <v>47</v>
      </c>
      <c r="D221" s="1" t="s">
        <v>381</v>
      </c>
      <c r="E221" s="1"/>
      <c r="F221" s="2">
        <v>45014</v>
      </c>
      <c r="G221" s="3">
        <v>53272</v>
      </c>
      <c r="H221" s="1" t="s">
        <v>14</v>
      </c>
      <c r="I221" s="2">
        <v>45784.701377315003</v>
      </c>
      <c r="J221" s="4">
        <v>45400</v>
      </c>
      <c r="K221" s="1" t="str">
        <f>HYPERLINK("https://inspection.autodataexperts.de/inserat/17757?signature=9ff5dc1245c185efc6f3a1bd631c1ac16e4c21a040ca2a2f176ac0322e8dc537", "Show vehicle")</f>
        <v>Show vehicle</v>
      </c>
    </row>
    <row r="222" spans="1:11">
      <c r="A222">
        <v>125001753</v>
      </c>
      <c r="B222" s="1" t="s">
        <v>385</v>
      </c>
      <c r="C222" s="1" t="s">
        <v>47</v>
      </c>
      <c r="D222" s="1" t="s">
        <v>381</v>
      </c>
      <c r="E222" s="1"/>
      <c r="F222" s="2">
        <v>45019</v>
      </c>
      <c r="G222" s="3">
        <v>60018</v>
      </c>
      <c r="H222" s="1" t="s">
        <v>14</v>
      </c>
      <c r="I222" s="2">
        <v>45784.702696758999</v>
      </c>
      <c r="J222" s="4">
        <v>44900</v>
      </c>
      <c r="K222" s="1" t="str">
        <f>HYPERLINK("https://inspection.autodataexperts.de/inserat/17758?signature=585ab6df422b331d07c2f12308a15e5111009b8d1686b59ad8b72131c39a50f9", "Show vehicle")</f>
        <v>Show vehicle</v>
      </c>
    </row>
    <row r="223" spans="1:11">
      <c r="A223">
        <v>125001754</v>
      </c>
      <c r="B223" s="1" t="s">
        <v>386</v>
      </c>
      <c r="C223" s="1" t="s">
        <v>47</v>
      </c>
      <c r="D223" s="1" t="s">
        <v>381</v>
      </c>
      <c r="E223" s="1"/>
      <c r="F223" s="2">
        <v>45026</v>
      </c>
      <c r="G223" s="3">
        <v>56271</v>
      </c>
      <c r="H223" s="1" t="s">
        <v>14</v>
      </c>
      <c r="I223" s="2">
        <v>45784.704085648002</v>
      </c>
      <c r="J223" s="4">
        <v>45300</v>
      </c>
      <c r="K223" s="1" t="str">
        <f>HYPERLINK("https://inspection.autodataexperts.de/inserat/17759?signature=1e41fe972ed3c37998a88c825353ecfc115905937f79211bad3e3bb7be7f167c", "Show vehicle")</f>
        <v>Show vehicle</v>
      </c>
    </row>
    <row r="224" spans="1:11">
      <c r="A224">
        <v>125001755</v>
      </c>
      <c r="B224" s="1" t="s">
        <v>387</v>
      </c>
      <c r="C224" s="1" t="s">
        <v>64</v>
      </c>
      <c r="D224" s="1" t="s">
        <v>388</v>
      </c>
      <c r="E224" s="1"/>
      <c r="F224" s="2">
        <v>44621</v>
      </c>
      <c r="G224" s="3">
        <v>122895</v>
      </c>
      <c r="H224" s="1" t="s">
        <v>14</v>
      </c>
      <c r="I224" s="2">
        <v>45785.351851852</v>
      </c>
      <c r="J224" s="4">
        <v>18900</v>
      </c>
      <c r="K224" s="1" t="str">
        <f>HYPERLINK("https://inspection.autodataexperts.de/inserat/17764?signature=d45e7896834c82ea553dc3f03ed1e256114a8c6a3ef678fbdeefa057d685ae87", "Show vehicle")</f>
        <v>Show vehicle</v>
      </c>
    </row>
    <row r="225" spans="1:11">
      <c r="A225">
        <v>125001756</v>
      </c>
      <c r="B225" s="1" t="s">
        <v>389</v>
      </c>
      <c r="C225" s="1" t="s">
        <v>390</v>
      </c>
      <c r="D225" s="1" t="s">
        <v>391</v>
      </c>
      <c r="E225" s="1"/>
      <c r="F225" s="2">
        <v>44630</v>
      </c>
      <c r="G225" s="3">
        <v>129397</v>
      </c>
      <c r="H225" s="1" t="s">
        <v>14</v>
      </c>
      <c r="I225" s="2">
        <v>45785.356134258996</v>
      </c>
      <c r="J225" s="4">
        <v>29300</v>
      </c>
      <c r="K225" s="1" t="str">
        <f>HYPERLINK("https://inspection.autodataexperts.de/inserat/17765?signature=6e098fb2f70ba8027891f212e87c42c6f5f7894d2f94810d4c32a4c10242d45a", "Show vehicle")</f>
        <v>Show vehicle</v>
      </c>
    </row>
  </sheetData>
  <autoFilter ref="A1:K225" xr:uid="{00000000-0001-0000-0000-000000000000}"/>
  <hyperlinks>
    <hyperlink ref="K2" r:id="rId1" tooltip="Show vehicle" display="Show vehicle" xr:uid="{00000000-0004-0000-0000-000000000000}"/>
    <hyperlink ref="K3" r:id="rId2" tooltip="Show vehicle" display="Show vehicle" xr:uid="{00000000-0004-0000-0000-000001000000}"/>
    <hyperlink ref="K4" r:id="rId3" tooltip="Show vehicle" display="Show vehicle" xr:uid="{00000000-0004-0000-0000-000002000000}"/>
    <hyperlink ref="K5" r:id="rId4" tooltip="Show vehicle" display="Show vehicle" xr:uid="{00000000-0004-0000-0000-000003000000}"/>
    <hyperlink ref="K6" r:id="rId5" tooltip="Show vehicle" display="Show vehicle" xr:uid="{00000000-0004-0000-0000-000004000000}"/>
    <hyperlink ref="K7" r:id="rId6" tooltip="Show vehicle" display="Show vehicle" xr:uid="{00000000-0004-0000-0000-000005000000}"/>
    <hyperlink ref="K8" r:id="rId7" tooltip="Show vehicle" display="Show vehicle" xr:uid="{00000000-0004-0000-0000-000006000000}"/>
    <hyperlink ref="K9" r:id="rId8" tooltip="Show vehicle" display="Show vehicle" xr:uid="{00000000-0004-0000-0000-000007000000}"/>
    <hyperlink ref="K10" r:id="rId9" tooltip="Show vehicle" display="Show vehicle" xr:uid="{00000000-0004-0000-0000-000008000000}"/>
    <hyperlink ref="K11" r:id="rId10" tooltip="Show vehicle" display="Show vehicle" xr:uid="{00000000-0004-0000-0000-000009000000}"/>
    <hyperlink ref="K12" r:id="rId11" tooltip="Show vehicle" display="Show vehicle" xr:uid="{00000000-0004-0000-0000-00000A000000}"/>
    <hyperlink ref="K13" r:id="rId12" tooltip="Show vehicle" display="Show vehicle" xr:uid="{00000000-0004-0000-0000-00000B000000}"/>
    <hyperlink ref="K14" r:id="rId13" tooltip="Show vehicle" display="Show vehicle" xr:uid="{00000000-0004-0000-0000-00000C000000}"/>
    <hyperlink ref="K15" r:id="rId14" tooltip="Show vehicle" display="Show vehicle" xr:uid="{00000000-0004-0000-0000-00000D000000}"/>
    <hyperlink ref="K16" r:id="rId15" tooltip="Show vehicle" display="Show vehicle" xr:uid="{00000000-0004-0000-0000-00000E000000}"/>
    <hyperlink ref="K17" r:id="rId16" tooltip="Show vehicle" display="Show vehicle" xr:uid="{00000000-0004-0000-0000-00000F000000}"/>
    <hyperlink ref="K18" r:id="rId17" tooltip="Show vehicle" display="Show vehicle" xr:uid="{00000000-0004-0000-0000-000010000000}"/>
    <hyperlink ref="K19" r:id="rId18" tooltip="Show vehicle" display="Show vehicle" xr:uid="{00000000-0004-0000-0000-000011000000}"/>
    <hyperlink ref="K20" r:id="rId19" tooltip="Show vehicle" display="Show vehicle" xr:uid="{00000000-0004-0000-0000-000012000000}"/>
    <hyperlink ref="K21" r:id="rId20" tooltip="Show vehicle" display="Show vehicle" xr:uid="{00000000-0004-0000-0000-000013000000}"/>
    <hyperlink ref="K22" r:id="rId21" tooltip="Show vehicle" display="Show vehicle" xr:uid="{00000000-0004-0000-0000-000014000000}"/>
    <hyperlink ref="K23" r:id="rId22" tooltip="Show vehicle" display="Show vehicle" xr:uid="{00000000-0004-0000-0000-000015000000}"/>
    <hyperlink ref="K24" r:id="rId23" tooltip="Show vehicle" display="Show vehicle" xr:uid="{00000000-0004-0000-0000-000016000000}"/>
    <hyperlink ref="K25" r:id="rId24" tooltip="Show vehicle" display="Show vehicle" xr:uid="{00000000-0004-0000-0000-000017000000}"/>
    <hyperlink ref="K26" r:id="rId25" tooltip="Show vehicle" display="Show vehicle" xr:uid="{00000000-0004-0000-0000-000018000000}"/>
    <hyperlink ref="K27" r:id="rId26" tooltip="Show vehicle" display="Show vehicle" xr:uid="{00000000-0004-0000-0000-000019000000}"/>
    <hyperlink ref="K28" r:id="rId27" tooltip="Show vehicle" display="Show vehicle" xr:uid="{00000000-0004-0000-0000-00001A000000}"/>
    <hyperlink ref="K29" r:id="rId28" tooltip="Show vehicle" display="Show vehicle" xr:uid="{00000000-0004-0000-0000-00001B000000}"/>
    <hyperlink ref="K30" r:id="rId29" tooltip="Show vehicle" display="Show vehicle" xr:uid="{00000000-0004-0000-0000-00001C000000}"/>
    <hyperlink ref="K31" r:id="rId30" tooltip="Show vehicle" display="Show vehicle" xr:uid="{00000000-0004-0000-0000-00001D000000}"/>
    <hyperlink ref="K32" r:id="rId31" tooltip="Show vehicle" display="Show vehicle" xr:uid="{00000000-0004-0000-0000-00001E000000}"/>
    <hyperlink ref="K33" r:id="rId32" tooltip="Show vehicle" display="Show vehicle" xr:uid="{00000000-0004-0000-0000-00001F000000}"/>
    <hyperlink ref="K34" r:id="rId33" tooltip="Show vehicle" display="Show vehicle" xr:uid="{00000000-0004-0000-0000-000020000000}"/>
    <hyperlink ref="K35" r:id="rId34" tooltip="Show vehicle" display="Show vehicle" xr:uid="{00000000-0004-0000-0000-000021000000}"/>
    <hyperlink ref="K36" r:id="rId35" tooltip="Show vehicle" display="Show vehicle" xr:uid="{00000000-0004-0000-0000-000022000000}"/>
    <hyperlink ref="K37" r:id="rId36" tooltip="Show vehicle" display="Show vehicle" xr:uid="{00000000-0004-0000-0000-000023000000}"/>
    <hyperlink ref="K38" r:id="rId37" tooltip="Show vehicle" display="Show vehicle" xr:uid="{00000000-0004-0000-0000-000024000000}"/>
    <hyperlink ref="K39" r:id="rId38" tooltip="Show vehicle" display="Show vehicle" xr:uid="{00000000-0004-0000-0000-000025000000}"/>
    <hyperlink ref="K40" r:id="rId39" tooltip="Show vehicle" display="Show vehicle" xr:uid="{00000000-0004-0000-0000-000026000000}"/>
    <hyperlink ref="K41" r:id="rId40" tooltip="Show vehicle" display="Show vehicle" xr:uid="{00000000-0004-0000-0000-000027000000}"/>
    <hyperlink ref="K42" r:id="rId41" tooltip="Show vehicle" display="Show vehicle" xr:uid="{00000000-0004-0000-0000-000028000000}"/>
    <hyperlink ref="K43" r:id="rId42" tooltip="Show vehicle" display="Show vehicle" xr:uid="{00000000-0004-0000-0000-000029000000}"/>
    <hyperlink ref="K44" r:id="rId43" tooltip="Show vehicle" display="Show vehicle" xr:uid="{00000000-0004-0000-0000-00002A000000}"/>
    <hyperlink ref="K45" r:id="rId44" tooltip="Show vehicle" display="Show vehicle" xr:uid="{00000000-0004-0000-0000-00002B000000}"/>
    <hyperlink ref="K46" r:id="rId45" tooltip="Show vehicle" display="Show vehicle" xr:uid="{00000000-0004-0000-0000-00002C000000}"/>
    <hyperlink ref="K47" r:id="rId46" tooltip="Show vehicle" display="Show vehicle" xr:uid="{00000000-0004-0000-0000-00002D000000}"/>
    <hyperlink ref="K48" r:id="rId47" tooltip="Show vehicle" display="Show vehicle" xr:uid="{00000000-0004-0000-0000-00002E000000}"/>
    <hyperlink ref="K49" r:id="rId48" tooltip="Show vehicle" display="Show vehicle" xr:uid="{00000000-0004-0000-0000-00002F000000}"/>
    <hyperlink ref="K50" r:id="rId49" tooltip="Show vehicle" display="Show vehicle" xr:uid="{00000000-0004-0000-0000-000030000000}"/>
    <hyperlink ref="K51" r:id="rId50" tooltip="Show vehicle" display="Show vehicle" xr:uid="{00000000-0004-0000-0000-000031000000}"/>
    <hyperlink ref="K52" r:id="rId51" tooltip="Show vehicle" display="Show vehicle" xr:uid="{00000000-0004-0000-0000-000032000000}"/>
    <hyperlink ref="K53" r:id="rId52" tooltip="Show vehicle" display="Show vehicle" xr:uid="{00000000-0004-0000-0000-000033000000}"/>
    <hyperlink ref="K54" r:id="rId53" tooltip="Show vehicle" display="Show vehicle" xr:uid="{00000000-0004-0000-0000-000034000000}"/>
    <hyperlink ref="K55" r:id="rId54" tooltip="Show vehicle" display="Show vehicle" xr:uid="{00000000-0004-0000-0000-000035000000}"/>
    <hyperlink ref="K56" r:id="rId55" tooltip="Show vehicle" display="Show vehicle" xr:uid="{00000000-0004-0000-0000-000036000000}"/>
    <hyperlink ref="K57" r:id="rId56" tooltip="Show vehicle" display="Show vehicle" xr:uid="{00000000-0004-0000-0000-000037000000}"/>
    <hyperlink ref="K58" r:id="rId57" tooltip="Show vehicle" display="Show vehicle" xr:uid="{00000000-0004-0000-0000-000038000000}"/>
    <hyperlink ref="K59" r:id="rId58" tooltip="Show vehicle" display="Show vehicle" xr:uid="{00000000-0004-0000-0000-000039000000}"/>
    <hyperlink ref="K60" r:id="rId59" tooltip="Show vehicle" display="Show vehicle" xr:uid="{00000000-0004-0000-0000-00003A000000}"/>
    <hyperlink ref="K61" r:id="rId60" tooltip="Show vehicle" display="Show vehicle" xr:uid="{00000000-0004-0000-0000-00003B000000}"/>
    <hyperlink ref="K62" r:id="rId61" tooltip="Show vehicle" display="Show vehicle" xr:uid="{00000000-0004-0000-0000-00003C000000}"/>
    <hyperlink ref="K63" r:id="rId62" tooltip="Show vehicle" display="Show vehicle" xr:uid="{00000000-0004-0000-0000-00003D000000}"/>
    <hyperlink ref="K64" r:id="rId63" tooltip="Show vehicle" display="Show vehicle" xr:uid="{00000000-0004-0000-0000-00003E000000}"/>
    <hyperlink ref="K65" r:id="rId64" tooltip="Show vehicle" display="Show vehicle" xr:uid="{00000000-0004-0000-0000-00003F000000}"/>
    <hyperlink ref="K66" r:id="rId65" tooltip="Show vehicle" display="Show vehicle" xr:uid="{00000000-0004-0000-0000-000040000000}"/>
    <hyperlink ref="K67" r:id="rId66" tooltip="Show vehicle" display="Show vehicle" xr:uid="{00000000-0004-0000-0000-000041000000}"/>
    <hyperlink ref="K68" r:id="rId67" tooltip="Show vehicle" display="Show vehicle" xr:uid="{00000000-0004-0000-0000-000042000000}"/>
    <hyperlink ref="K69" r:id="rId68" tooltip="Show vehicle" display="Show vehicle" xr:uid="{00000000-0004-0000-0000-000043000000}"/>
    <hyperlink ref="K70" r:id="rId69" tooltip="Show vehicle" display="Show vehicle" xr:uid="{00000000-0004-0000-0000-000044000000}"/>
    <hyperlink ref="K71" r:id="rId70" tooltip="Show vehicle" display="Show vehicle" xr:uid="{00000000-0004-0000-0000-000045000000}"/>
    <hyperlink ref="K72" r:id="rId71" tooltip="Show vehicle" display="Show vehicle" xr:uid="{00000000-0004-0000-0000-000046000000}"/>
    <hyperlink ref="K73" r:id="rId72" tooltip="Show vehicle" display="Show vehicle" xr:uid="{00000000-0004-0000-0000-000047000000}"/>
    <hyperlink ref="K74" r:id="rId73" tooltip="Show vehicle" display="Show vehicle" xr:uid="{00000000-0004-0000-0000-000048000000}"/>
    <hyperlink ref="K75" r:id="rId74" tooltip="Show vehicle" display="Show vehicle" xr:uid="{00000000-0004-0000-0000-000049000000}"/>
    <hyperlink ref="K76" r:id="rId75" tooltip="Show vehicle" display="Show vehicle" xr:uid="{00000000-0004-0000-0000-00004A000000}"/>
    <hyperlink ref="K77" r:id="rId76" tooltip="Show vehicle" display="Show vehicle" xr:uid="{00000000-0004-0000-0000-00004B000000}"/>
    <hyperlink ref="K78" r:id="rId77" tooltip="Show vehicle" display="Show vehicle" xr:uid="{00000000-0004-0000-0000-00004C000000}"/>
    <hyperlink ref="K79" r:id="rId78" tooltip="Show vehicle" display="Show vehicle" xr:uid="{00000000-0004-0000-0000-00004D000000}"/>
    <hyperlink ref="K80" r:id="rId79" tooltip="Show vehicle" display="Show vehicle" xr:uid="{00000000-0004-0000-0000-00004E000000}"/>
    <hyperlink ref="K81" r:id="rId80" tooltip="Show vehicle" display="Show vehicle" xr:uid="{00000000-0004-0000-0000-00004F000000}"/>
    <hyperlink ref="K82" r:id="rId81" tooltip="Show vehicle" display="Show vehicle" xr:uid="{00000000-0004-0000-0000-000050000000}"/>
    <hyperlink ref="K83" r:id="rId82" tooltip="Show vehicle" display="Show vehicle" xr:uid="{00000000-0004-0000-0000-000051000000}"/>
    <hyperlink ref="K84" r:id="rId83" tooltip="Show vehicle" display="Show vehicle" xr:uid="{00000000-0004-0000-0000-000052000000}"/>
    <hyperlink ref="K85" r:id="rId84" tooltip="Show vehicle" display="Show vehicle" xr:uid="{00000000-0004-0000-0000-000053000000}"/>
    <hyperlink ref="K86" r:id="rId85" tooltip="Show vehicle" display="Show vehicle" xr:uid="{00000000-0004-0000-0000-000054000000}"/>
    <hyperlink ref="K87" r:id="rId86" tooltip="Show vehicle" display="Show vehicle" xr:uid="{00000000-0004-0000-0000-000055000000}"/>
    <hyperlink ref="K88" r:id="rId87" tooltip="Show vehicle" display="Show vehicle" xr:uid="{00000000-0004-0000-0000-000056000000}"/>
    <hyperlink ref="K89" r:id="rId88" tooltip="Show vehicle" display="Show vehicle" xr:uid="{00000000-0004-0000-0000-000057000000}"/>
    <hyperlink ref="K90" r:id="rId89" tooltip="Show vehicle" display="Show vehicle" xr:uid="{00000000-0004-0000-0000-000058000000}"/>
    <hyperlink ref="K91" r:id="rId90" tooltip="Show vehicle" display="Show vehicle" xr:uid="{00000000-0004-0000-0000-000059000000}"/>
    <hyperlink ref="K92" r:id="rId91" tooltip="Show vehicle" display="Show vehicle" xr:uid="{00000000-0004-0000-0000-00005A000000}"/>
    <hyperlink ref="K93" r:id="rId92" tooltip="Show vehicle" display="Show vehicle" xr:uid="{00000000-0004-0000-0000-00005B000000}"/>
    <hyperlink ref="K94" r:id="rId93" tooltip="Show vehicle" display="Show vehicle" xr:uid="{00000000-0004-0000-0000-00005C000000}"/>
    <hyperlink ref="K95" r:id="rId94" tooltip="Show vehicle" display="Show vehicle" xr:uid="{00000000-0004-0000-0000-00005D000000}"/>
    <hyperlink ref="K96" r:id="rId95" tooltip="Show vehicle" display="Show vehicle" xr:uid="{00000000-0004-0000-0000-00005E000000}"/>
    <hyperlink ref="K97" r:id="rId96" tooltip="Show vehicle" display="Show vehicle" xr:uid="{00000000-0004-0000-0000-00005F000000}"/>
    <hyperlink ref="K98" r:id="rId97" tooltip="Show vehicle" display="Show vehicle" xr:uid="{00000000-0004-0000-0000-000060000000}"/>
    <hyperlink ref="K99" r:id="rId98" tooltip="Show vehicle" display="Show vehicle" xr:uid="{00000000-0004-0000-0000-000061000000}"/>
    <hyperlink ref="K100" r:id="rId99" tooltip="Show vehicle" display="Show vehicle" xr:uid="{00000000-0004-0000-0000-000062000000}"/>
    <hyperlink ref="K101" r:id="rId100" tooltip="Show vehicle" display="Show vehicle" xr:uid="{00000000-0004-0000-0000-000063000000}"/>
    <hyperlink ref="K102" r:id="rId101" tooltip="Show vehicle" display="Show vehicle" xr:uid="{00000000-0004-0000-0000-000064000000}"/>
    <hyperlink ref="K103" r:id="rId102" tooltip="Show vehicle" display="Show vehicle" xr:uid="{00000000-0004-0000-0000-000065000000}"/>
    <hyperlink ref="K104" r:id="rId103" tooltip="Show vehicle" display="Show vehicle" xr:uid="{00000000-0004-0000-0000-000066000000}"/>
    <hyperlink ref="K105" r:id="rId104" tooltip="Show vehicle" display="Show vehicle" xr:uid="{00000000-0004-0000-0000-000067000000}"/>
    <hyperlink ref="K106" r:id="rId105" tooltip="Show vehicle" display="Show vehicle" xr:uid="{00000000-0004-0000-0000-000068000000}"/>
    <hyperlink ref="K107" r:id="rId106" tooltip="Show vehicle" display="Show vehicle" xr:uid="{00000000-0004-0000-0000-000069000000}"/>
    <hyperlink ref="K108" r:id="rId107" tooltip="Show vehicle" display="Show vehicle" xr:uid="{00000000-0004-0000-0000-00006A000000}"/>
    <hyperlink ref="K109" r:id="rId108" tooltip="Show vehicle" display="Show vehicle" xr:uid="{00000000-0004-0000-0000-00006B000000}"/>
    <hyperlink ref="K110" r:id="rId109" tooltip="Show vehicle" display="Show vehicle" xr:uid="{00000000-0004-0000-0000-00006C000000}"/>
    <hyperlink ref="K111" r:id="rId110" tooltip="Show vehicle" display="Show vehicle" xr:uid="{00000000-0004-0000-0000-00006D000000}"/>
    <hyperlink ref="K112" r:id="rId111" tooltip="Show vehicle" display="Show vehicle" xr:uid="{00000000-0004-0000-0000-00006E000000}"/>
    <hyperlink ref="K113" r:id="rId112" tooltip="Show vehicle" display="Show vehicle" xr:uid="{00000000-0004-0000-0000-00006F000000}"/>
    <hyperlink ref="K114" r:id="rId113" tooltip="Show vehicle" display="Show vehicle" xr:uid="{00000000-0004-0000-0000-000070000000}"/>
    <hyperlink ref="K115" r:id="rId114" tooltip="Show vehicle" display="Show vehicle" xr:uid="{00000000-0004-0000-0000-000071000000}"/>
    <hyperlink ref="K116" r:id="rId115" tooltip="Show vehicle" display="Show vehicle" xr:uid="{00000000-0004-0000-0000-000072000000}"/>
    <hyperlink ref="K117" r:id="rId116" tooltip="Show vehicle" display="Show vehicle" xr:uid="{00000000-0004-0000-0000-000073000000}"/>
    <hyperlink ref="K118" r:id="rId117" tooltip="Show vehicle" display="Show vehicle" xr:uid="{00000000-0004-0000-0000-000074000000}"/>
    <hyperlink ref="K119" r:id="rId118" tooltip="Show vehicle" display="Show vehicle" xr:uid="{00000000-0004-0000-0000-000075000000}"/>
    <hyperlink ref="K120" r:id="rId119" tooltip="Show vehicle" display="Show vehicle" xr:uid="{00000000-0004-0000-0000-000076000000}"/>
    <hyperlink ref="K121" r:id="rId120" tooltip="Show vehicle" display="Show vehicle" xr:uid="{00000000-0004-0000-0000-000077000000}"/>
    <hyperlink ref="K122" r:id="rId121" tooltip="Show vehicle" display="Show vehicle" xr:uid="{00000000-0004-0000-0000-000078000000}"/>
    <hyperlink ref="K123" r:id="rId122" tooltip="Show vehicle" display="Show vehicle" xr:uid="{00000000-0004-0000-0000-000079000000}"/>
    <hyperlink ref="K124" r:id="rId123" tooltip="Show vehicle" display="Show vehicle" xr:uid="{00000000-0004-0000-0000-00007A000000}"/>
    <hyperlink ref="K125" r:id="rId124" tooltip="Show vehicle" display="Show vehicle" xr:uid="{00000000-0004-0000-0000-00007B000000}"/>
    <hyperlink ref="K126" r:id="rId125" tooltip="Show vehicle" display="Show vehicle" xr:uid="{00000000-0004-0000-0000-00007C000000}"/>
    <hyperlink ref="K127" r:id="rId126" tooltip="Show vehicle" display="Show vehicle" xr:uid="{00000000-0004-0000-0000-00007D000000}"/>
    <hyperlink ref="K128" r:id="rId127" tooltip="Show vehicle" display="Show vehicle" xr:uid="{00000000-0004-0000-0000-00007E000000}"/>
    <hyperlink ref="K129" r:id="rId128" tooltip="Show vehicle" display="Show vehicle" xr:uid="{00000000-0004-0000-0000-00007F000000}"/>
    <hyperlink ref="K130" r:id="rId129" tooltip="Show vehicle" display="Show vehicle" xr:uid="{00000000-0004-0000-0000-000080000000}"/>
    <hyperlink ref="K131" r:id="rId130" tooltip="Show vehicle" display="Show vehicle" xr:uid="{00000000-0004-0000-0000-000081000000}"/>
    <hyperlink ref="K132" r:id="rId131" tooltip="Show vehicle" display="Show vehicle" xr:uid="{00000000-0004-0000-0000-000082000000}"/>
    <hyperlink ref="K133" r:id="rId132" tooltip="Show vehicle" display="Show vehicle" xr:uid="{00000000-0004-0000-0000-000083000000}"/>
    <hyperlink ref="K134" r:id="rId133" tooltip="Show vehicle" display="Show vehicle" xr:uid="{00000000-0004-0000-0000-000084000000}"/>
    <hyperlink ref="K135" r:id="rId134" tooltip="Show vehicle" display="Show vehicle" xr:uid="{00000000-0004-0000-0000-000085000000}"/>
    <hyperlink ref="K136" r:id="rId135" tooltip="Show vehicle" display="Show vehicle" xr:uid="{00000000-0004-0000-0000-000086000000}"/>
    <hyperlink ref="K137" r:id="rId136" tooltip="Show vehicle" display="Show vehicle" xr:uid="{00000000-0004-0000-0000-000087000000}"/>
    <hyperlink ref="K138" r:id="rId137" tooltip="Show vehicle" display="Show vehicle" xr:uid="{00000000-0004-0000-0000-000088000000}"/>
    <hyperlink ref="K139" r:id="rId138" tooltip="Show vehicle" display="Show vehicle" xr:uid="{00000000-0004-0000-0000-000089000000}"/>
    <hyperlink ref="K140" r:id="rId139" tooltip="Show vehicle" display="Show vehicle" xr:uid="{00000000-0004-0000-0000-00008A000000}"/>
    <hyperlink ref="K141" r:id="rId140" tooltip="Show vehicle" display="Show vehicle" xr:uid="{00000000-0004-0000-0000-00008B000000}"/>
    <hyperlink ref="K142" r:id="rId141" tooltip="Show vehicle" display="Show vehicle" xr:uid="{00000000-0004-0000-0000-00008C000000}"/>
    <hyperlink ref="K143" r:id="rId142" tooltip="Show vehicle" display="Show vehicle" xr:uid="{00000000-0004-0000-0000-00008D000000}"/>
    <hyperlink ref="K144" r:id="rId143" tooltip="Show vehicle" display="Show vehicle" xr:uid="{00000000-0004-0000-0000-00008E000000}"/>
    <hyperlink ref="K145" r:id="rId144" tooltip="Show vehicle" display="Show vehicle" xr:uid="{00000000-0004-0000-0000-00008F000000}"/>
    <hyperlink ref="K146" r:id="rId145" tooltip="Show vehicle" display="Show vehicle" xr:uid="{00000000-0004-0000-0000-000090000000}"/>
    <hyperlink ref="K147" r:id="rId146" tooltip="Show vehicle" display="Show vehicle" xr:uid="{00000000-0004-0000-0000-000091000000}"/>
    <hyperlink ref="K148" r:id="rId147" tooltip="Show vehicle" display="Show vehicle" xr:uid="{00000000-0004-0000-0000-000092000000}"/>
    <hyperlink ref="K149" r:id="rId148" tooltip="Show vehicle" display="Show vehicle" xr:uid="{00000000-0004-0000-0000-000093000000}"/>
    <hyperlink ref="K150" r:id="rId149" tooltip="Show vehicle" display="Show vehicle" xr:uid="{00000000-0004-0000-0000-000094000000}"/>
    <hyperlink ref="K151" r:id="rId150" tooltip="Show vehicle" display="Show vehicle" xr:uid="{00000000-0004-0000-0000-000095000000}"/>
    <hyperlink ref="K152" r:id="rId151" tooltip="Show vehicle" display="Show vehicle" xr:uid="{00000000-0004-0000-0000-000096000000}"/>
    <hyperlink ref="K153" r:id="rId152" tooltip="Show vehicle" display="Show vehicle" xr:uid="{00000000-0004-0000-0000-000097000000}"/>
    <hyperlink ref="K154" r:id="rId153" tooltip="Show vehicle" display="Show vehicle" xr:uid="{00000000-0004-0000-0000-000098000000}"/>
    <hyperlink ref="K155" r:id="rId154" tooltip="Show vehicle" display="Show vehicle" xr:uid="{00000000-0004-0000-0000-000099000000}"/>
    <hyperlink ref="K156" r:id="rId155" tooltip="Show vehicle" display="Show vehicle" xr:uid="{00000000-0004-0000-0000-00009A000000}"/>
    <hyperlink ref="K157" r:id="rId156" tooltip="Show vehicle" display="Show vehicle" xr:uid="{00000000-0004-0000-0000-00009B000000}"/>
    <hyperlink ref="K158" r:id="rId157" tooltip="Show vehicle" display="Show vehicle" xr:uid="{00000000-0004-0000-0000-00009C000000}"/>
    <hyperlink ref="K159" r:id="rId158" tooltip="Show vehicle" display="Show vehicle" xr:uid="{00000000-0004-0000-0000-00009D000000}"/>
    <hyperlink ref="K160" r:id="rId159" tooltip="Show vehicle" display="Show vehicle" xr:uid="{00000000-0004-0000-0000-00009E000000}"/>
    <hyperlink ref="K161" r:id="rId160" tooltip="Show vehicle" display="Show vehicle" xr:uid="{00000000-0004-0000-0000-00009F000000}"/>
    <hyperlink ref="K162" r:id="rId161" tooltip="Show vehicle" display="Show vehicle" xr:uid="{00000000-0004-0000-0000-0000A0000000}"/>
    <hyperlink ref="K163" r:id="rId162" tooltip="Show vehicle" display="Show vehicle" xr:uid="{00000000-0004-0000-0000-0000A1000000}"/>
    <hyperlink ref="K164" r:id="rId163" tooltip="Show vehicle" display="Show vehicle" xr:uid="{00000000-0004-0000-0000-0000A2000000}"/>
    <hyperlink ref="K165" r:id="rId164" tooltip="Show vehicle" display="Show vehicle" xr:uid="{00000000-0004-0000-0000-0000A3000000}"/>
    <hyperlink ref="K166" r:id="rId165" tooltip="Show vehicle" display="Show vehicle" xr:uid="{00000000-0004-0000-0000-0000A4000000}"/>
    <hyperlink ref="K167" r:id="rId166" tooltip="Show vehicle" display="Show vehicle" xr:uid="{00000000-0004-0000-0000-0000A5000000}"/>
    <hyperlink ref="K168" r:id="rId167" tooltip="Show vehicle" display="Show vehicle" xr:uid="{00000000-0004-0000-0000-0000A6000000}"/>
    <hyperlink ref="K169" r:id="rId168" tooltip="Show vehicle" display="Show vehicle" xr:uid="{00000000-0004-0000-0000-0000A7000000}"/>
    <hyperlink ref="K170" r:id="rId169" tooltip="Show vehicle" display="Show vehicle" xr:uid="{00000000-0004-0000-0000-0000A8000000}"/>
    <hyperlink ref="K171" r:id="rId170" tooltip="Show vehicle" display="Show vehicle" xr:uid="{00000000-0004-0000-0000-0000A9000000}"/>
    <hyperlink ref="K172" r:id="rId171" tooltip="Show vehicle" display="Show vehicle" xr:uid="{00000000-0004-0000-0000-0000AA000000}"/>
    <hyperlink ref="K173" r:id="rId172" tooltip="Show vehicle" display="Show vehicle" xr:uid="{00000000-0004-0000-0000-0000AB000000}"/>
    <hyperlink ref="K174" r:id="rId173" tooltip="Show vehicle" display="Show vehicle" xr:uid="{00000000-0004-0000-0000-0000AC000000}"/>
    <hyperlink ref="K175" r:id="rId174" tooltip="Show vehicle" display="Show vehicle" xr:uid="{00000000-0004-0000-0000-0000AD000000}"/>
    <hyperlink ref="K176" r:id="rId175" tooltip="Show vehicle" display="Show vehicle" xr:uid="{00000000-0004-0000-0000-0000AE000000}"/>
    <hyperlink ref="K177" r:id="rId176" tooltip="Show vehicle" display="Show vehicle" xr:uid="{00000000-0004-0000-0000-0000AF000000}"/>
    <hyperlink ref="K178" r:id="rId177" tooltip="Show vehicle" display="Show vehicle" xr:uid="{00000000-0004-0000-0000-0000B0000000}"/>
    <hyperlink ref="K179" r:id="rId178" tooltip="Show vehicle" display="Show vehicle" xr:uid="{00000000-0004-0000-0000-0000B1000000}"/>
    <hyperlink ref="K180" r:id="rId179" tooltip="Show vehicle" display="Show vehicle" xr:uid="{00000000-0004-0000-0000-0000B2000000}"/>
    <hyperlink ref="K181" r:id="rId180" tooltip="Show vehicle" display="Show vehicle" xr:uid="{00000000-0004-0000-0000-0000B3000000}"/>
    <hyperlink ref="K182" r:id="rId181" tooltip="Show vehicle" display="Show vehicle" xr:uid="{00000000-0004-0000-0000-0000B4000000}"/>
    <hyperlink ref="K183" r:id="rId182" tooltip="Show vehicle" display="Show vehicle" xr:uid="{00000000-0004-0000-0000-0000B5000000}"/>
    <hyperlink ref="K184" r:id="rId183" tooltip="Show vehicle" display="Show vehicle" xr:uid="{00000000-0004-0000-0000-0000B6000000}"/>
    <hyperlink ref="K185" r:id="rId184" tooltip="Show vehicle" display="Show vehicle" xr:uid="{00000000-0004-0000-0000-0000B7000000}"/>
    <hyperlink ref="K186" r:id="rId185" tooltip="Show vehicle" display="Show vehicle" xr:uid="{00000000-0004-0000-0000-0000B8000000}"/>
    <hyperlink ref="K187" r:id="rId186" tooltip="Show vehicle" display="Show vehicle" xr:uid="{00000000-0004-0000-0000-0000B9000000}"/>
    <hyperlink ref="K188" r:id="rId187" tooltip="Show vehicle" display="Show vehicle" xr:uid="{00000000-0004-0000-0000-0000BA000000}"/>
    <hyperlink ref="K189" r:id="rId188" tooltip="Show vehicle" display="Show vehicle" xr:uid="{00000000-0004-0000-0000-0000BB000000}"/>
    <hyperlink ref="K190" r:id="rId189" tooltip="Show vehicle" display="Show vehicle" xr:uid="{00000000-0004-0000-0000-0000BC000000}"/>
    <hyperlink ref="K191" r:id="rId190" tooltip="Show vehicle" display="Show vehicle" xr:uid="{00000000-0004-0000-0000-0000BD000000}"/>
    <hyperlink ref="K192" r:id="rId191" tooltip="Show vehicle" display="Show vehicle" xr:uid="{00000000-0004-0000-0000-0000BE000000}"/>
    <hyperlink ref="K193" r:id="rId192" tooltip="Show vehicle" display="Show vehicle" xr:uid="{00000000-0004-0000-0000-0000BF000000}"/>
    <hyperlink ref="K194" r:id="rId193" tooltip="Show vehicle" display="Show vehicle" xr:uid="{00000000-0004-0000-0000-0000C0000000}"/>
    <hyperlink ref="K195" r:id="rId194" tooltip="Show vehicle" display="Show vehicle" xr:uid="{00000000-0004-0000-0000-0000C1000000}"/>
    <hyperlink ref="K196" r:id="rId195" tooltip="Show vehicle" display="Show vehicle" xr:uid="{00000000-0004-0000-0000-0000C2000000}"/>
    <hyperlink ref="K197" r:id="rId196" tooltip="Show vehicle" display="Show vehicle" xr:uid="{00000000-0004-0000-0000-0000C3000000}"/>
    <hyperlink ref="K198" r:id="rId197" tooltip="Show vehicle" display="Show vehicle" xr:uid="{00000000-0004-0000-0000-0000C4000000}"/>
    <hyperlink ref="K199" r:id="rId198" tooltip="Show vehicle" display="Show vehicle" xr:uid="{00000000-0004-0000-0000-0000C5000000}"/>
    <hyperlink ref="K200" r:id="rId199" tooltip="Show vehicle" display="Show vehicle" xr:uid="{00000000-0004-0000-0000-0000C6000000}"/>
    <hyperlink ref="K201" r:id="rId200" tooltip="Show vehicle" display="Show vehicle" xr:uid="{00000000-0004-0000-0000-0000C7000000}"/>
    <hyperlink ref="K202" r:id="rId201" tooltip="Show vehicle" display="Show vehicle" xr:uid="{00000000-0004-0000-0000-0000C8000000}"/>
    <hyperlink ref="K203" r:id="rId202" tooltip="Show vehicle" display="Show vehicle" xr:uid="{00000000-0004-0000-0000-0000C9000000}"/>
    <hyperlink ref="K204" r:id="rId203" tooltip="Show vehicle" display="Show vehicle" xr:uid="{00000000-0004-0000-0000-0000CA000000}"/>
    <hyperlink ref="K205" r:id="rId204" tooltip="Show vehicle" display="Show vehicle" xr:uid="{00000000-0004-0000-0000-0000CB000000}"/>
    <hyperlink ref="K206" r:id="rId205" tooltip="Show vehicle" display="Show vehicle" xr:uid="{00000000-0004-0000-0000-0000CC000000}"/>
    <hyperlink ref="K207" r:id="rId206" tooltip="Show vehicle" display="Show vehicle" xr:uid="{00000000-0004-0000-0000-0000CD000000}"/>
    <hyperlink ref="K208" r:id="rId207" tooltip="Show vehicle" display="Show vehicle" xr:uid="{00000000-0004-0000-0000-0000CE000000}"/>
    <hyperlink ref="K209" r:id="rId208" tooltip="Show vehicle" display="Show vehicle" xr:uid="{00000000-0004-0000-0000-0000CF000000}"/>
    <hyperlink ref="K210" r:id="rId209" tooltip="Show vehicle" display="Show vehicle" xr:uid="{00000000-0004-0000-0000-0000D0000000}"/>
    <hyperlink ref="K211" r:id="rId210" tooltip="Show vehicle" display="Show vehicle" xr:uid="{00000000-0004-0000-0000-0000D1000000}"/>
    <hyperlink ref="K212" r:id="rId211" tooltip="Show vehicle" display="Show vehicle" xr:uid="{00000000-0004-0000-0000-0000D2000000}"/>
    <hyperlink ref="K213" r:id="rId212" tooltip="Show vehicle" display="Show vehicle" xr:uid="{00000000-0004-0000-0000-0000D3000000}"/>
    <hyperlink ref="K214" r:id="rId213" tooltip="Show vehicle" display="Show vehicle" xr:uid="{00000000-0004-0000-0000-0000D4000000}"/>
    <hyperlink ref="K215" r:id="rId214" tooltip="Show vehicle" display="Show vehicle" xr:uid="{00000000-0004-0000-0000-0000D5000000}"/>
    <hyperlink ref="K216" r:id="rId215" tooltip="Show vehicle" display="Show vehicle" xr:uid="{00000000-0004-0000-0000-0000D6000000}"/>
    <hyperlink ref="K217" r:id="rId216" tooltip="Show vehicle" display="Show vehicle" xr:uid="{00000000-0004-0000-0000-0000D7000000}"/>
    <hyperlink ref="K218" r:id="rId217" tooltip="Show vehicle" display="Show vehicle" xr:uid="{00000000-0004-0000-0000-0000D8000000}"/>
    <hyperlink ref="K219" r:id="rId218" tooltip="Show vehicle" display="Show vehicle" xr:uid="{00000000-0004-0000-0000-0000D9000000}"/>
    <hyperlink ref="K220" r:id="rId219" tooltip="Show vehicle" display="Show vehicle" xr:uid="{00000000-0004-0000-0000-0000DA000000}"/>
    <hyperlink ref="K221" r:id="rId220" tooltip="Show vehicle" display="Show vehicle" xr:uid="{00000000-0004-0000-0000-0000DB000000}"/>
    <hyperlink ref="K222" r:id="rId221" tooltip="Show vehicle" display="Show vehicle" xr:uid="{00000000-0004-0000-0000-0000DC000000}"/>
    <hyperlink ref="K223" r:id="rId222" tooltip="Show vehicle" display="Show vehicle" xr:uid="{00000000-0004-0000-0000-0000DD000000}"/>
    <hyperlink ref="K224" r:id="rId223" tooltip="Show vehicle" display="Show vehicle" xr:uid="{00000000-0004-0000-0000-0000DE000000}"/>
    <hyperlink ref="K225" r:id="rId224" tooltip="Show vehicle" display="Show vehicle" xr:uid="{00000000-0004-0000-0000-0000DF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/>
  <cp:revision/>
  <dcterms:created xsi:type="dcterms:W3CDTF">2025-05-08T09:10:49Z</dcterms:created>
  <dcterms:modified xsi:type="dcterms:W3CDTF">2025-07-10T07:57:50Z</dcterms:modified>
  <cp:category/>
  <cp:contentStatus/>
</cp:coreProperties>
</file>