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G:\Shared drives\Active Data\SalAmp_HFSP\"/>
    </mc:Choice>
  </mc:AlternateContent>
  <xr:revisionPtr revIDLastSave="0" documentId="8_{B3501102-5A64-4D69-92FF-71B76637A3A2}" xr6:coauthVersionLast="45" xr6:coauthVersionMax="45" xr10:uidLastSave="{00000000-0000-0000-0000-000000000000}"/>
  <bookViews>
    <workbookView xWindow="-110" yWindow="-110" windowWidth="19420" windowHeight="10420" tabRatio="660" activeTab="1" xr2:uid="{00000000-000D-0000-FFFF-FFFF00000000}"/>
  </bookViews>
  <sheets>
    <sheet name="Overall" sheetId="2" r:id="rId1"/>
    <sheet name="PostAmpForR" sheetId="31" r:id="rId2"/>
    <sheet name="2019-12-17" sheetId="28" r:id="rId3"/>
    <sheet name="2019-12-18" sheetId="27" r:id="rId4"/>
    <sheet name="2019-12-19" sheetId="6" r:id="rId5"/>
    <sheet name="2019-12-20" sheetId="7" r:id="rId6"/>
    <sheet name="2020-01-10" sheetId="9" r:id="rId7"/>
    <sheet name="2020-01-16" sheetId="25" r:id="rId8"/>
    <sheet name="2020-01-17" sheetId="26" r:id="rId9"/>
    <sheet name="2020-01-20" sheetId="29" r:id="rId10"/>
    <sheet name="2020-01-23" sheetId="22" r:id="rId11"/>
    <sheet name="2020-01-30" sheetId="23" r:id="rId12"/>
    <sheet name="2020-02-06" sheetId="19" r:id="rId13"/>
    <sheet name="2020-02-13" sheetId="20" r:id="rId14"/>
    <sheet name="2020-02-20" sheetId="18" r:id="rId15"/>
    <sheet name="2020-02-27" sheetId="17" r:id="rId16"/>
    <sheet name="2020-03-05" sheetId="24" r:id="rId17"/>
    <sheet name="2020-03-20" sheetId="11" r:id="rId18"/>
    <sheet name="2020-03-27" sheetId="8" r:id="rId19"/>
    <sheet name="2020-03-28" sheetId="10" r:id="rId20"/>
    <sheet name="2020-04-04" sheetId="12" r:id="rId21"/>
    <sheet name="2020-04-05" sheetId="13" r:id="rId22"/>
    <sheet name="2020-04-09" sheetId="14" r:id="rId23"/>
    <sheet name="2020-04-22" sheetId="16" r:id="rId24"/>
    <sheet name="2020-05-06" sheetId="5" r:id="rId25"/>
    <sheet name="2020-05-20" sheetId="3" r:id="rId26"/>
    <sheet name="2020-06-03" sheetId="1" r:id="rId27"/>
    <sheet name="2020-07-01" sheetId="15" r:id="rId28"/>
    <sheet name="2020-07-29" sheetId="30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4" i="31" l="1"/>
  <c r="Q64" i="31" s="1"/>
  <c r="R64" i="31" s="1"/>
  <c r="D64" i="31"/>
  <c r="P63" i="31"/>
  <c r="Q63" i="31" s="1"/>
  <c r="R63" i="31" s="1"/>
  <c r="D63" i="31"/>
  <c r="P62" i="31"/>
  <c r="Q62" i="31" s="1"/>
  <c r="R62" i="31" s="1"/>
  <c r="D62" i="31"/>
  <c r="P61" i="31"/>
  <c r="Q61" i="31" s="1"/>
  <c r="R61" i="31" s="1"/>
  <c r="D61" i="31"/>
  <c r="P60" i="31"/>
  <c r="Q60" i="31" s="1"/>
  <c r="R60" i="31" s="1"/>
  <c r="D60" i="31"/>
  <c r="P59" i="31"/>
  <c r="Q59" i="31" s="1"/>
  <c r="R59" i="31" s="1"/>
  <c r="D59" i="31"/>
  <c r="P58" i="31"/>
  <c r="Q58" i="31" s="1"/>
  <c r="R58" i="31" s="1"/>
  <c r="D58" i="31"/>
  <c r="P57" i="31"/>
  <c r="Q57" i="31" s="1"/>
  <c r="R57" i="31" s="1"/>
  <c r="D57" i="31"/>
  <c r="Q56" i="31"/>
  <c r="R56" i="31" s="1"/>
  <c r="P56" i="31"/>
  <c r="D56" i="31"/>
  <c r="P55" i="31"/>
  <c r="Q55" i="31" s="1"/>
  <c r="R55" i="31" s="1"/>
  <c r="D55" i="31"/>
  <c r="Q54" i="31"/>
  <c r="R54" i="31" s="1"/>
  <c r="P54" i="31"/>
  <c r="D54" i="31"/>
  <c r="P53" i="31"/>
  <c r="Q53" i="31" s="1"/>
  <c r="R53" i="31" s="1"/>
  <c r="D53" i="31"/>
  <c r="Q52" i="31"/>
  <c r="R52" i="31" s="1"/>
  <c r="P52" i="31"/>
  <c r="D52" i="31"/>
  <c r="P51" i="31"/>
  <c r="Q51" i="31" s="1"/>
  <c r="R51" i="31" s="1"/>
  <c r="D51" i="31"/>
  <c r="P50" i="31"/>
  <c r="Q50" i="31" s="1"/>
  <c r="R50" i="31" s="1"/>
  <c r="D50" i="31"/>
  <c r="P49" i="31"/>
  <c r="Q49" i="31" s="1"/>
  <c r="R49" i="31" s="1"/>
  <c r="D49" i="31"/>
  <c r="P48" i="31"/>
  <c r="Q48" i="31" s="1"/>
  <c r="R48" i="31" s="1"/>
  <c r="D48" i="31"/>
  <c r="P47" i="31"/>
  <c r="Q47" i="31" s="1"/>
  <c r="R47" i="31" s="1"/>
  <c r="D47" i="31"/>
  <c r="P46" i="31"/>
  <c r="Q46" i="31" s="1"/>
  <c r="R46" i="31" s="1"/>
  <c r="D46" i="31"/>
  <c r="P45" i="31"/>
  <c r="Q45" i="31" s="1"/>
  <c r="R45" i="31" s="1"/>
  <c r="D45" i="31"/>
  <c r="P44" i="31"/>
  <c r="Q44" i="31" s="1"/>
  <c r="R44" i="31" s="1"/>
  <c r="D44" i="31"/>
  <c r="P43" i="31"/>
  <c r="Q43" i="31" s="1"/>
  <c r="R43" i="31" s="1"/>
  <c r="D43" i="31"/>
  <c r="P42" i="31"/>
  <c r="Q42" i="31" s="1"/>
  <c r="R42" i="31" s="1"/>
  <c r="D42" i="31"/>
  <c r="P41" i="31"/>
  <c r="Q41" i="31" s="1"/>
  <c r="R41" i="31" s="1"/>
  <c r="D41" i="31"/>
  <c r="Q40" i="31"/>
  <c r="R40" i="31" s="1"/>
  <c r="P40" i="31"/>
  <c r="D40" i="31"/>
  <c r="P39" i="31"/>
  <c r="Q39" i="31" s="1"/>
  <c r="R39" i="31" s="1"/>
  <c r="D39" i="31"/>
  <c r="Q38" i="31"/>
  <c r="R38" i="31" s="1"/>
  <c r="P38" i="31"/>
  <c r="D38" i="31"/>
  <c r="D37" i="31"/>
  <c r="P36" i="31"/>
  <c r="Q36" i="31" s="1"/>
  <c r="R36" i="31" s="1"/>
  <c r="D36" i="31"/>
  <c r="P35" i="31"/>
  <c r="Q35" i="31" s="1"/>
  <c r="R35" i="31" s="1"/>
  <c r="D35" i="31"/>
  <c r="P34" i="31"/>
  <c r="Q34" i="31" s="1"/>
  <c r="R34" i="31" s="1"/>
  <c r="D34" i="31"/>
  <c r="D33" i="31"/>
  <c r="D32" i="31"/>
  <c r="D31" i="31"/>
  <c r="D30" i="31"/>
  <c r="D29" i="31"/>
  <c r="D28" i="31"/>
  <c r="D27" i="31"/>
  <c r="D26" i="31"/>
  <c r="D25" i="31"/>
  <c r="P24" i="31"/>
  <c r="Q24" i="31" s="1"/>
  <c r="R24" i="31" s="1"/>
  <c r="D24" i="31"/>
  <c r="Q23" i="31"/>
  <c r="R23" i="31" s="1"/>
  <c r="P23" i="31"/>
  <c r="D23" i="31"/>
  <c r="P22" i="31"/>
  <c r="Q22" i="31" s="1"/>
  <c r="R22" i="31" s="1"/>
  <c r="D22" i="31"/>
  <c r="P21" i="31"/>
  <c r="Q21" i="31" s="1"/>
  <c r="R21" i="31" s="1"/>
  <c r="D21" i="31"/>
  <c r="P20" i="31"/>
  <c r="Q20" i="31" s="1"/>
  <c r="R20" i="31" s="1"/>
  <c r="D20" i="31"/>
  <c r="P19" i="31"/>
  <c r="Q19" i="31" s="1"/>
  <c r="R19" i="31" s="1"/>
  <c r="D19" i="31"/>
  <c r="P18" i="31"/>
  <c r="Q18" i="31" s="1"/>
  <c r="R18" i="31" s="1"/>
  <c r="D18" i="31"/>
  <c r="P17" i="31"/>
  <c r="Q17" i="31" s="1"/>
  <c r="R17" i="31" s="1"/>
  <c r="D17" i="31"/>
  <c r="P16" i="31"/>
  <c r="Q16" i="31" s="1"/>
  <c r="R16" i="31" s="1"/>
  <c r="D16" i="31"/>
  <c r="P15" i="31"/>
  <c r="Q15" i="31" s="1"/>
  <c r="R15" i="31" s="1"/>
  <c r="D15" i="31"/>
  <c r="P14" i="31"/>
  <c r="Q14" i="31" s="1"/>
  <c r="R14" i="31" s="1"/>
  <c r="D14" i="31"/>
  <c r="P13" i="31"/>
  <c r="Q13" i="31" s="1"/>
  <c r="R13" i="31" s="1"/>
  <c r="D13" i="31"/>
  <c r="P12" i="31"/>
  <c r="Q12" i="31" s="1"/>
  <c r="R12" i="31" s="1"/>
  <c r="D12" i="31"/>
  <c r="Q11" i="31"/>
  <c r="R11" i="31" s="1"/>
  <c r="P11" i="31"/>
  <c r="D11" i="31"/>
  <c r="P10" i="31"/>
  <c r="Q10" i="31" s="1"/>
  <c r="R10" i="31" s="1"/>
  <c r="D10" i="31"/>
  <c r="Q9" i="31"/>
  <c r="R9" i="31" s="1"/>
  <c r="P9" i="31"/>
  <c r="D9" i="31"/>
  <c r="P8" i="31"/>
  <c r="Q8" i="31" s="1"/>
  <c r="R8" i="31" s="1"/>
  <c r="D8" i="31"/>
  <c r="Q7" i="31"/>
  <c r="R7" i="31" s="1"/>
  <c r="P7" i="31"/>
  <c r="D7" i="31"/>
  <c r="P6" i="31"/>
  <c r="Q6" i="31" s="1"/>
  <c r="R6" i="31" s="1"/>
  <c r="D6" i="31"/>
  <c r="D5" i="31"/>
  <c r="D4" i="31"/>
  <c r="D3" i="31"/>
  <c r="D2" i="31"/>
  <c r="P50" i="2"/>
  <c r="Q50" i="2"/>
  <c r="R50" i="2" s="1"/>
  <c r="P51" i="2"/>
  <c r="Q51" i="2"/>
  <c r="R51" i="2" s="1"/>
  <c r="P52" i="2"/>
  <c r="Q52" i="2"/>
  <c r="R52" i="2" s="1"/>
  <c r="P53" i="2"/>
  <c r="Q53" i="2" s="1"/>
  <c r="R53" i="2" s="1"/>
  <c r="P54" i="2"/>
  <c r="Q54" i="2" s="1"/>
  <c r="R54" i="2" s="1"/>
  <c r="P55" i="2"/>
  <c r="Q55" i="2" s="1"/>
  <c r="R55" i="2" s="1"/>
  <c r="P56" i="2"/>
  <c r="Q56" i="2"/>
  <c r="R56" i="2"/>
  <c r="P57" i="2"/>
  <c r="Q57" i="2"/>
  <c r="R57" i="2"/>
  <c r="P58" i="2"/>
  <c r="Q58" i="2"/>
  <c r="R58" i="2" s="1"/>
  <c r="P59" i="2"/>
  <c r="Q59" i="2"/>
  <c r="R59" i="2" s="1"/>
  <c r="P60" i="2"/>
  <c r="Q60" i="2"/>
  <c r="R60" i="2" s="1"/>
  <c r="P61" i="2"/>
  <c r="Q61" i="2" s="1"/>
  <c r="R61" i="2" s="1"/>
  <c r="P62" i="2"/>
  <c r="Q62" i="2" s="1"/>
  <c r="R62" i="2" s="1"/>
  <c r="P63" i="2"/>
  <c r="Q63" i="2" s="1"/>
  <c r="R63" i="2" s="1"/>
  <c r="P64" i="2"/>
  <c r="Q64" i="2"/>
  <c r="R64" i="2"/>
  <c r="P65" i="2"/>
  <c r="Q65" i="2"/>
  <c r="R65" i="2"/>
  <c r="P66" i="2"/>
  <c r="Q66" i="2"/>
  <c r="R66" i="2" s="1"/>
  <c r="P67" i="2"/>
  <c r="Q67" i="2"/>
  <c r="R67" i="2" s="1"/>
  <c r="P68" i="2"/>
  <c r="Q68" i="2"/>
  <c r="R68" i="2" s="1"/>
  <c r="P69" i="2"/>
  <c r="Q69" i="2" s="1"/>
  <c r="R69" i="2" s="1"/>
  <c r="P70" i="2"/>
  <c r="Q70" i="2" s="1"/>
  <c r="R70" i="2" s="1"/>
  <c r="P71" i="2"/>
  <c r="Q71" i="2" s="1"/>
  <c r="R71" i="2" s="1"/>
  <c r="P72" i="2"/>
  <c r="Q72" i="2"/>
  <c r="R72" i="2"/>
  <c r="P73" i="2"/>
  <c r="Q73" i="2"/>
  <c r="R73" i="2"/>
  <c r="P74" i="2"/>
  <c r="Q74" i="2"/>
  <c r="R74" i="2" s="1"/>
  <c r="P75" i="2"/>
  <c r="Q75" i="2"/>
  <c r="R75" i="2" s="1"/>
  <c r="P49" i="2"/>
  <c r="P45" i="2"/>
  <c r="P35" i="2"/>
  <c r="P28" i="2"/>
  <c r="P17" i="2"/>
  <c r="P8" i="2"/>
  <c r="P2" i="2"/>
  <c r="R3" i="2"/>
  <c r="R6" i="2"/>
  <c r="R8" i="2"/>
  <c r="R9" i="2"/>
  <c r="R12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45" i="2"/>
  <c r="R46" i="2"/>
  <c r="R47" i="2"/>
  <c r="R49" i="2"/>
  <c r="P23" i="2" l="1"/>
  <c r="Q33" i="2" l="1"/>
  <c r="P33" i="2"/>
  <c r="P30" i="2"/>
  <c r="Q30" i="2" s="1"/>
  <c r="P6" i="2"/>
  <c r="D70" i="2" l="1"/>
  <c r="D72" i="2"/>
  <c r="D73" i="2"/>
  <c r="D74" i="2"/>
  <c r="D75" i="2"/>
  <c r="D71" i="2"/>
  <c r="D68" i="2"/>
  <c r="D69" i="2"/>
  <c r="D67" i="2"/>
  <c r="D62" i="2"/>
  <c r="D63" i="2"/>
  <c r="D64" i="2"/>
  <c r="D65" i="2"/>
  <c r="D66" i="2"/>
  <c r="D61" i="2"/>
  <c r="D53" i="2"/>
  <c r="D54" i="2"/>
  <c r="D55" i="2"/>
  <c r="D56" i="2"/>
  <c r="D57" i="2"/>
  <c r="D58" i="2"/>
  <c r="D59" i="2"/>
  <c r="D60" i="2"/>
  <c r="D52" i="2"/>
  <c r="D40" i="2"/>
  <c r="D41" i="2"/>
  <c r="D42" i="2"/>
  <c r="D43" i="2"/>
  <c r="D44" i="2"/>
  <c r="D45" i="2"/>
  <c r="D46" i="2"/>
  <c r="D47" i="2"/>
  <c r="D48" i="2"/>
  <c r="D49" i="2"/>
  <c r="D50" i="2"/>
  <c r="D51" i="2"/>
  <c r="D39" i="2"/>
  <c r="D28" i="2"/>
  <c r="D29" i="2"/>
  <c r="D30" i="2"/>
  <c r="D31" i="2"/>
  <c r="D32" i="2"/>
  <c r="D33" i="2"/>
  <c r="D34" i="2"/>
  <c r="D35" i="2"/>
  <c r="D36" i="2"/>
  <c r="D37" i="2"/>
  <c r="D38" i="2"/>
  <c r="D27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13" i="2"/>
  <c r="P3" i="2" l="1"/>
  <c r="P4" i="2"/>
  <c r="P5" i="2"/>
  <c r="P7" i="2"/>
  <c r="P9" i="2"/>
  <c r="P12" i="2"/>
  <c r="P18" i="2"/>
  <c r="P19" i="2"/>
  <c r="P20" i="2"/>
  <c r="P21" i="2"/>
  <c r="P22" i="2"/>
  <c r="P24" i="2"/>
  <c r="P25" i="2"/>
  <c r="P26" i="2"/>
  <c r="P27" i="2"/>
  <c r="P29" i="2"/>
  <c r="P31" i="2"/>
  <c r="P32" i="2"/>
  <c r="P34" i="2"/>
  <c r="P46" i="2"/>
  <c r="P47" i="2"/>
  <c r="Q3" i="2" l="1"/>
  <c r="Q6" i="2"/>
  <c r="Q8" i="2"/>
  <c r="Q9" i="2"/>
  <c r="Q12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1" i="2"/>
  <c r="Q32" i="2"/>
  <c r="Q34" i="2"/>
  <c r="Q35" i="2"/>
  <c r="Q45" i="2"/>
  <c r="Q46" i="2"/>
  <c r="Q47" i="2"/>
  <c r="Q49" i="2"/>
  <c r="J2" i="23" l="1"/>
</calcChain>
</file>

<file path=xl/sharedStrings.xml><?xml version="1.0" encoding="utf-8"?>
<sst xmlns="http://schemas.openxmlformats.org/spreadsheetml/2006/main" count="3269" uniqueCount="774">
  <si>
    <t>Date filmed</t>
  </si>
  <si>
    <t>File name</t>
  </si>
  <si>
    <t>Comments</t>
  </si>
  <si>
    <t>Direction</t>
  </si>
  <si>
    <t>Experiment</t>
  </si>
  <si>
    <t># of digitized points</t>
  </si>
  <si>
    <t>Digitized by</t>
  </si>
  <si>
    <t>Completed (Yes/No/In progress)</t>
  </si>
  <si>
    <t>Front Right Steps</t>
  </si>
  <si>
    <t>Front Left Steps</t>
  </si>
  <si>
    <t>Hind Right Steps</t>
  </si>
  <si>
    <t>Animal</t>
  </si>
  <si>
    <t>Trial</t>
  </si>
  <si>
    <t>Bspot006</t>
  </si>
  <si>
    <t>T78</t>
  </si>
  <si>
    <t>T79</t>
  </si>
  <si>
    <t>T80</t>
  </si>
  <si>
    <t>T76</t>
  </si>
  <si>
    <t>T77</t>
  </si>
  <si>
    <t>Bspot009</t>
  </si>
  <si>
    <t>T81</t>
  </si>
  <si>
    <t>T82</t>
  </si>
  <si>
    <t>T83</t>
  </si>
  <si>
    <t>Bspot010</t>
  </si>
  <si>
    <t>Left</t>
  </si>
  <si>
    <t>Right</t>
  </si>
  <si>
    <t>SalAmp</t>
  </si>
  <si>
    <t>No  data</t>
  </si>
  <si>
    <t>Species</t>
  </si>
  <si>
    <t>behaviour</t>
  </si>
  <si>
    <t>Bspot</t>
  </si>
  <si>
    <t>Forceplate Walking</t>
  </si>
  <si>
    <t>T68</t>
  </si>
  <si>
    <t>T69</t>
  </si>
  <si>
    <t>T70</t>
  </si>
  <si>
    <t>Hind Left Steps</t>
  </si>
  <si>
    <t>T71</t>
  </si>
  <si>
    <t>Gokhan Yilmaz</t>
  </si>
  <si>
    <t>No</t>
  </si>
  <si>
    <t>T67</t>
  </si>
  <si>
    <t>T72</t>
  </si>
  <si>
    <t>T66</t>
  </si>
  <si>
    <t>T02</t>
  </si>
  <si>
    <t>No data</t>
  </si>
  <si>
    <t>T74</t>
  </si>
  <si>
    <t>T73</t>
  </si>
  <si>
    <t>T75</t>
  </si>
  <si>
    <t xml:space="preserve">Left  </t>
  </si>
  <si>
    <t>T08</t>
  </si>
  <si>
    <t>T09</t>
  </si>
  <si>
    <t>T10</t>
  </si>
  <si>
    <t>T06</t>
  </si>
  <si>
    <t>T07</t>
  </si>
  <si>
    <t>Uncooperative</t>
  </si>
  <si>
    <t>No salamander</t>
  </si>
  <si>
    <t>T05</t>
  </si>
  <si>
    <t>T04</t>
  </si>
  <si>
    <t>Bspot007</t>
  </si>
  <si>
    <t>T03</t>
  </si>
  <si>
    <t>Yes</t>
  </si>
  <si>
    <t>Animal very uncooperative this day</t>
  </si>
  <si>
    <t>GH011438.avi</t>
  </si>
  <si>
    <t>GH011439.avi</t>
  </si>
  <si>
    <t>GH011440.avi</t>
  </si>
  <si>
    <t>GH011441.avi</t>
  </si>
  <si>
    <t>GH011442.avi</t>
  </si>
  <si>
    <t>GH011443.avi</t>
  </si>
  <si>
    <t>GH011444.avi</t>
  </si>
  <si>
    <t>GH011445.avi</t>
  </si>
  <si>
    <t>GH011446.avi</t>
  </si>
  <si>
    <t>GH011447.avi</t>
  </si>
  <si>
    <t>GH011448.avi</t>
  </si>
  <si>
    <t>GH011449.avi</t>
  </si>
  <si>
    <t>GH011450.avi</t>
  </si>
  <si>
    <t>GH011451.avi</t>
  </si>
  <si>
    <t>GH011452.avi</t>
  </si>
  <si>
    <t>GH011453.avi</t>
  </si>
  <si>
    <t>GH011454.avi</t>
  </si>
  <si>
    <t>GH011455.avi</t>
  </si>
  <si>
    <t>GH011456.avi</t>
  </si>
  <si>
    <t>GH011458.avi</t>
  </si>
  <si>
    <t>GH011459.avi</t>
  </si>
  <si>
    <t>GH011461.avi</t>
  </si>
  <si>
    <t>GH011462.avi</t>
  </si>
  <si>
    <t>GH011463.avi</t>
  </si>
  <si>
    <t>GH011464.avi</t>
  </si>
  <si>
    <t>GH011465.avi</t>
  </si>
  <si>
    <t>GH011466.avi</t>
  </si>
  <si>
    <t>GH011467.avi</t>
  </si>
  <si>
    <t>GH011468.avi</t>
  </si>
  <si>
    <t>GH011469.avi</t>
  </si>
  <si>
    <t>GH011470.avi</t>
  </si>
  <si>
    <t>GH011471.avi</t>
  </si>
  <si>
    <t>GH011472.avi</t>
  </si>
  <si>
    <t>GH011473.avi</t>
  </si>
  <si>
    <t>GH011457.avi</t>
  </si>
  <si>
    <t>GH021338.avi</t>
  </si>
  <si>
    <t>GH011338.avi</t>
  </si>
  <si>
    <t>GH021337.avi</t>
  </si>
  <si>
    <t>T49</t>
  </si>
  <si>
    <t>Unknown</t>
  </si>
  <si>
    <t>T01</t>
  </si>
  <si>
    <t>GH011161.MP4</t>
  </si>
  <si>
    <t>GH021160.MP4</t>
  </si>
  <si>
    <t>GH011160.MP4</t>
  </si>
  <si>
    <t>Not ready to work</t>
  </si>
  <si>
    <t>Not ready to walk</t>
  </si>
  <si>
    <t>Amputation Day</t>
  </si>
  <si>
    <t>T46</t>
  </si>
  <si>
    <t>T48</t>
  </si>
  <si>
    <t>T47</t>
  </si>
  <si>
    <t xml:space="preserve">Left </t>
  </si>
  <si>
    <t>T50</t>
  </si>
  <si>
    <t>No Data</t>
  </si>
  <si>
    <t>T51</t>
  </si>
  <si>
    <t>T52</t>
  </si>
  <si>
    <t>T45</t>
  </si>
  <si>
    <t>Repeated trial?</t>
  </si>
  <si>
    <t>In Progress</t>
  </si>
  <si>
    <t>T53</t>
  </si>
  <si>
    <t>T54</t>
  </si>
  <si>
    <t>T55</t>
  </si>
  <si>
    <t>T56</t>
  </si>
  <si>
    <t>T57</t>
  </si>
  <si>
    <t>2nd attempt</t>
  </si>
  <si>
    <t>Calibration</t>
  </si>
  <si>
    <t>T64</t>
  </si>
  <si>
    <t>T65</t>
  </si>
  <si>
    <t>Return</t>
  </si>
  <si>
    <t>T61</t>
  </si>
  <si>
    <t>T62</t>
  </si>
  <si>
    <t>T63</t>
  </si>
  <si>
    <t>T60</t>
  </si>
  <si>
    <t>T84</t>
  </si>
  <si>
    <t>T85</t>
  </si>
  <si>
    <t>T86</t>
  </si>
  <si>
    <t>GH011475.avi</t>
  </si>
  <si>
    <t>GH011477.avi</t>
  </si>
  <si>
    <t>GH011478.avi</t>
  </si>
  <si>
    <t>GH011479.avi</t>
  </si>
  <si>
    <t>GH011480.avi</t>
  </si>
  <si>
    <t>GH011481.avi</t>
  </si>
  <si>
    <t>GH011482.avi</t>
  </si>
  <si>
    <t>GH011483.avi</t>
  </si>
  <si>
    <t>GH011484.avi</t>
  </si>
  <si>
    <t>GH011485.avi</t>
  </si>
  <si>
    <t>GH011486.avi</t>
  </si>
  <si>
    <t>GH011487.avi</t>
  </si>
  <si>
    <t>GH011488.avi</t>
  </si>
  <si>
    <t>GH011489.avi</t>
  </si>
  <si>
    <t>GH011490.avi</t>
  </si>
  <si>
    <t>GH011491.avi</t>
  </si>
  <si>
    <t>T59</t>
  </si>
  <si>
    <t>Salamander Obstructed</t>
  </si>
  <si>
    <t>T44</t>
  </si>
  <si>
    <t>Calibration at start</t>
  </si>
  <si>
    <t>T41</t>
  </si>
  <si>
    <t>T42</t>
  </si>
  <si>
    <t>T43</t>
  </si>
  <si>
    <t>Salamander obstructed</t>
  </si>
  <si>
    <t>Salamander obstructed/Uncooperative</t>
  </si>
  <si>
    <t>T29</t>
  </si>
  <si>
    <t>T31</t>
  </si>
  <si>
    <t>T30</t>
  </si>
  <si>
    <t>Obstructed/Not great data</t>
  </si>
  <si>
    <t>T20</t>
  </si>
  <si>
    <t>T21</t>
  </si>
  <si>
    <t xml:space="preserve">T22 </t>
  </si>
  <si>
    <t>T23</t>
  </si>
  <si>
    <t>T24</t>
  </si>
  <si>
    <t>T25</t>
  </si>
  <si>
    <t>GH011190.MP4</t>
  </si>
  <si>
    <t>GH011191.MP4</t>
  </si>
  <si>
    <t>GH011192.MP4</t>
  </si>
  <si>
    <t>GH011193.MP4</t>
  </si>
  <si>
    <t>GH011194.MP4</t>
  </si>
  <si>
    <t>GH011195.MP4</t>
  </si>
  <si>
    <t>GH011196.MP4</t>
  </si>
  <si>
    <t>GH011197.MP4</t>
  </si>
  <si>
    <t>GH011198.MP4</t>
  </si>
  <si>
    <t>GH011199.MP4</t>
  </si>
  <si>
    <t>GH011200.MP4</t>
  </si>
  <si>
    <t>GH011187.MP4</t>
  </si>
  <si>
    <t>GH011188.MP4</t>
  </si>
  <si>
    <t>GH011189.MP4</t>
  </si>
  <si>
    <t>Black screen</t>
  </si>
  <si>
    <t>T14</t>
  </si>
  <si>
    <t>T13</t>
  </si>
  <si>
    <t>T15</t>
  </si>
  <si>
    <t>T16</t>
  </si>
  <si>
    <t>T17</t>
  </si>
  <si>
    <t>Trial redone</t>
  </si>
  <si>
    <t>GH011205.MP4</t>
  </si>
  <si>
    <t>GH011206.MP4</t>
  </si>
  <si>
    <t>GH011207.MP4</t>
  </si>
  <si>
    <t>GH011208.MP4</t>
  </si>
  <si>
    <t>GH011209.MP4</t>
  </si>
  <si>
    <t>GH011210.MP4</t>
  </si>
  <si>
    <t>GH011211.MP4</t>
  </si>
  <si>
    <t>GH011201.MP4</t>
  </si>
  <si>
    <t>GH011202.MP4</t>
  </si>
  <si>
    <t>GH011203.MP4</t>
  </si>
  <si>
    <t>GH011204.MP4</t>
  </si>
  <si>
    <t>T18</t>
  </si>
  <si>
    <t>T19</t>
  </si>
  <si>
    <t>Started in middle of plate</t>
  </si>
  <si>
    <t>Obstructed</t>
  </si>
  <si>
    <t>Obstructed, Uncooperative</t>
  </si>
  <si>
    <t>T26</t>
  </si>
  <si>
    <t>T27</t>
  </si>
  <si>
    <t>T28</t>
  </si>
  <si>
    <t>T36</t>
  </si>
  <si>
    <t>T37</t>
  </si>
  <si>
    <t>T38</t>
  </si>
  <si>
    <t>T39</t>
  </si>
  <si>
    <t>T32</t>
  </si>
  <si>
    <t>T33</t>
  </si>
  <si>
    <t>T34</t>
  </si>
  <si>
    <t>T35</t>
  </si>
  <si>
    <t>Unknown Trial</t>
  </si>
  <si>
    <t>Trial Repeated</t>
  </si>
  <si>
    <t>GH011167.MP4</t>
  </si>
  <si>
    <t>GH011168.MP4</t>
  </si>
  <si>
    <t>GH021164.MP4</t>
  </si>
  <si>
    <t>GH011162.MP4</t>
  </si>
  <si>
    <t>GH011163.MP4</t>
  </si>
  <si>
    <t>GH011164.MP4</t>
  </si>
  <si>
    <t>GH011165.MP4</t>
  </si>
  <si>
    <t>GH011166.MP4</t>
  </si>
  <si>
    <t>GoPro says T01</t>
  </si>
  <si>
    <t>Uncooperative, GoPro says T01</t>
  </si>
  <si>
    <t>GoPro says T01, Obstructed</t>
  </si>
  <si>
    <t>GH011172.MP4</t>
  </si>
  <si>
    <t>GH011173.MP4</t>
  </si>
  <si>
    <t>GH011174.MP4</t>
  </si>
  <si>
    <t>GH011169.MP4</t>
  </si>
  <si>
    <t>GH011170.MP4</t>
  </si>
  <si>
    <t>GH011171.MP4</t>
  </si>
  <si>
    <t>T11</t>
  </si>
  <si>
    <t>Trial redone, GoPro says T01</t>
  </si>
  <si>
    <t>Codec issues</t>
  </si>
  <si>
    <t>Ret</t>
  </si>
  <si>
    <t>GH011355.avi</t>
  </si>
  <si>
    <t>GH011356.avi</t>
  </si>
  <si>
    <t>GH011357.avi</t>
  </si>
  <si>
    <t>GH011358.avi</t>
  </si>
  <si>
    <t>GH011359.avi</t>
  </si>
  <si>
    <t>GH011360.avi</t>
  </si>
  <si>
    <t>GH011361.avi</t>
  </si>
  <si>
    <t>GH011362.avi</t>
  </si>
  <si>
    <t>GH011363.avi</t>
  </si>
  <si>
    <t>GH011364.avi</t>
  </si>
  <si>
    <t>GH021356.avi</t>
  </si>
  <si>
    <t>GH011365.avi</t>
  </si>
  <si>
    <t>GH011366.avi</t>
  </si>
  <si>
    <t>GH011367.avi</t>
  </si>
  <si>
    <t>GH011368.avi</t>
  </si>
  <si>
    <t>GH011369.avi</t>
  </si>
  <si>
    <t>GH011370.avi</t>
  </si>
  <si>
    <t>GH011371.avi</t>
  </si>
  <si>
    <t>GH011372.avi</t>
  </si>
  <si>
    <t>GH011373.avi</t>
  </si>
  <si>
    <t>GH011374.avi</t>
  </si>
  <si>
    <t>GH031375.avi</t>
  </si>
  <si>
    <t>GH011339.avi</t>
  </si>
  <si>
    <t>GH011340.avi</t>
  </si>
  <si>
    <t>GH011341.avi</t>
  </si>
  <si>
    <t>GH011342.avi</t>
  </si>
  <si>
    <t>GH011343.avi</t>
  </si>
  <si>
    <t>GH011344.avi</t>
  </si>
  <si>
    <t>GH011345.avi</t>
  </si>
  <si>
    <t>GH011346.avi</t>
  </si>
  <si>
    <t>GH011347.avi</t>
  </si>
  <si>
    <t>GH011348.avi</t>
  </si>
  <si>
    <t>GH011349.avi</t>
  </si>
  <si>
    <t>GH011350.avi</t>
  </si>
  <si>
    <t>GH011351.avi</t>
  </si>
  <si>
    <t>GH011352.avi</t>
  </si>
  <si>
    <t>GH011353.avi</t>
  </si>
  <si>
    <t>GH011354.avi</t>
  </si>
  <si>
    <t>GH011315.avi</t>
  </si>
  <si>
    <t>GH011316.avi</t>
  </si>
  <si>
    <t>GH011317.avi</t>
  </si>
  <si>
    <t>GH011318.avi</t>
  </si>
  <si>
    <t>GH011319.avi</t>
  </si>
  <si>
    <t>GH011320.avi</t>
  </si>
  <si>
    <t>GH011321.avi</t>
  </si>
  <si>
    <t>GH011322.avi</t>
  </si>
  <si>
    <t>GH011323.avi</t>
  </si>
  <si>
    <t>GH011324.avi</t>
  </si>
  <si>
    <t>GH011325.avi</t>
  </si>
  <si>
    <t>GH011326.avi</t>
  </si>
  <si>
    <t>GH011327.avi</t>
  </si>
  <si>
    <t>GH011328.avi</t>
  </si>
  <si>
    <t>GH011329.avi</t>
  </si>
  <si>
    <t>GH011330.avi</t>
  </si>
  <si>
    <t>GH011331.avi</t>
  </si>
  <si>
    <t>GH011332.avi</t>
  </si>
  <si>
    <t>GH011333.avi</t>
  </si>
  <si>
    <t>GH011334.avi</t>
  </si>
  <si>
    <t>GH011335.avi</t>
  </si>
  <si>
    <t>GH011336.avi</t>
  </si>
  <si>
    <t>GH021320.avi</t>
  </si>
  <si>
    <t>GH011275.avi</t>
  </si>
  <si>
    <t>GH011276.avi</t>
  </si>
  <si>
    <t>GH011277.avi</t>
  </si>
  <si>
    <t>GH011278.avi</t>
  </si>
  <si>
    <t>GH011279.avi</t>
  </si>
  <si>
    <t>GH011280.avi</t>
  </si>
  <si>
    <t>GH011281.avi</t>
  </si>
  <si>
    <t>GH011282.avi</t>
  </si>
  <si>
    <t>GH011284.avi</t>
  </si>
  <si>
    <t>GH021280.avi</t>
  </si>
  <si>
    <t>New Name</t>
  </si>
  <si>
    <t>GH011109.MP4</t>
  </si>
  <si>
    <t>GH011110.MP4</t>
  </si>
  <si>
    <t>GH011111.MP4</t>
  </si>
  <si>
    <t>GH011112.MP4</t>
  </si>
  <si>
    <t>GH011113.MP4</t>
  </si>
  <si>
    <t>GH011107.MP4</t>
  </si>
  <si>
    <t>GH011108.MP4</t>
  </si>
  <si>
    <t>GH011123.MP4</t>
  </si>
  <si>
    <t>GH011124.MP4</t>
  </si>
  <si>
    <t>GH011125.MP4</t>
  </si>
  <si>
    <t>GH011126.MP4</t>
  </si>
  <si>
    <t>GH011127.MP4</t>
  </si>
  <si>
    <t>GH021117.MP4</t>
  </si>
  <si>
    <t>GH011114.MP4</t>
  </si>
  <si>
    <t>GH011115.MP4</t>
  </si>
  <si>
    <t>GH011116.MP4</t>
  </si>
  <si>
    <t>GH011117.MP4</t>
  </si>
  <si>
    <t>GH011118.MP4</t>
  </si>
  <si>
    <t>GH011122.MP4</t>
  </si>
  <si>
    <t>GH011180.MP4</t>
  </si>
  <si>
    <t>GH011181.MP4</t>
  </si>
  <si>
    <t>GH011182.MP4</t>
  </si>
  <si>
    <t>GH011183.MP4</t>
  </si>
  <si>
    <t>GH011184.MP4</t>
  </si>
  <si>
    <t>GH011185.MP4</t>
  </si>
  <si>
    <t>GH011186.MP4</t>
  </si>
  <si>
    <t>GH011175.MP4</t>
  </si>
  <si>
    <t>GH011176.MP4</t>
  </si>
  <si>
    <t>GH011177.MP4</t>
  </si>
  <si>
    <t>GH011178.MP4</t>
  </si>
  <si>
    <t>GH011179.MP4</t>
  </si>
  <si>
    <t>New name</t>
  </si>
  <si>
    <t>T12</t>
  </si>
  <si>
    <t>T87</t>
  </si>
  <si>
    <t>Bspot2018_010_GoPro_T85_1509-975_000000.avi</t>
  </si>
  <si>
    <t>Bspot2018_010_GoPro_T82_1467-782_000000.avi</t>
  </si>
  <si>
    <t>Bspot2018_010_GoPro_T83_1888-1378_000000.avi</t>
  </si>
  <si>
    <t>Bspot2018_010_GoPro_T84_1263-513_000000.avi</t>
  </si>
  <si>
    <t>Bspot2018_010_GoPro_T86_1056-609_000000.avi</t>
  </si>
  <si>
    <t>Bspot2018_010_GoPro_T87_1374-753_000000.avi</t>
  </si>
  <si>
    <t>T88</t>
  </si>
  <si>
    <t>Bspot2018_010_GoPro_T88_2565-1788_000000.avi</t>
  </si>
  <si>
    <t>Bspot2019_009_GoPro_T84_2184-1899_000000.avi</t>
  </si>
  <si>
    <t>Bspot2019_006_GoPro_T84_1627-556_000000.avi</t>
  </si>
  <si>
    <t>Bspot2019_006_GoPro_T83_1625-701_000000.avi</t>
  </si>
  <si>
    <t>Bspot2019_006_GoPro_T82_1309-544_000000.avi</t>
  </si>
  <si>
    <t>Bspot2019_006_GoPro_T81_1556-500_000000.avi</t>
  </si>
  <si>
    <t>Bspot2019_009_GoPro_T87_1700-568_000000.avi</t>
  </si>
  <si>
    <t>Bspot2019_009_GoPro_T88_2286-633_000000.avi</t>
  </si>
  <si>
    <t>Bspot2019_009_GoPro_T85_1491-755_000000.avi</t>
  </si>
  <si>
    <t>Bspot2019_009_GoPro_T86_1411-375_000000.avi</t>
  </si>
  <si>
    <t>Bspot2018_006_GoPro_T77_2382-908_000000.avi</t>
  </si>
  <si>
    <t>Bspot2018_006_GoPro_T79_2277-691_000000.avi</t>
  </si>
  <si>
    <t>Bspot2018_009_GoPro_T78_1316-1016_000000.avi</t>
  </si>
  <si>
    <t>Bspot2018_009_GoPro_T79-1691-520_000000.avi</t>
  </si>
  <si>
    <t>Bspot2018_009_GoPro_T81_1480-171_000000.avi</t>
  </si>
  <si>
    <t>Bspot2018_009_GoPro_T82_2257-151_000000.avi</t>
  </si>
  <si>
    <t>Bspot2018_009_GoPro_T83_1290-184_000000.avi</t>
  </si>
  <si>
    <t>Bspot2018_010_GoPro_T78_967-320_000000.avi</t>
  </si>
  <si>
    <t>Bspot2018_010_GoPro_T80_1007-316_000000.avi</t>
  </si>
  <si>
    <t>Bspot2018_006_GoPro_T76_1904-473_000000.avi</t>
  </si>
  <si>
    <t>Bspot2018_006_GoPro_T78_1744-888_000000.avi</t>
  </si>
  <si>
    <t>Bspot2018_006_GoPro_T80_4421-3847_000000.avi</t>
  </si>
  <si>
    <t>Bspot2018_009_GoPro_T80b_1441-533_000000.avi</t>
  </si>
  <si>
    <t>Bspot2018_010_GoPro_T79b_1092-0_000000.avi</t>
  </si>
  <si>
    <t>Bspot2018_010_GoPro_T81c-632-379_000000.avi</t>
  </si>
  <si>
    <t>Bspot2018_006_GoPro_T72_2270-895_000000.avi</t>
  </si>
  <si>
    <t>Bspot2018_006_GoPro_T74_1388-902_000000.avi</t>
  </si>
  <si>
    <t>Bspot2018_006_GoPro_T75_1395-615_000000.avi</t>
  </si>
  <si>
    <t>Bspot2018_006_GoPro_T70_2104-165_000000.avi</t>
  </si>
  <si>
    <t>Bspot2018_006_GoPro_T71_1222-784_000000.avi</t>
  </si>
  <si>
    <t>Bspot2018_009_GoPro_T71_1119-783_000000.avi</t>
  </si>
  <si>
    <t>Bspot2018_009_GoPro_T72_1119-543_000000.avi</t>
  </si>
  <si>
    <t>Bspot2018_009_GoPro_T74_1638-836_000000.avi</t>
  </si>
  <si>
    <t>Bspot2018_009_GoPro_T75_1763-1115_000000.avi</t>
  </si>
  <si>
    <t>Bspot2018_009_GoPro_T76_1941-816_000000.avi</t>
  </si>
  <si>
    <t>Bspot2018_009_GoPro_T77_1441-523_000000.avi</t>
  </si>
  <si>
    <t>Bspot2018_010_GoPro_T73_911-377_000000.avi</t>
  </si>
  <si>
    <t>Bspot2018_010_GoPro_T74_1063-337_000000.avi</t>
  </si>
  <si>
    <t>Bspot2018_010_GoPro_T75_1634-410_000000.avi</t>
  </si>
  <si>
    <t>Bspot2018_010_GoPro_T76_1523-918_000000.avi</t>
  </si>
  <si>
    <t>Bspot2018_010_GoPro_T77_1906-1473_000000.avi</t>
  </si>
  <si>
    <t>Bspot2018_010_GoPro_T71_763-370.avi</t>
  </si>
  <si>
    <t>Bspot2018_010_GoPro_T72b_612-223.avi</t>
  </si>
  <si>
    <t>Bspot2018_006_GoPro_T64_1724-788.avi</t>
  </si>
  <si>
    <t>Bspot2018_006_GoPro_T65_1099-402.avi</t>
  </si>
  <si>
    <t>Bspot2018_006_GoPro_T66_2171-743.avi</t>
  </si>
  <si>
    <t>Bspot2018_006_GoPro_T67b_1829-860.avi</t>
  </si>
  <si>
    <t>Bspot2018_009_GoPro_T68_2244-533.avi</t>
  </si>
  <si>
    <t>Bspot2018_009_GoPro_T69_1632-631.avi</t>
  </si>
  <si>
    <t>Bspot2018_009_GoPro_T70b_632-438.avi</t>
  </si>
  <si>
    <t>Bspot2018_010_GoPro_T67_1020-663.avi</t>
  </si>
  <si>
    <t>Bspot2018_010_GoPro_T68_711-306.avi</t>
  </si>
  <si>
    <t>Bspot2018_010_GoPro_T69_743-488.avi</t>
  </si>
  <si>
    <t>Bspot2018_010_GoPro_T70b_632-438.avi</t>
  </si>
  <si>
    <t>Bspot2018_006_GoPro_T63_1572-368.avi</t>
  </si>
  <si>
    <t>Bspot2018_009_GoPro_T61_1059-532.avi</t>
  </si>
  <si>
    <t>Bspot2018_009_GoPro_T62_2415-618.avi</t>
  </si>
  <si>
    <t>Bspot2018_009_GoPro_T63_1869-535.avi</t>
  </si>
  <si>
    <t>Bspot2018_009_GoPro_T64_1404-772.avi</t>
  </si>
  <si>
    <t>Bspot2018_009_GoPro_T65_1300-618.avi</t>
  </si>
  <si>
    <t>Bspot2018_010_GoPro_T62_967-621.avi</t>
  </si>
  <si>
    <t>Bspot2018_010_GoPro_T63_1395-361.avi</t>
  </si>
  <si>
    <t>Bspot2018_010_GoPro_T65_967-621.avi</t>
  </si>
  <si>
    <t>Bspot2018_010_GoPro_T66_1020-355.avi</t>
  </si>
  <si>
    <t>Bspot2018_010_GoPro_T64_1033-361.avi</t>
  </si>
  <si>
    <t>Bspot2018_006_GoPro_T60_2000-511.avi</t>
  </si>
  <si>
    <t>Bspot2018_006_GoPro_T61_1612-708.avi</t>
  </si>
  <si>
    <t>Bspot2018_006_GoPro_T62_1987-579.avi</t>
  </si>
  <si>
    <t>T58</t>
  </si>
  <si>
    <t>T60b</t>
  </si>
  <si>
    <t>Bspot2018_006_GoPro_T59_3303-251.avi</t>
  </si>
  <si>
    <t>Bspot2018_009_GoPro_T59_999-493.avi</t>
  </si>
  <si>
    <t>Bspot2018_009_GoPro_T60b_1917-454.avi</t>
  </si>
  <si>
    <t>Bspot2018_010_GoPro_T56_1064-436.avi</t>
  </si>
  <si>
    <t>Bspot2018_010_GoPro_T57_1124-448.avi</t>
  </si>
  <si>
    <t>Bspot2018_010_GoPro_T58_1722-343.avi</t>
  </si>
  <si>
    <t>Bspot2018_010_GoPro_T59_1541-224.avi</t>
  </si>
  <si>
    <t>Bspot2018_010_GoPro_T60_1672-480.avi</t>
  </si>
  <si>
    <t>Bspot2018_006_GoPro_T55_1395-320.avi</t>
  </si>
  <si>
    <t>Bspot2018_006_GoPro_T56_1084-387.avi</t>
  </si>
  <si>
    <t>Bspot2018_006_GoPro_T57_1752-751.avi</t>
  </si>
  <si>
    <t>Bspot2018_006_GoPro_T57_1752-751_1.avi</t>
  </si>
  <si>
    <t>Bspot2018_006_GoPro_T58b_1882-288.avi</t>
  </si>
  <si>
    <t>Bspot2018_009_GoPro_T55_1737-1186.avi</t>
  </si>
  <si>
    <t>Bspot2018_009_GoPro_T56_2412-1119.avi</t>
  </si>
  <si>
    <t>Bspot2018_009_GoPro_T57_1586-463.avi</t>
  </si>
  <si>
    <t>Bspot2018_006_GoPro_T50_4563-1792.avi</t>
  </si>
  <si>
    <t>Bspot2018_006_GoPro_T51_2219-743.avi</t>
  </si>
  <si>
    <t>Bspot2018_006_GoPro_T52_2284-593.avi</t>
  </si>
  <si>
    <t>Bspot2018_009_GoPro_T53_1410-352.avi</t>
  </si>
  <si>
    <t>Bspot2018_009_GoPro_T54_2078-959.avi</t>
  </si>
  <si>
    <t>Bspot2018_010_GoPro_T54_1571-545_000000.avi</t>
  </si>
  <si>
    <t>Bspot2018_010_GoPro_T55_2189-717_000000.avi</t>
  </si>
  <si>
    <t>Bspot2018_010_GoPro_T50_1119-491-000001.avi</t>
  </si>
  <si>
    <t>Bspot2018_010_GoPro_T50_1119-491_000000.avi</t>
  </si>
  <si>
    <t>Bspot2018_010_GoPro_T52_1119-491_000000.avi</t>
  </si>
  <si>
    <t>Bspot2018_010_GoPro_T53_1350-312_000000.avi</t>
  </si>
  <si>
    <t>Bspot2018_010_B7_T47_1064-689_000000.avi</t>
  </si>
  <si>
    <t>Bspot2018_010_B7_T48_999-594_000000.avi</t>
  </si>
  <si>
    <t>Bspot2018_010_B7_T49_1004-558_000000.avi</t>
  </si>
  <si>
    <t>Bspot2018_006_GoPro_T46_3037-548_000000.avi</t>
  </si>
  <si>
    <t>Bspot2018_006_GoPro_T48_1626-332_000000.avi</t>
  </si>
  <si>
    <t>Bspot2018_006_GoPro_T49_2108-948_000000.avi</t>
  </si>
  <si>
    <t>Bspot2018_009_GoPro_T50_979-667_000000.avi</t>
  </si>
  <si>
    <t>Bspot2018_009_GoPro_T51_974-549_000000.avi</t>
  </si>
  <si>
    <t>Bspot2018_009_GoPro_T52_1978-405_000000.avi</t>
  </si>
  <si>
    <t>Bspot2018_010_B7_T45_954-690_000000.avi</t>
  </si>
  <si>
    <t>Bspot2018_010_B7_T45_954-690_000001.avi</t>
  </si>
  <si>
    <t>Bspot2018_010_B7_T46_1144-808_000000.avi</t>
  </si>
  <si>
    <t>Attempt 1</t>
  </si>
  <si>
    <t>Attempt 2</t>
  </si>
  <si>
    <t>Bspot2018_009_GoPro_T49_738-430_000000.avi</t>
  </si>
  <si>
    <t>Bspot2018_009_GoPro_T49_738-430_000001.avi</t>
  </si>
  <si>
    <t>Bspot2018_009_GoPro_T48_3110-1190_000000.avi</t>
  </si>
  <si>
    <t>T40</t>
  </si>
  <si>
    <t>Bspot2018_010_GoPro_T44_1481-946_000000.avi</t>
  </si>
  <si>
    <t>Bspot2018_006_GoPro_T43_1466-526_000000.avi</t>
  </si>
  <si>
    <t>Bspot2018_006_GoPro_T44_2014-505_000000.avi</t>
  </si>
  <si>
    <t>Bspot2018_006_GoPro_T45_1250-527_000000.avi</t>
  </si>
  <si>
    <t>Bspot2018_009_GoPro_T44_2716-1873_000000.avi</t>
  </si>
  <si>
    <t>Bspot2018_009_GoPro_T45_4482-1201_000000.avi</t>
  </si>
  <si>
    <t>Bspot2018_009_GoPro_T47b_3699-1419_000000.avi</t>
  </si>
  <si>
    <t>Bspot2018_010_GoPro_T39_1245-739_000000.avi</t>
  </si>
  <si>
    <t>Bspot2018_010_GoPro_T40_1190-526_000000.avi</t>
  </si>
  <si>
    <t>Bspot2018_010_GoPro_T41_1087-727_000000.avi</t>
  </si>
  <si>
    <t>Bspot2018_010_GoPro_T42_849-525_000000.avi</t>
  </si>
  <si>
    <t>Bspot2018_010_GoPro_T43_1170-591_000000.avi</t>
  </si>
  <si>
    <t>Bspot2018_009_GoPro_T31.avi</t>
  </si>
  <si>
    <t>Bspot2018_009_GoPro_T32.avi</t>
  </si>
  <si>
    <t>Bspot2018_010_GoPro_T27.avi</t>
  </si>
  <si>
    <t>Bspot2018_006_GoPro_T29.avi</t>
  </si>
  <si>
    <t>Bspot2018_006_GoPro_T30.avi</t>
  </si>
  <si>
    <t>Bspot2018_006_GoPro_T31.avi</t>
  </si>
  <si>
    <t>Bspot2018_009_GoPro_T29.avi</t>
  </si>
  <si>
    <t>Bspot2018_006_GoPro_T28.avi</t>
  </si>
  <si>
    <t>Bspot2019_010_GoPro_T24_985_369_000000.avi</t>
  </si>
  <si>
    <t>Bspot2019_010_GoPro_T26_1250_122_000000.avi</t>
  </si>
  <si>
    <t>Bspot2019_010_GoPro_T25_1559_285_000001.avi</t>
  </si>
  <si>
    <t>Bspot2018_006_GoPro_T24_1817_739_000000.avi</t>
  </si>
  <si>
    <t>Bspot2018_006_GoPro_T25_1897_109_000000.avi</t>
  </si>
  <si>
    <t>Bspot2018_006_GoPro_T26_2696_689_000000.avi</t>
  </si>
  <si>
    <t>Bspot2019_010_GoPro_T23_572_245_000000.avi</t>
  </si>
  <si>
    <t>Bspot2019_009_GoPro_T25_748_360_000000.avi</t>
  </si>
  <si>
    <t>Bspot2019_009_GoPro_T26_1263_333_000000.avi</t>
  </si>
  <si>
    <t>Bspot2019_009_GoPro_T27_1938_819_000000.avi</t>
  </si>
  <si>
    <t>Bspot2019_009_GoPro_T28_1451_570_000000.avi</t>
  </si>
  <si>
    <t>Bspot2018_009_GoPro_T24_1594-478_000000.avi</t>
  </si>
  <si>
    <t>Bspot2018_009_GoPro_T25_1541-242_000000.avi</t>
  </si>
  <si>
    <t>Bspot2018_010_GoPro_T20_1772-377_000000.avi</t>
  </si>
  <si>
    <t>Bspot2018_010_GoPro_T21_1511-505_000000.avi</t>
  </si>
  <si>
    <t>Bspot2018_010_GoPro_T22_1524-532_000000.avi</t>
  </si>
  <si>
    <t>Bspot2018_006_GoPro_T20_1998-278_000000.avi</t>
  </si>
  <si>
    <t>Bspot2018_006_GoPro_T20_1998-278_000001.avi</t>
  </si>
  <si>
    <t>Bspot2018_006_GoPro_T21_2053-378_000000.avi</t>
  </si>
  <si>
    <t>Bspot2018_006_GoPro_T22_1441-431_000000.avi</t>
  </si>
  <si>
    <t>Bspot2018_006_GoPro_T23_1665-757_000000.avi</t>
  </si>
  <si>
    <t>Bspot2018_009_GoPro_T22_1793-399_000000.avi</t>
  </si>
  <si>
    <t>Bspot2018_009_GoPro_T23_1178-329_000000.avi</t>
  </si>
  <si>
    <t>Bspot2018_009_GoPro_T21_1026-0_000000.avi</t>
  </si>
  <si>
    <t>Bspot2018_010_GoPro_T16_1677-403_000000.avi</t>
  </si>
  <si>
    <t>Bspot2018_010_GoPro_T17_1619-136_000000.avi</t>
  </si>
  <si>
    <t>Bspot2018_010_GoPro_T18_1082-245_000000.avi</t>
  </si>
  <si>
    <t>Bspot2018_010_GoPro_T19_1204-522_000000.avi</t>
  </si>
  <si>
    <t>Bspot2018_006_GoPro_T17_1263-360_000000.avi</t>
  </si>
  <si>
    <t>Bspot2018_006_GoPro_T18_1336-436_000000.avi</t>
  </si>
  <si>
    <t>Bspot2018_006_GoPro_T19_1461-213_000000.avi</t>
  </si>
  <si>
    <t>Bspot2018_009_GoPro_T18_1382-338_000000.avi</t>
  </si>
  <si>
    <t>Bspot2018_009_GoPro_T19_1500-394_000000.avi</t>
  </si>
  <si>
    <t>Bspot2018_009_GoPro_T20_1520-317_000000.avi</t>
  </si>
  <si>
    <t>Bspot2018_006_GoPro_T16c_2999-517-000000.avi</t>
  </si>
  <si>
    <t>Bspot2018_009_GoPro_T14_1007-201_000000.avi</t>
  </si>
  <si>
    <t>Bspot2018_009_GoPro_T15_1606-627_000000.avi</t>
  </si>
  <si>
    <t>Bspot2018_009_GoPro_T16_1053-83_000000.avi</t>
  </si>
  <si>
    <t>Bspot2018_009_GoPro_T17_2068-115_000000.avi</t>
  </si>
  <si>
    <t>Bspot2018_010_GoPro_T14_1625-773_000000.avi</t>
  </si>
  <si>
    <t>Bspot2018_010_GoPro_T15_2615-1015_000000.avi</t>
  </si>
  <si>
    <t>Bspot2018_006_GoPro_T13_2891-911_000000.avi</t>
  </si>
  <si>
    <t>Bspot2018_006_GoPro_T14_2781-462_000000.avi</t>
  </si>
  <si>
    <t>Bspot2018_006_GoPro_T15_4417-1842_000000.avi</t>
  </si>
  <si>
    <t>Trial Redone</t>
  </si>
  <si>
    <t>Bspot2018_010_GoPro_T09_1523-806_000000.avi</t>
  </si>
  <si>
    <t>Bspot2018_010_GoPro_T09_1523-806_000001.avi</t>
  </si>
  <si>
    <t>Bspot2018_010_GoPro_T10_1089-213_000000.avi</t>
  </si>
  <si>
    <t>Bspot2018_010_GoPro_T11_2593-1478_000000.avi</t>
  </si>
  <si>
    <t>Bspot2018_010_GoPro_T12_2258-1066_000000.avi</t>
  </si>
  <si>
    <t>Bspot2018_010_GoPro_T13_1350-498_000000.avi</t>
  </si>
  <si>
    <t>Bspot2018_006_GoPro_T11_2053-1456_000000.avi</t>
  </si>
  <si>
    <t>Bspot2018_006_GoPro_T12_1983-1329_000000.avi</t>
  </si>
  <si>
    <t>Bspot2018_009_GoPro_T12_1865-1072_000000.avi</t>
  </si>
  <si>
    <t>Bspot2018_009_GoPro_T13_1279-679_000000.avi</t>
  </si>
  <si>
    <t>No B2 B7 Data</t>
  </si>
  <si>
    <t>Bspot2018_009_GoPro_T07_1661-607_000000.avi</t>
  </si>
  <si>
    <t>Bspot2018_009_GoPro_T08_1541-442_000000.avi</t>
  </si>
  <si>
    <t>Bspot2018_009_GoPro_T09_1089-296_000000.avi</t>
  </si>
  <si>
    <t>Bspot2018_009_GoPro_T10.avi</t>
  </si>
  <si>
    <t>Bspot2018_009_GoPro_T11_1797-1079_000000.avi</t>
  </si>
  <si>
    <t>Bspot2018_010_GoPro_T06_2099-1392_000000.avi</t>
  </si>
  <si>
    <t>Bspot2018_010_GoPro_T07_2357-1555_000000.avi</t>
  </si>
  <si>
    <t>Bspot2018_010_GoPro_T08_2862-1237_000000.avi</t>
  </si>
  <si>
    <t>Bspot2018_006_GoPro_T08_1641-356_000000.avi</t>
  </si>
  <si>
    <t>Bspot2018_006_GoPro_T09_1325-300_000000.avi</t>
  </si>
  <si>
    <t>Bspot2018_006_GoPro_T10_1275-196_000000.avi</t>
  </si>
  <si>
    <t>Bspot2018_010_GoPro_T04_2563-838_000000.avi</t>
  </si>
  <si>
    <t>Bspot2018_010_GoPro_T05_3155-984_000000.avi</t>
  </si>
  <si>
    <t>Bspot2018_007_GoPro_T06_2100-191_000000.avi</t>
  </si>
  <si>
    <t>Bspot2018_010_GoPro_T02_3375-1300_000000.avi</t>
  </si>
  <si>
    <t>Bspot2018_010_GoPro_T03_2190-738_000000.avi</t>
  </si>
  <si>
    <t>No trial indication in original video</t>
  </si>
  <si>
    <t>Bspot2018_009_GoPro_T05_1240-312_000000.avi</t>
  </si>
  <si>
    <t>Bspot2018_009_GoPro_T06_1104-589_000000.avi</t>
  </si>
  <si>
    <t>Bspot2018_007_GoPro_T02_1682-380_000000.avi</t>
  </si>
  <si>
    <t>Bspot2018_007_GoPro_T03_2429-582_000000.avi</t>
  </si>
  <si>
    <t>Bspot2018_007_GoPro_T04_2190-200_000000.avi</t>
  </si>
  <si>
    <t>Bspot2018_007_GoPro_T05_1976-450_000000.avi</t>
  </si>
  <si>
    <t>Bspot2018_009_GoPro_T02_959-517_000000.avi</t>
  </si>
  <si>
    <t>Bspot2018_009_GoPro_T03_3333-2518_000000.avi</t>
  </si>
  <si>
    <t>Bspot2018_009_GoPro_T04_1712-824_000000.avi</t>
  </si>
  <si>
    <t>Unknown trial</t>
  </si>
  <si>
    <t>Bspot2018_006_GoPro_T69_2768-400.avi</t>
  </si>
  <si>
    <t>Bspot2018_006_GoPro_T68_1921-372.avi</t>
  </si>
  <si>
    <t>GH011236.avi</t>
  </si>
  <si>
    <t>GH011237.avi</t>
  </si>
  <si>
    <t>GH011238.avi</t>
  </si>
  <si>
    <t>GH011239.avi</t>
  </si>
  <si>
    <t>GH011240.avi</t>
  </si>
  <si>
    <t>GH011241.avi</t>
  </si>
  <si>
    <t>GH011242.avi</t>
  </si>
  <si>
    <t>GH011243.avi</t>
  </si>
  <si>
    <t>GH011244.avi</t>
  </si>
  <si>
    <t>GH011245.avi</t>
  </si>
  <si>
    <t>GH011246.avi</t>
  </si>
  <si>
    <t>GH011247.avi</t>
  </si>
  <si>
    <t>GH011248.avi</t>
  </si>
  <si>
    <t>GH021247.avi</t>
  </si>
  <si>
    <t>GH011212.mp4</t>
  </si>
  <si>
    <t>GH011213.mp4</t>
  </si>
  <si>
    <t>GH011214.mp4</t>
  </si>
  <si>
    <t>GH011215.mp4</t>
  </si>
  <si>
    <t>GH011216.mp4</t>
  </si>
  <si>
    <t>GH011217.mp4</t>
  </si>
  <si>
    <t>GH011218.mp4</t>
  </si>
  <si>
    <t>GH011219.mp4</t>
  </si>
  <si>
    <t>GH011220.mp4</t>
  </si>
  <si>
    <t>GH011221.mp4</t>
  </si>
  <si>
    <t>GH011222.mp4</t>
  </si>
  <si>
    <t>GH011223.mp4</t>
  </si>
  <si>
    <t>GH011224.mp4</t>
  </si>
  <si>
    <t>GH011152.mp4</t>
  </si>
  <si>
    <t>GH011153.mp4</t>
  </si>
  <si>
    <t>GH011154.mp4</t>
  </si>
  <si>
    <t>GH011155.mp4</t>
  </si>
  <si>
    <t>GH011156.mp4</t>
  </si>
  <si>
    <t>GH011157.mp4</t>
  </si>
  <si>
    <t>GH011135.MP4</t>
  </si>
  <si>
    <t>GH011136.MP4</t>
  </si>
  <si>
    <t>GH011137.MP4</t>
  </si>
  <si>
    <t>GH011138.MP4</t>
  </si>
  <si>
    <t>GH011139.MP4</t>
  </si>
  <si>
    <t>GH011140.MP4</t>
  </si>
  <si>
    <t>GH011141.MP4</t>
  </si>
  <si>
    <t>GH011142.MP4</t>
  </si>
  <si>
    <t>GH011143.MP4</t>
  </si>
  <si>
    <t>GH011144.MP4</t>
  </si>
  <si>
    <t>GH011145.MP4</t>
  </si>
  <si>
    <t>GH011146.MP4</t>
  </si>
  <si>
    <t>GH011147.MP4</t>
  </si>
  <si>
    <t>GH011148.MP4</t>
  </si>
  <si>
    <t>GH011149.MP4</t>
  </si>
  <si>
    <t>GH021148.MP4</t>
  </si>
  <si>
    <t>Determine trials</t>
  </si>
  <si>
    <t>W/L</t>
  </si>
  <si>
    <t>GH011497.MP4</t>
  </si>
  <si>
    <t>GH011498.MP4</t>
  </si>
  <si>
    <t>GH011499.MP4</t>
  </si>
  <si>
    <t>GH011500.MP4</t>
  </si>
  <si>
    <t>GH011501.MP4</t>
  </si>
  <si>
    <t>GH011502.MP4</t>
  </si>
  <si>
    <t>GH011503.MP4</t>
  </si>
  <si>
    <t>GH011492.MP4</t>
  </si>
  <si>
    <t>GH011493.MP4</t>
  </si>
  <si>
    <t>GH011494.MP4</t>
  </si>
  <si>
    <t>GH011495.MP4</t>
  </si>
  <si>
    <t>GH011496.MP4</t>
  </si>
  <si>
    <t>Runs</t>
  </si>
  <si>
    <t>T89</t>
  </si>
  <si>
    <t>T85a</t>
  </si>
  <si>
    <t>T85b</t>
  </si>
  <si>
    <t>Bspot2018_006_GoPro_T85a_3770-2520.avi</t>
  </si>
  <si>
    <t>Bspot2018_006_GoPro_T85b_1158-329.avi</t>
  </si>
  <si>
    <t>Bspot2018_010_GoPro_T89c_1612_1441.avi</t>
  </si>
  <si>
    <t>Bspot2018_010_GoPro_T89d_1033_790.avi</t>
  </si>
  <si>
    <t>Bspot2018_010_GoPro_T90a_6257_6053.avi</t>
  </si>
  <si>
    <t>Bspot2018_010_GoPro_T90b_5593_5528.avi</t>
  </si>
  <si>
    <t>Bspot2018_010_GoPro_T90c_4849_4687.avi</t>
  </si>
  <si>
    <t>Bspot2018_010_GoPro_T90d_4191_3920.avi</t>
  </si>
  <si>
    <t>Bspot2018_010_GoPro_T90e_2487_2290.avi</t>
  </si>
  <si>
    <t>Bspot2018_010_GoPro_T90f_1250_617.avi</t>
  </si>
  <si>
    <t>Bspot2018_006_GoPro_T86_1684-329.avi</t>
  </si>
  <si>
    <t>Bspot2018_006_GoPro_T87_1829-729.avi</t>
  </si>
  <si>
    <t>Bspot2018_006_GoPro_T88a_4227-2994.avi</t>
  </si>
  <si>
    <t>Bspot2018_006_GoPro_T88b_2132-901.avi</t>
  </si>
  <si>
    <t>Bspot2018_009_GoPro_T89_2961-1401.avi</t>
  </si>
  <si>
    <t>Bspot2018_009_GoPro_T90a-4987-4171.avi</t>
  </si>
  <si>
    <t>Bspot2018_009_GoPro_T90b_2020-1757.avi</t>
  </si>
  <si>
    <t>Bspot2018_009_GoPro_T90c_1283-415.avi</t>
  </si>
  <si>
    <t>Bspot2018_009_GoPro_T91b_3974-3566.avi</t>
  </si>
  <si>
    <t>Bspot2018_009_GoPro_T91d_1684-559.avi</t>
  </si>
  <si>
    <t>Bspot2018_010_GoPro_T89a_4283-4000.avi</t>
  </si>
  <si>
    <t>Bspot2018_010_GoPro_T89b_3171_2823.avi</t>
  </si>
  <si>
    <t>T88b</t>
  </si>
  <si>
    <t>T88a</t>
  </si>
  <si>
    <t>T90a</t>
  </si>
  <si>
    <t>T90b</t>
  </si>
  <si>
    <t>T90c</t>
  </si>
  <si>
    <t>T90d</t>
  </si>
  <si>
    <t>T91b</t>
  </si>
  <si>
    <t>T91c</t>
  </si>
  <si>
    <t>T91d</t>
  </si>
  <si>
    <t>Bspot2018_009_GoPro_T91c_2678-2105.avi</t>
  </si>
  <si>
    <t>T89a</t>
  </si>
  <si>
    <t>T89b</t>
  </si>
  <si>
    <t>T89c</t>
  </si>
  <si>
    <t>T89d</t>
  </si>
  <si>
    <t>T90e</t>
  </si>
  <si>
    <t>T90f</t>
  </si>
  <si>
    <t>GH011423.MP4</t>
  </si>
  <si>
    <t>GH011424.MP4</t>
  </si>
  <si>
    <t>GH011425.MP4</t>
  </si>
  <si>
    <t>GH011426.MP4</t>
  </si>
  <si>
    <t>GH011427.MP4</t>
  </si>
  <si>
    <t>GH011428.MP4</t>
  </si>
  <si>
    <t>GH011429.MP4</t>
  </si>
  <si>
    <t>GH011430.MP4</t>
  </si>
  <si>
    <t>GH011431.MP4</t>
  </si>
  <si>
    <t>GH011432.MP4</t>
  </si>
  <si>
    <t>GH011433.MP4</t>
  </si>
  <si>
    <t>GH011434.MP4</t>
  </si>
  <si>
    <t>GH011435.MP4</t>
  </si>
  <si>
    <t>GH011436.MP4</t>
  </si>
  <si>
    <t>GH011437.MP4</t>
  </si>
  <si>
    <t>Bspot2018-006_GoPro_T73_1388-902_000000.avi</t>
  </si>
  <si>
    <t>Bspot2018-009_GoPro_T73_1062-702_000000.avi</t>
  </si>
  <si>
    <t>GH011376.MP4</t>
  </si>
  <si>
    <t>GH011377.MP4</t>
  </si>
  <si>
    <t>GH011378.MP4</t>
  </si>
  <si>
    <t>GH011379.MP4</t>
  </si>
  <si>
    <t>GH011380.MP4</t>
  </si>
  <si>
    <t>GH011381.MP4</t>
  </si>
  <si>
    <t>GH011382.MP4</t>
  </si>
  <si>
    <t>GH011383.MP4</t>
  </si>
  <si>
    <t>GH011384.MP4</t>
  </si>
  <si>
    <t>GH011385.MP4</t>
  </si>
  <si>
    <t>GH011386.MP4</t>
  </si>
  <si>
    <t>GH011387.MP4</t>
  </si>
  <si>
    <t>GH011388.MP4</t>
  </si>
  <si>
    <t>GH011389.MP4</t>
  </si>
  <si>
    <t>GH011390.MP4</t>
  </si>
  <si>
    <t>GH011408.MP4</t>
  </si>
  <si>
    <t>GH011409.MP4</t>
  </si>
  <si>
    <t>GH011410.MP4</t>
  </si>
  <si>
    <t>GH011411.MP4</t>
  </si>
  <si>
    <t>GH011412.MP4</t>
  </si>
  <si>
    <t>GH011413.MP4</t>
  </si>
  <si>
    <t>GH011414.MP4</t>
  </si>
  <si>
    <t>GH011415.MP4</t>
  </si>
  <si>
    <t>GH011416.MP4</t>
  </si>
  <si>
    <t>GH011417.MP4</t>
  </si>
  <si>
    <t>GH011418.MP4</t>
  </si>
  <si>
    <t>GH011419.MP4</t>
  </si>
  <si>
    <t>GH011420.MP4</t>
  </si>
  <si>
    <t>GH011421.MP4</t>
  </si>
  <si>
    <t>GX011285.MP4</t>
  </si>
  <si>
    <t>GX011286.MP4</t>
  </si>
  <si>
    <t>GX011287.MP4</t>
  </si>
  <si>
    <t>GX011288.MP4</t>
  </si>
  <si>
    <t>GX011289.MP4</t>
  </si>
  <si>
    <t>GX011290.MP4</t>
  </si>
  <si>
    <t>GX011291.MP4</t>
  </si>
  <si>
    <t>GX011292.MP4</t>
  </si>
  <si>
    <t>GX011293.MP4</t>
  </si>
  <si>
    <t>GX011294.MP4</t>
  </si>
  <si>
    <t>GX011296.MP4</t>
  </si>
  <si>
    <t>GX011297.MP4</t>
  </si>
  <si>
    <t>GX011298.MP4</t>
  </si>
  <si>
    <t>GX011299.MP4</t>
  </si>
  <si>
    <t>GX011300.MP4</t>
  </si>
  <si>
    <t>GX011301.MP4</t>
  </si>
  <si>
    <t>GX011302.MP4</t>
  </si>
  <si>
    <t>GX011303.MP4</t>
  </si>
  <si>
    <t>GX011304.MP4</t>
  </si>
  <si>
    <t>GX011305.MP4</t>
  </si>
  <si>
    <t>GX011306.MP4</t>
  </si>
  <si>
    <t>GX021306.MP4</t>
  </si>
  <si>
    <t>BL1</t>
  </si>
  <si>
    <t>LL1</t>
  </si>
  <si>
    <t>LL2</t>
  </si>
  <si>
    <t>LL3</t>
  </si>
  <si>
    <t>length.mm</t>
  </si>
  <si>
    <t>weight.g</t>
  </si>
  <si>
    <t>Individual</t>
  </si>
  <si>
    <t>Day</t>
  </si>
  <si>
    <t>Month</t>
  </si>
  <si>
    <t>Year</t>
  </si>
  <si>
    <t>LimbLength.mm</t>
  </si>
  <si>
    <t>LimbLength.BL</t>
  </si>
  <si>
    <t>No force trace</t>
  </si>
  <si>
    <t>Completed</t>
  </si>
  <si>
    <t>FR Steps</t>
  </si>
  <si>
    <t>FL Steps</t>
  </si>
  <si>
    <t>HR Steps</t>
  </si>
  <si>
    <t>HL Steps</t>
  </si>
  <si>
    <t># points</t>
  </si>
  <si>
    <t>DaysPostAmp</t>
  </si>
  <si>
    <t>c</t>
  </si>
  <si>
    <t>LimbLengthRatio</t>
  </si>
  <si>
    <t>limLength.og</t>
  </si>
  <si>
    <t>Bspot2018_006</t>
  </si>
  <si>
    <t>Bspot2018_009</t>
  </si>
  <si>
    <t>Bspot2018_010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</si>
</sst>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1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" fontId="0" fillId="0" borderId="0" xfId="0" applyNumberFormat="1"/>
    <xf numFmtId="0" fontId="0" fillId="0" borderId="0" xfId="0" applyFont="1"/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left" indent="1"/>
    </xf>
    <xf numFmtId="0" fontId="0" fillId="2" borderId="2" xfId="0" applyFill="1" applyBorder="1" applyAlignment="1">
      <alignment horizontal="left" indent="1"/>
    </xf>
    <xf numFmtId="0" fontId="2" fillId="3" borderId="0" xfId="0" applyFont="1" applyFill="1" applyAlignment="1">
      <alignment horizontal="left" indent="1"/>
    </xf>
    <xf numFmtId="1" fontId="2" fillId="3" borderId="0" xfId="0" applyNumberFormat="1" applyFont="1" applyFill="1" applyAlignment="1">
      <alignment horizontal="left" indent="1"/>
    </xf>
    <xf numFmtId="0" fontId="2" fillId="3" borderId="2" xfId="0" applyFont="1" applyFill="1" applyBorder="1" applyAlignment="1">
      <alignment horizontal="left" indent="1"/>
    </xf>
    <xf numFmtId="0" fontId="2" fillId="3" borderId="1" xfId="0" applyFont="1" applyFill="1" applyBorder="1" applyAlignment="1">
      <alignment horizontal="left" indent="1"/>
    </xf>
    <xf numFmtId="2" fontId="0" fillId="0" borderId="0" xfId="0" applyNumberFormat="1" applyAlignment="1">
      <alignment horizontal="left" indent="1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49" fontId="2" fillId="2" borderId="2" xfId="0" applyNumberFormat="1" applyFont="1" applyFill="1" applyBorder="1" applyAlignment="1">
      <alignment horizontal="left"/>
    </xf>
    <xf numFmtId="164" fontId="0" fillId="2" borderId="2" xfId="0" applyNumberFormat="1" applyFill="1" applyBorder="1" applyAlignment="1">
      <alignment horizontal="left" indent="1"/>
    </xf>
    <xf numFmtId="0" fontId="0" fillId="3" borderId="0" xfId="0" applyFill="1" applyAlignment="1">
      <alignment horizontal="left" indent="1"/>
    </xf>
    <xf numFmtId="164" fontId="0" fillId="0" borderId="0" xfId="0" applyNumberFormat="1" applyAlignment="1">
      <alignment horizontal="left" indent="1"/>
    </xf>
    <xf numFmtId="164" fontId="2" fillId="3" borderId="0" xfId="0" applyNumberFormat="1" applyFont="1" applyFill="1" applyAlignment="1">
      <alignment horizontal="left" inden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5"/>
  <sheetViews>
    <sheetView topLeftCell="B1" zoomScaleNormal="100" workbookViewId="0">
      <selection activeCell="B1" sqref="A1:XFD1048576"/>
    </sheetView>
  </sheetViews>
  <sheetFormatPr defaultColWidth="8.81640625" defaultRowHeight="14.5" x14ac:dyDescent="0.35"/>
  <cols>
    <col min="1" max="1" width="6.6328125" style="6" customWidth="1"/>
    <col min="2" max="2" width="6.81640625" style="6" customWidth="1"/>
    <col min="3" max="3" width="4.453125" style="6" customWidth="1"/>
    <col min="4" max="4" width="12.08984375" style="7" customWidth="1"/>
    <col min="5" max="5" width="7.81640625" style="6" bestFit="1" customWidth="1"/>
    <col min="6" max="6" width="13.08984375" style="6" customWidth="1"/>
    <col min="7" max="8" width="9.54296875" style="6" customWidth="1"/>
    <col min="9" max="9" width="7.54296875" style="6" customWidth="1"/>
    <col min="10" max="10" width="18.1796875" style="6" bestFit="1" customWidth="1"/>
    <col min="11" max="11" width="4.81640625" style="6" customWidth="1"/>
    <col min="12" max="12" width="7.26953125" style="8" customWidth="1"/>
    <col min="13" max="13" width="6.90625" style="8" customWidth="1"/>
    <col min="14" max="14" width="7.7265625" style="8" customWidth="1"/>
    <col min="15" max="15" width="6.6328125" style="8" customWidth="1"/>
    <col min="16" max="16" width="13.08984375" style="6" customWidth="1"/>
    <col min="17" max="17" width="14.81640625" style="6" customWidth="1"/>
    <col min="18" max="18" width="14.08984375" style="6" customWidth="1"/>
    <col min="19" max="19" width="32.81640625" style="6" bestFit="1" customWidth="1"/>
    <col min="20" max="20" width="20.54296875" style="6" bestFit="1" customWidth="1"/>
    <col min="21" max="21" width="19.54296875" style="6" bestFit="1" customWidth="1"/>
    <col min="22" max="22" width="10.54296875" style="6" bestFit="1" customWidth="1"/>
    <col min="23" max="16384" width="8.81640625" style="6"/>
  </cols>
  <sheetData>
    <row r="1" spans="1:21" s="14" customFormat="1" x14ac:dyDescent="0.35">
      <c r="A1" s="14" t="s">
        <v>757</v>
      </c>
      <c r="B1" s="15" t="s">
        <v>756</v>
      </c>
      <c r="C1" s="15" t="s">
        <v>755</v>
      </c>
      <c r="D1" s="16" t="s">
        <v>767</v>
      </c>
      <c r="E1" s="15" t="s">
        <v>28</v>
      </c>
      <c r="F1" s="15" t="s">
        <v>754</v>
      </c>
      <c r="G1" s="15" t="s">
        <v>752</v>
      </c>
      <c r="H1" s="15" t="s">
        <v>770</v>
      </c>
      <c r="I1" s="15" t="s">
        <v>753</v>
      </c>
      <c r="J1" s="15" t="s">
        <v>29</v>
      </c>
      <c r="K1" s="15" t="s">
        <v>638</v>
      </c>
      <c r="L1" s="17" t="s">
        <v>748</v>
      </c>
      <c r="M1" s="17" t="s">
        <v>749</v>
      </c>
      <c r="N1" s="17" t="s">
        <v>750</v>
      </c>
      <c r="O1" s="17" t="s">
        <v>751</v>
      </c>
      <c r="P1" s="15" t="s">
        <v>759</v>
      </c>
      <c r="Q1" s="15" t="s">
        <v>758</v>
      </c>
      <c r="R1" s="15" t="s">
        <v>769</v>
      </c>
      <c r="S1" s="15" t="s">
        <v>2</v>
      </c>
      <c r="T1" s="15"/>
      <c r="U1" s="15"/>
    </row>
    <row r="2" spans="1:21" x14ac:dyDescent="0.35">
      <c r="A2" s="6">
        <v>2019</v>
      </c>
      <c r="B2" s="6">
        <v>12</v>
      </c>
      <c r="C2" s="6">
        <v>17</v>
      </c>
      <c r="D2" s="7">
        <v>-3</v>
      </c>
      <c r="E2" s="6" t="s">
        <v>30</v>
      </c>
      <c r="F2" s="6">
        <v>5</v>
      </c>
      <c r="J2" s="6" t="s">
        <v>31</v>
      </c>
      <c r="K2" s="6">
        <v>3</v>
      </c>
      <c r="L2" s="8">
        <v>149.5</v>
      </c>
      <c r="M2" s="8">
        <v>16.899999999999999</v>
      </c>
      <c r="N2" s="8">
        <v>15.9</v>
      </c>
      <c r="O2" s="8">
        <v>16.100000000000001</v>
      </c>
      <c r="P2" s="13">
        <f>((M2/L2)+(N2/L2)+(O2/L2))/3</f>
        <v>0.10903010033444815</v>
      </c>
      <c r="Q2" s="20"/>
      <c r="R2" s="13"/>
      <c r="S2" s="6" t="s">
        <v>624</v>
      </c>
    </row>
    <row r="3" spans="1:21" x14ac:dyDescent="0.35">
      <c r="A3" s="6">
        <v>2019</v>
      </c>
      <c r="B3" s="6">
        <v>12</v>
      </c>
      <c r="C3" s="6">
        <v>17</v>
      </c>
      <c r="D3" s="7">
        <v>-3</v>
      </c>
      <c r="E3" s="6" t="s">
        <v>30</v>
      </c>
      <c r="F3" t="s">
        <v>771</v>
      </c>
      <c r="G3" s="6">
        <v>142</v>
      </c>
      <c r="H3" s="6">
        <v>23.27</v>
      </c>
      <c r="J3" s="6" t="s">
        <v>31</v>
      </c>
      <c r="K3" s="6">
        <v>6</v>
      </c>
      <c r="L3" s="8">
        <v>208.5</v>
      </c>
      <c r="M3" s="8">
        <v>36.299999999999997</v>
      </c>
      <c r="N3" s="8">
        <v>32.799999999999997</v>
      </c>
      <c r="O3" s="8">
        <v>33.4</v>
      </c>
      <c r="P3" s="13">
        <f t="shared" ref="P3:P60" si="0">((M3/L3)+(N3/L3)+(O3/L3))/3</f>
        <v>0.16386890487609909</v>
      </c>
      <c r="Q3" s="20">
        <f>P3*G3</f>
        <v>23.269384492406072</v>
      </c>
      <c r="R3" s="13">
        <f t="shared" ref="R3:R66" si="1">Q3/H3</f>
        <v>0.999973549308383</v>
      </c>
    </row>
    <row r="4" spans="1:21" x14ac:dyDescent="0.35">
      <c r="A4" s="6">
        <v>2019</v>
      </c>
      <c r="B4" s="6">
        <v>12</v>
      </c>
      <c r="C4" s="6">
        <v>18</v>
      </c>
      <c r="D4" s="7">
        <v>-2</v>
      </c>
      <c r="E4" s="6" t="s">
        <v>30</v>
      </c>
      <c r="F4" s="6">
        <v>7</v>
      </c>
      <c r="J4" s="6" t="s">
        <v>31</v>
      </c>
      <c r="K4" s="6">
        <v>5</v>
      </c>
      <c r="L4" s="8">
        <v>215</v>
      </c>
      <c r="M4" s="8">
        <v>29</v>
      </c>
      <c r="N4" s="8">
        <v>24.7</v>
      </c>
      <c r="O4" s="8">
        <v>25.5</v>
      </c>
      <c r="P4" s="13">
        <f t="shared" si="0"/>
        <v>0.12279069767441859</v>
      </c>
      <c r="Q4" s="20"/>
      <c r="R4" s="13"/>
    </row>
    <row r="5" spans="1:21" x14ac:dyDescent="0.35">
      <c r="A5" s="6">
        <v>2019</v>
      </c>
      <c r="B5" s="6">
        <v>12</v>
      </c>
      <c r="C5" s="6">
        <v>18</v>
      </c>
      <c r="D5" s="7">
        <v>-2</v>
      </c>
      <c r="E5" s="6" t="s">
        <v>30</v>
      </c>
      <c r="F5" s="6">
        <v>8</v>
      </c>
      <c r="J5" s="6" t="s">
        <v>31</v>
      </c>
      <c r="K5" s="6">
        <v>1</v>
      </c>
      <c r="L5" s="8">
        <v>265.10000000000002</v>
      </c>
      <c r="M5" s="8">
        <v>48</v>
      </c>
      <c r="N5" s="8">
        <v>47.4</v>
      </c>
      <c r="O5" s="8">
        <v>46.5</v>
      </c>
      <c r="P5" s="13">
        <f t="shared" si="0"/>
        <v>0.17842323651452283</v>
      </c>
      <c r="Q5" s="20"/>
      <c r="R5" s="13"/>
    </row>
    <row r="6" spans="1:21" x14ac:dyDescent="0.35">
      <c r="A6" s="6">
        <v>2019</v>
      </c>
      <c r="B6" s="6">
        <v>12</v>
      </c>
      <c r="C6" s="6">
        <v>18</v>
      </c>
      <c r="D6" s="7">
        <v>-2</v>
      </c>
      <c r="E6" s="6" t="s">
        <v>30</v>
      </c>
      <c r="F6" t="s">
        <v>772</v>
      </c>
      <c r="G6" s="6">
        <v>148</v>
      </c>
      <c r="H6" s="6">
        <v>22.96</v>
      </c>
      <c r="J6" s="6" t="s">
        <v>31</v>
      </c>
      <c r="K6" s="6">
        <v>6</v>
      </c>
      <c r="L6" s="8">
        <v>275</v>
      </c>
      <c r="M6" s="8">
        <v>39</v>
      </c>
      <c r="N6" s="8">
        <v>45</v>
      </c>
      <c r="O6" s="8">
        <v>44</v>
      </c>
      <c r="P6" s="13">
        <f>((M6/L6)+(N6/L6)+(O6/L6))/3</f>
        <v>0.15515151515151515</v>
      </c>
      <c r="Q6" s="20">
        <f>P6*G6</f>
        <v>22.962424242424241</v>
      </c>
      <c r="R6" s="13">
        <f t="shared" si="1"/>
        <v>1.0001055854714391</v>
      </c>
    </row>
    <row r="7" spans="1:21" x14ac:dyDescent="0.35">
      <c r="A7" s="6">
        <v>2019</v>
      </c>
      <c r="B7" s="6">
        <v>12</v>
      </c>
      <c r="C7" s="6">
        <v>19</v>
      </c>
      <c r="D7" s="7">
        <v>-1</v>
      </c>
      <c r="E7" s="6" t="s">
        <v>30</v>
      </c>
      <c r="F7" s="6">
        <v>7</v>
      </c>
      <c r="J7" s="6" t="s">
        <v>31</v>
      </c>
      <c r="K7" s="6">
        <v>1</v>
      </c>
      <c r="L7" s="8">
        <v>312.5</v>
      </c>
      <c r="M7" s="8">
        <v>39.700000000000003</v>
      </c>
      <c r="N7" s="8">
        <v>46.7</v>
      </c>
      <c r="O7" s="8">
        <v>41.8</v>
      </c>
      <c r="P7" s="13">
        <f t="shared" si="0"/>
        <v>0.13674666666666668</v>
      </c>
      <c r="Q7" s="20"/>
      <c r="R7" s="13"/>
      <c r="S7" s="6" t="s">
        <v>60</v>
      </c>
    </row>
    <row r="8" spans="1:21" x14ac:dyDescent="0.35">
      <c r="A8" s="6">
        <v>2019</v>
      </c>
      <c r="B8" s="6">
        <v>12</v>
      </c>
      <c r="C8" s="6">
        <v>19</v>
      </c>
      <c r="D8" s="7">
        <v>-1</v>
      </c>
      <c r="E8" s="6" t="s">
        <v>30</v>
      </c>
      <c r="F8" t="s">
        <v>773</v>
      </c>
      <c r="G8" s="6">
        <v>120</v>
      </c>
      <c r="H8" s="6">
        <v>21.7</v>
      </c>
      <c r="J8" s="6" t="s">
        <v>31</v>
      </c>
      <c r="K8" s="6">
        <v>4</v>
      </c>
      <c r="L8" s="8">
        <v>249.6</v>
      </c>
      <c r="M8" s="8">
        <v>49</v>
      </c>
      <c r="N8" s="8">
        <v>44</v>
      </c>
      <c r="O8" s="8">
        <v>42.4</v>
      </c>
      <c r="P8" s="13">
        <f>((M8/L8)+(N8/L8)+(O8/L8))/3</f>
        <v>0.18082264957264957</v>
      </c>
      <c r="Q8" s="20">
        <f>P8*G8</f>
        <v>21.698717948717949</v>
      </c>
      <c r="R8" s="13">
        <f t="shared" si="1"/>
        <v>0.99994091929575801</v>
      </c>
    </row>
    <row r="9" spans="1:21" x14ac:dyDescent="0.35">
      <c r="A9" s="9">
        <v>2019</v>
      </c>
      <c r="B9" s="9">
        <v>12</v>
      </c>
      <c r="C9" s="9">
        <v>20</v>
      </c>
      <c r="D9" s="10">
        <v>0</v>
      </c>
      <c r="E9" s="9" t="s">
        <v>30</v>
      </c>
      <c r="F9" s="22" t="s">
        <v>771</v>
      </c>
      <c r="G9" s="9">
        <v>142</v>
      </c>
      <c r="H9" s="19">
        <v>23.27</v>
      </c>
      <c r="I9" s="9">
        <v>8.83</v>
      </c>
      <c r="J9" s="9" t="s">
        <v>31</v>
      </c>
      <c r="K9" s="9">
        <v>3</v>
      </c>
      <c r="L9" s="11">
        <v>315.39999999999998</v>
      </c>
      <c r="M9" s="11">
        <v>48.2</v>
      </c>
      <c r="N9" s="11">
        <v>45</v>
      </c>
      <c r="O9" s="11">
        <v>49.7</v>
      </c>
      <c r="P9" s="13">
        <f t="shared" si="0"/>
        <v>0.1510251532445572</v>
      </c>
      <c r="Q9" s="21">
        <f>P9*G9</f>
        <v>21.445571760727123</v>
      </c>
      <c r="R9" s="13">
        <f t="shared" si="1"/>
        <v>0.9215974112903792</v>
      </c>
      <c r="S9" s="9" t="s">
        <v>107</v>
      </c>
    </row>
    <row r="10" spans="1:21" x14ac:dyDescent="0.35">
      <c r="A10" s="9">
        <v>2019</v>
      </c>
      <c r="B10" s="9">
        <v>12</v>
      </c>
      <c r="C10" s="9">
        <v>20</v>
      </c>
      <c r="D10" s="10">
        <v>0</v>
      </c>
      <c r="E10" s="9" t="s">
        <v>30</v>
      </c>
      <c r="F10" s="9">
        <v>7</v>
      </c>
      <c r="G10" s="9">
        <v>122</v>
      </c>
      <c r="H10" s="9"/>
      <c r="I10" s="9">
        <v>7.81</v>
      </c>
      <c r="J10" s="9" t="s">
        <v>625</v>
      </c>
      <c r="K10" s="9">
        <v>0</v>
      </c>
      <c r="L10" s="11"/>
      <c r="M10" s="11"/>
      <c r="N10" s="11"/>
      <c r="O10" s="11"/>
      <c r="P10" s="13"/>
      <c r="Q10" s="21"/>
      <c r="R10" s="13"/>
      <c r="S10" s="9"/>
    </row>
    <row r="11" spans="1:21" x14ac:dyDescent="0.35">
      <c r="A11" s="9">
        <v>2019</v>
      </c>
      <c r="B11" s="9">
        <v>12</v>
      </c>
      <c r="C11" s="9">
        <v>20</v>
      </c>
      <c r="D11" s="10">
        <v>0</v>
      </c>
      <c r="E11" s="9" t="s">
        <v>30</v>
      </c>
      <c r="F11" s="22" t="s">
        <v>772</v>
      </c>
      <c r="G11" s="9">
        <v>148</v>
      </c>
      <c r="H11" s="19">
        <v>22.96</v>
      </c>
      <c r="I11" s="12">
        <v>6.83</v>
      </c>
      <c r="J11" s="9" t="s">
        <v>625</v>
      </c>
      <c r="K11" s="9">
        <v>0</v>
      </c>
      <c r="L11" s="11"/>
      <c r="M11" s="11"/>
      <c r="N11" s="11"/>
      <c r="O11" s="11"/>
      <c r="P11" s="13"/>
      <c r="Q11" s="21"/>
      <c r="R11" s="13"/>
      <c r="S11" s="9"/>
    </row>
    <row r="12" spans="1:21" x14ac:dyDescent="0.35">
      <c r="A12" s="9">
        <v>2019</v>
      </c>
      <c r="B12" s="9">
        <v>12</v>
      </c>
      <c r="C12" s="9">
        <v>20</v>
      </c>
      <c r="D12" s="10">
        <v>0</v>
      </c>
      <c r="E12" s="9" t="s">
        <v>30</v>
      </c>
      <c r="F12" s="22" t="s">
        <v>773</v>
      </c>
      <c r="G12" s="9">
        <v>120</v>
      </c>
      <c r="H12" s="19">
        <v>21.7</v>
      </c>
      <c r="I12" s="9">
        <v>4.09</v>
      </c>
      <c r="J12" s="9" t="s">
        <v>31</v>
      </c>
      <c r="K12" s="9">
        <v>3</v>
      </c>
      <c r="L12" s="11">
        <v>253.1</v>
      </c>
      <c r="M12" s="11">
        <v>36.6</v>
      </c>
      <c r="N12" s="11">
        <v>34.299999999999997</v>
      </c>
      <c r="O12" s="11">
        <v>34.4</v>
      </c>
      <c r="P12" s="13">
        <f t="shared" si="0"/>
        <v>0.13868036349269064</v>
      </c>
      <c r="Q12" s="21">
        <f>P12*G12</f>
        <v>16.641643619122878</v>
      </c>
      <c r="R12" s="13">
        <f t="shared" si="1"/>
        <v>0.76689601931441831</v>
      </c>
      <c r="S12" s="9"/>
    </row>
    <row r="13" spans="1:21" x14ac:dyDescent="0.35">
      <c r="A13" s="6">
        <v>2020</v>
      </c>
      <c r="B13" s="6">
        <v>1</v>
      </c>
      <c r="C13" s="6">
        <v>10</v>
      </c>
      <c r="D13" s="7">
        <f>31+C13+11</f>
        <v>52</v>
      </c>
      <c r="E13" s="6" t="s">
        <v>30</v>
      </c>
      <c r="F13" t="s">
        <v>771</v>
      </c>
      <c r="G13" s="6">
        <v>142</v>
      </c>
      <c r="H13" s="6">
        <v>23.27</v>
      </c>
      <c r="J13" s="6" t="s">
        <v>31</v>
      </c>
      <c r="K13" s="6">
        <v>0</v>
      </c>
      <c r="P13" s="13"/>
      <c r="Q13" s="20"/>
      <c r="R13" s="13"/>
      <c r="S13" s="6" t="s">
        <v>53</v>
      </c>
    </row>
    <row r="14" spans="1:21" x14ac:dyDescent="0.35">
      <c r="A14" s="6">
        <v>2020</v>
      </c>
      <c r="B14" s="6">
        <v>1</v>
      </c>
      <c r="C14" s="6">
        <v>10</v>
      </c>
      <c r="D14" s="7">
        <f t="shared" ref="D14:D26" si="2">31+C14+11</f>
        <v>52</v>
      </c>
      <c r="E14" s="6" t="s">
        <v>30</v>
      </c>
      <c r="F14" t="s">
        <v>772</v>
      </c>
      <c r="G14" s="6">
        <v>148</v>
      </c>
      <c r="H14" s="6">
        <v>22.96</v>
      </c>
      <c r="J14" s="6" t="s">
        <v>31</v>
      </c>
      <c r="K14" s="6">
        <v>0</v>
      </c>
      <c r="P14" s="13"/>
      <c r="Q14" s="20"/>
      <c r="R14" s="13"/>
      <c r="S14" s="6" t="s">
        <v>106</v>
      </c>
    </row>
    <row r="15" spans="1:21" x14ac:dyDescent="0.35">
      <c r="A15" s="6">
        <v>2020</v>
      </c>
      <c r="B15" s="6">
        <v>1</v>
      </c>
      <c r="C15" s="6">
        <v>16</v>
      </c>
      <c r="D15" s="7">
        <f t="shared" si="2"/>
        <v>58</v>
      </c>
      <c r="E15" s="6" t="s">
        <v>30</v>
      </c>
      <c r="F15" t="s">
        <v>771</v>
      </c>
      <c r="G15" s="6">
        <v>142</v>
      </c>
      <c r="H15" s="6">
        <v>23.27</v>
      </c>
      <c r="J15" s="6" t="s">
        <v>31</v>
      </c>
      <c r="K15" s="6">
        <v>0</v>
      </c>
      <c r="P15" s="13"/>
      <c r="Q15" s="20"/>
      <c r="R15" s="13"/>
      <c r="S15" s="6" t="s">
        <v>53</v>
      </c>
    </row>
    <row r="16" spans="1:21" x14ac:dyDescent="0.35">
      <c r="A16" s="6">
        <v>2020</v>
      </c>
      <c r="B16" s="6">
        <v>1</v>
      </c>
      <c r="C16" s="6">
        <v>16</v>
      </c>
      <c r="D16" s="7">
        <f t="shared" si="2"/>
        <v>58</v>
      </c>
      <c r="E16" s="6" t="s">
        <v>30</v>
      </c>
      <c r="F16" t="s">
        <v>772</v>
      </c>
      <c r="G16" s="6">
        <v>148</v>
      </c>
      <c r="H16" s="6">
        <v>22.96</v>
      </c>
      <c r="J16" s="6" t="s">
        <v>31</v>
      </c>
      <c r="K16" s="6">
        <v>0</v>
      </c>
      <c r="P16" s="13"/>
      <c r="Q16" s="20"/>
      <c r="R16" s="13"/>
      <c r="S16" s="6" t="s">
        <v>53</v>
      </c>
    </row>
    <row r="17" spans="1:19" x14ac:dyDescent="0.35">
      <c r="A17" s="6">
        <v>2020</v>
      </c>
      <c r="B17" s="6">
        <v>1</v>
      </c>
      <c r="C17" s="6">
        <v>17</v>
      </c>
      <c r="D17" s="7">
        <f t="shared" si="2"/>
        <v>59</v>
      </c>
      <c r="E17" s="6" t="s">
        <v>30</v>
      </c>
      <c r="F17" t="s">
        <v>772</v>
      </c>
      <c r="G17" s="6">
        <v>148</v>
      </c>
      <c r="H17" s="6">
        <v>22.96</v>
      </c>
      <c r="J17" s="6" t="s">
        <v>31</v>
      </c>
      <c r="K17" s="6">
        <v>5</v>
      </c>
      <c r="L17" s="8">
        <v>271.5</v>
      </c>
      <c r="M17" s="8">
        <v>16.100000000000001</v>
      </c>
      <c r="N17" s="8">
        <v>16.100000000000001</v>
      </c>
      <c r="O17" s="8">
        <v>15.9</v>
      </c>
      <c r="P17" s="13">
        <f>((M17/L17)+(N17/L17)+(O17/L17))/3</f>
        <v>5.9054634745242481E-2</v>
      </c>
      <c r="Q17" s="20">
        <f>P17*G17</f>
        <v>8.7400859422958863</v>
      </c>
      <c r="R17" s="13">
        <f t="shared" si="1"/>
        <v>0.38066576403727725</v>
      </c>
      <c r="S17" s="6" t="s">
        <v>768</v>
      </c>
    </row>
    <row r="18" spans="1:19" x14ac:dyDescent="0.35">
      <c r="A18" s="6">
        <v>2020</v>
      </c>
      <c r="B18" s="6">
        <v>1</v>
      </c>
      <c r="C18" s="6">
        <v>20</v>
      </c>
      <c r="D18" s="7">
        <f t="shared" si="2"/>
        <v>62</v>
      </c>
      <c r="E18" s="6" t="s">
        <v>30</v>
      </c>
      <c r="F18" t="s">
        <v>771</v>
      </c>
      <c r="G18" s="6">
        <v>142</v>
      </c>
      <c r="H18" s="6">
        <v>23.27</v>
      </c>
      <c r="J18" s="6" t="s">
        <v>31</v>
      </c>
      <c r="K18" s="6">
        <v>2</v>
      </c>
      <c r="L18" s="8">
        <v>313.7</v>
      </c>
      <c r="M18" s="8">
        <v>14.9</v>
      </c>
      <c r="N18" s="8">
        <v>17.8</v>
      </c>
      <c r="O18" s="8">
        <v>15.2</v>
      </c>
      <c r="P18" s="13">
        <f t="shared" si="0"/>
        <v>5.089788545319307E-2</v>
      </c>
      <c r="Q18" s="20">
        <f>P18*G18</f>
        <v>7.2274997343534162</v>
      </c>
      <c r="R18" s="13">
        <f t="shared" si="1"/>
        <v>0.31059302683083012</v>
      </c>
    </row>
    <row r="19" spans="1:19" x14ac:dyDescent="0.35">
      <c r="A19" s="6">
        <v>2020</v>
      </c>
      <c r="B19" s="6">
        <v>1</v>
      </c>
      <c r="C19" s="6">
        <v>20</v>
      </c>
      <c r="D19" s="7">
        <f t="shared" si="2"/>
        <v>62</v>
      </c>
      <c r="E19" s="6" t="s">
        <v>30</v>
      </c>
      <c r="F19" t="s">
        <v>772</v>
      </c>
      <c r="G19" s="6">
        <v>148</v>
      </c>
      <c r="H19" s="6">
        <v>22.96</v>
      </c>
      <c r="J19" s="6" t="s">
        <v>31</v>
      </c>
      <c r="K19" s="6">
        <v>2</v>
      </c>
      <c r="L19" s="8">
        <v>275</v>
      </c>
      <c r="M19" s="8">
        <v>17</v>
      </c>
      <c r="N19" s="8">
        <v>14.9</v>
      </c>
      <c r="O19" s="8">
        <v>16.399999999999999</v>
      </c>
      <c r="P19" s="13">
        <f t="shared" si="0"/>
        <v>5.8545454545454546E-2</v>
      </c>
      <c r="Q19" s="20">
        <f>P19*G19</f>
        <v>8.6647272727272728</v>
      </c>
      <c r="R19" s="13">
        <f t="shared" si="1"/>
        <v>0.37738359201773836</v>
      </c>
    </row>
    <row r="20" spans="1:19" x14ac:dyDescent="0.35">
      <c r="A20" s="6">
        <v>2020</v>
      </c>
      <c r="B20" s="6">
        <v>1</v>
      </c>
      <c r="C20" s="6">
        <v>20</v>
      </c>
      <c r="D20" s="7">
        <f t="shared" si="2"/>
        <v>62</v>
      </c>
      <c r="E20" s="6" t="s">
        <v>30</v>
      </c>
      <c r="F20" t="s">
        <v>773</v>
      </c>
      <c r="G20" s="6">
        <v>120</v>
      </c>
      <c r="H20" s="6">
        <v>21.7</v>
      </c>
      <c r="J20" s="6" t="s">
        <v>31</v>
      </c>
      <c r="K20" s="6">
        <v>5</v>
      </c>
      <c r="L20" s="8">
        <v>252</v>
      </c>
      <c r="M20" s="8">
        <v>13.06</v>
      </c>
      <c r="N20" s="8">
        <v>12.1</v>
      </c>
      <c r="O20" s="8">
        <v>13.2</v>
      </c>
      <c r="P20" s="13">
        <f t="shared" si="0"/>
        <v>5.0740740740740732E-2</v>
      </c>
      <c r="Q20" s="20">
        <f>P20*G20</f>
        <v>6.0888888888888877</v>
      </c>
      <c r="R20" s="13">
        <f t="shared" si="1"/>
        <v>0.28059395801331283</v>
      </c>
    </row>
    <row r="21" spans="1:19" x14ac:dyDescent="0.35">
      <c r="A21" s="6">
        <v>2020</v>
      </c>
      <c r="B21" s="6">
        <v>1</v>
      </c>
      <c r="C21" s="6">
        <v>23</v>
      </c>
      <c r="D21" s="7">
        <f t="shared" si="2"/>
        <v>65</v>
      </c>
      <c r="E21" s="6" t="s">
        <v>30</v>
      </c>
      <c r="F21" t="s">
        <v>771</v>
      </c>
      <c r="G21" s="6">
        <v>142</v>
      </c>
      <c r="H21" s="6">
        <v>23.27</v>
      </c>
      <c r="J21" s="6" t="s">
        <v>31</v>
      </c>
      <c r="K21" s="6">
        <v>4</v>
      </c>
      <c r="L21" s="8">
        <v>228.3</v>
      </c>
      <c r="M21" s="8">
        <v>12.7</v>
      </c>
      <c r="N21" s="8">
        <v>11.5</v>
      </c>
      <c r="O21" s="8">
        <v>13.3</v>
      </c>
      <c r="P21" s="13">
        <f t="shared" si="0"/>
        <v>5.4752518615856331E-2</v>
      </c>
      <c r="Q21" s="20">
        <f>P21*G21</f>
        <v>7.7748576434515995</v>
      </c>
      <c r="R21" s="13">
        <f t="shared" si="1"/>
        <v>0.33411506847664801</v>
      </c>
    </row>
    <row r="22" spans="1:19" x14ac:dyDescent="0.35">
      <c r="A22" s="6">
        <v>2020</v>
      </c>
      <c r="B22" s="6">
        <v>1</v>
      </c>
      <c r="C22" s="6">
        <v>23</v>
      </c>
      <c r="D22" s="7">
        <f t="shared" si="2"/>
        <v>65</v>
      </c>
      <c r="E22" s="6" t="s">
        <v>30</v>
      </c>
      <c r="F22" t="s">
        <v>772</v>
      </c>
      <c r="G22" s="6">
        <v>148</v>
      </c>
      <c r="H22" s="6">
        <v>22.96</v>
      </c>
      <c r="J22" s="6" t="s">
        <v>31</v>
      </c>
      <c r="K22" s="6">
        <v>5</v>
      </c>
      <c r="L22" s="8">
        <v>197.1</v>
      </c>
      <c r="M22" s="8">
        <v>10.1</v>
      </c>
      <c r="N22" s="8">
        <v>9.9</v>
      </c>
      <c r="O22" s="8">
        <v>10.199999999999999</v>
      </c>
      <c r="P22" s="13">
        <f t="shared" si="0"/>
        <v>5.1073904955183491E-2</v>
      </c>
      <c r="Q22" s="20">
        <f>P22*G22</f>
        <v>7.5589379333671562</v>
      </c>
      <c r="R22" s="13">
        <f t="shared" si="1"/>
        <v>0.3292220354253988</v>
      </c>
    </row>
    <row r="23" spans="1:19" x14ac:dyDescent="0.35">
      <c r="A23" s="6">
        <v>2020</v>
      </c>
      <c r="B23" s="6">
        <v>1</v>
      </c>
      <c r="C23" s="6">
        <v>23</v>
      </c>
      <c r="D23" s="7">
        <f t="shared" si="2"/>
        <v>65</v>
      </c>
      <c r="E23" s="6" t="s">
        <v>30</v>
      </c>
      <c r="F23" t="s">
        <v>773</v>
      </c>
      <c r="G23" s="6">
        <v>120</v>
      </c>
      <c r="H23" s="6">
        <v>21.7</v>
      </c>
      <c r="J23" s="6" t="s">
        <v>31</v>
      </c>
      <c r="K23" s="6">
        <v>2</v>
      </c>
      <c r="L23" s="8">
        <v>179.3</v>
      </c>
      <c r="M23" s="8">
        <v>9.9</v>
      </c>
      <c r="N23" s="8">
        <v>9.1999999999999993</v>
      </c>
      <c r="O23" s="8">
        <v>9.1300000000000008</v>
      </c>
      <c r="P23" s="13">
        <f>((M23/L23)+(N23/L23)+(O23/L23))/3</f>
        <v>5.2481873954266595E-2</v>
      </c>
      <c r="Q23" s="20">
        <f>P23*G23</f>
        <v>6.2978248745119911</v>
      </c>
      <c r="R23" s="13">
        <f t="shared" si="1"/>
        <v>0.29022234444755718</v>
      </c>
    </row>
    <row r="24" spans="1:19" x14ac:dyDescent="0.35">
      <c r="A24" s="6">
        <v>2020</v>
      </c>
      <c r="B24" s="6">
        <v>1</v>
      </c>
      <c r="C24" s="6">
        <v>30</v>
      </c>
      <c r="D24" s="7">
        <f t="shared" si="2"/>
        <v>72</v>
      </c>
      <c r="E24" s="6" t="s">
        <v>30</v>
      </c>
      <c r="F24" t="s">
        <v>771</v>
      </c>
      <c r="G24" s="6">
        <v>142</v>
      </c>
      <c r="H24" s="6">
        <v>23.27</v>
      </c>
      <c r="J24" s="6" t="s">
        <v>31</v>
      </c>
      <c r="K24" s="6">
        <v>3</v>
      </c>
      <c r="L24" s="8">
        <v>220.7</v>
      </c>
      <c r="M24" s="8">
        <v>14.32</v>
      </c>
      <c r="N24" s="8">
        <v>16.100000000000001</v>
      </c>
      <c r="O24" s="8">
        <v>14.1</v>
      </c>
      <c r="P24" s="13">
        <f t="shared" si="0"/>
        <v>6.7240598096964213E-2</v>
      </c>
      <c r="Q24" s="20">
        <f>P24*G24</f>
        <v>9.5481649297689177</v>
      </c>
      <c r="R24" s="13">
        <f t="shared" si="1"/>
        <v>0.41032079629432394</v>
      </c>
    </row>
    <row r="25" spans="1:19" x14ac:dyDescent="0.35">
      <c r="A25" s="6">
        <v>2020</v>
      </c>
      <c r="B25" s="6">
        <v>1</v>
      </c>
      <c r="C25" s="6">
        <v>30</v>
      </c>
      <c r="D25" s="7">
        <f t="shared" si="2"/>
        <v>72</v>
      </c>
      <c r="E25" s="6" t="s">
        <v>30</v>
      </c>
      <c r="F25" t="s">
        <v>772</v>
      </c>
      <c r="G25" s="6">
        <v>148</v>
      </c>
      <c r="H25" s="6">
        <v>22.96</v>
      </c>
      <c r="J25" s="6" t="s">
        <v>31</v>
      </c>
      <c r="K25" s="6">
        <v>4</v>
      </c>
      <c r="L25" s="8">
        <v>196</v>
      </c>
      <c r="M25" s="8">
        <v>12.5</v>
      </c>
      <c r="N25" s="8">
        <v>13</v>
      </c>
      <c r="O25" s="8">
        <v>12.32</v>
      </c>
      <c r="P25" s="13">
        <f t="shared" si="0"/>
        <v>6.4319727891156461E-2</v>
      </c>
      <c r="Q25" s="20">
        <f>P25*G25</f>
        <v>9.5193197278911565</v>
      </c>
      <c r="R25" s="13">
        <f t="shared" si="1"/>
        <v>0.41460451776529428</v>
      </c>
    </row>
    <row r="26" spans="1:19" x14ac:dyDescent="0.35">
      <c r="A26" s="6">
        <v>2020</v>
      </c>
      <c r="B26" s="6">
        <v>1</v>
      </c>
      <c r="C26" s="6">
        <v>30</v>
      </c>
      <c r="D26" s="7">
        <f t="shared" si="2"/>
        <v>72</v>
      </c>
      <c r="E26" s="6" t="s">
        <v>30</v>
      </c>
      <c r="F26" t="s">
        <v>773</v>
      </c>
      <c r="G26" s="6">
        <v>120</v>
      </c>
      <c r="H26" s="6">
        <v>21.7</v>
      </c>
      <c r="J26" s="6" t="s">
        <v>31</v>
      </c>
      <c r="K26" s="6">
        <v>4</v>
      </c>
      <c r="L26" s="8">
        <v>180.4</v>
      </c>
      <c r="M26" s="8">
        <v>8.9499999999999993</v>
      </c>
      <c r="N26" s="8">
        <v>10.4</v>
      </c>
      <c r="O26" s="8">
        <v>12.4</v>
      </c>
      <c r="P26" s="13">
        <f t="shared" si="0"/>
        <v>5.866592756836659E-2</v>
      </c>
      <c r="Q26" s="20">
        <f>P26*G26</f>
        <v>7.0399113082039904</v>
      </c>
      <c r="R26" s="13">
        <f t="shared" si="1"/>
        <v>0.32441987595410093</v>
      </c>
    </row>
    <row r="27" spans="1:19" x14ac:dyDescent="0.35">
      <c r="A27" s="6">
        <v>2020</v>
      </c>
      <c r="B27" s="6">
        <v>2</v>
      </c>
      <c r="C27" s="6">
        <v>6</v>
      </c>
      <c r="D27" s="7">
        <f>31+28+C27+11</f>
        <v>76</v>
      </c>
      <c r="E27" s="6" t="s">
        <v>30</v>
      </c>
      <c r="F27" t="s">
        <v>771</v>
      </c>
      <c r="G27" s="6">
        <v>142</v>
      </c>
      <c r="H27" s="6">
        <v>23.27</v>
      </c>
      <c r="J27" s="6" t="s">
        <v>31</v>
      </c>
      <c r="K27" s="6">
        <v>4</v>
      </c>
      <c r="L27" s="8">
        <v>224.1</v>
      </c>
      <c r="M27" s="8">
        <v>15.3</v>
      </c>
      <c r="N27" s="8">
        <v>14.9</v>
      </c>
      <c r="O27" s="8">
        <v>16.07</v>
      </c>
      <c r="P27" s="13">
        <f t="shared" si="0"/>
        <v>6.8823441915811398E-2</v>
      </c>
      <c r="Q27" s="20">
        <f>P27*G27</f>
        <v>9.7729287520452193</v>
      </c>
      <c r="R27" s="13">
        <f t="shared" si="1"/>
        <v>0.41997974869124277</v>
      </c>
    </row>
    <row r="28" spans="1:19" x14ac:dyDescent="0.35">
      <c r="A28" s="6">
        <v>2020</v>
      </c>
      <c r="B28" s="6">
        <v>2</v>
      </c>
      <c r="C28" s="6">
        <v>6</v>
      </c>
      <c r="D28" s="7">
        <f t="shared" ref="D28:D38" si="3">31+28+C28+11</f>
        <v>76</v>
      </c>
      <c r="E28" s="6" t="s">
        <v>30</v>
      </c>
      <c r="F28" t="s">
        <v>772</v>
      </c>
      <c r="G28" s="6">
        <v>148</v>
      </c>
      <c r="H28" s="6">
        <v>22.96</v>
      </c>
      <c r="J28" s="6" t="s">
        <v>31</v>
      </c>
      <c r="K28" s="6">
        <v>3</v>
      </c>
      <c r="L28" s="8">
        <v>194</v>
      </c>
      <c r="M28" s="8">
        <v>14.6</v>
      </c>
      <c r="N28" s="8">
        <v>16.399999999999999</v>
      </c>
      <c r="O28" s="8">
        <v>15.4</v>
      </c>
      <c r="P28" s="13">
        <f>((M28/L28)+(N28/L28)+(O28/L28))/3</f>
        <v>7.9725085910652915E-2</v>
      </c>
      <c r="Q28" s="20">
        <f>P28*G28</f>
        <v>11.799312714776631</v>
      </c>
      <c r="R28" s="13">
        <f t="shared" si="1"/>
        <v>0.51390734820455708</v>
      </c>
    </row>
    <row r="29" spans="1:19" x14ac:dyDescent="0.35">
      <c r="A29" s="6">
        <v>2020</v>
      </c>
      <c r="B29" s="6">
        <v>2</v>
      </c>
      <c r="C29" s="6">
        <v>6</v>
      </c>
      <c r="D29" s="7">
        <f t="shared" si="3"/>
        <v>76</v>
      </c>
      <c r="E29" s="6" t="s">
        <v>30</v>
      </c>
      <c r="F29" t="s">
        <v>773</v>
      </c>
      <c r="G29" s="6">
        <v>120</v>
      </c>
      <c r="H29" s="6">
        <v>21.7</v>
      </c>
      <c r="J29" s="6" t="s">
        <v>31</v>
      </c>
      <c r="K29" s="6">
        <v>4</v>
      </c>
      <c r="L29" s="8">
        <v>180.2</v>
      </c>
      <c r="M29" s="8">
        <v>11.8</v>
      </c>
      <c r="N29" s="8">
        <v>11</v>
      </c>
      <c r="O29" s="8">
        <v>12.6</v>
      </c>
      <c r="P29" s="13">
        <f t="shared" si="0"/>
        <v>6.5482796892341849E-2</v>
      </c>
      <c r="Q29" s="20">
        <f>P29*G29</f>
        <v>7.8579356270810221</v>
      </c>
      <c r="R29" s="13">
        <f t="shared" si="1"/>
        <v>0.36211684917424064</v>
      </c>
    </row>
    <row r="30" spans="1:19" x14ac:dyDescent="0.35">
      <c r="A30" s="6">
        <v>2020</v>
      </c>
      <c r="B30" s="6">
        <v>2</v>
      </c>
      <c r="C30" s="6">
        <v>13</v>
      </c>
      <c r="D30" s="7">
        <f t="shared" si="3"/>
        <v>83</v>
      </c>
      <c r="E30" s="6" t="s">
        <v>30</v>
      </c>
      <c r="F30" t="s">
        <v>771</v>
      </c>
      <c r="G30" s="6">
        <v>142</v>
      </c>
      <c r="H30" s="6">
        <v>23.27</v>
      </c>
      <c r="J30" s="6" t="s">
        <v>31</v>
      </c>
      <c r="K30" s="6">
        <v>4</v>
      </c>
      <c r="L30" s="8">
        <v>228.7</v>
      </c>
      <c r="M30" s="8">
        <v>17</v>
      </c>
      <c r="N30" s="8">
        <v>16.3</v>
      </c>
      <c r="O30" s="8">
        <v>18.399999999999999</v>
      </c>
      <c r="P30" s="13">
        <f>((M30/L30)+(N30/L30)+(O30/L30))/3</f>
        <v>7.5353447019384928E-2</v>
      </c>
      <c r="Q30" s="20">
        <f>P30*G30</f>
        <v>10.70018947675266</v>
      </c>
      <c r="R30" s="13">
        <f t="shared" si="1"/>
        <v>0.45982765263225872</v>
      </c>
    </row>
    <row r="31" spans="1:19" x14ac:dyDescent="0.35">
      <c r="A31" s="6">
        <v>2020</v>
      </c>
      <c r="B31" s="6">
        <v>2</v>
      </c>
      <c r="C31" s="6">
        <v>13</v>
      </c>
      <c r="D31" s="7">
        <f t="shared" si="3"/>
        <v>83</v>
      </c>
      <c r="E31" s="6" t="s">
        <v>30</v>
      </c>
      <c r="F31" t="s">
        <v>772</v>
      </c>
      <c r="G31" s="6">
        <v>148</v>
      </c>
      <c r="H31" s="6">
        <v>22.96</v>
      </c>
      <c r="J31" s="6" t="s">
        <v>31</v>
      </c>
      <c r="K31" s="6">
        <v>4</v>
      </c>
      <c r="L31" s="8">
        <v>193.6</v>
      </c>
      <c r="M31" s="8">
        <v>17.600000000000001</v>
      </c>
      <c r="N31" s="8">
        <v>18.14</v>
      </c>
      <c r="O31" s="8">
        <v>17.2</v>
      </c>
      <c r="P31" s="13">
        <f t="shared" si="0"/>
        <v>9.1150137741046841E-2</v>
      </c>
      <c r="Q31" s="20">
        <f>P31*G31</f>
        <v>13.490220385674933</v>
      </c>
      <c r="R31" s="13">
        <f t="shared" si="1"/>
        <v>0.58755315268619046</v>
      </c>
    </row>
    <row r="32" spans="1:19" x14ac:dyDescent="0.35">
      <c r="A32" s="6">
        <v>2020</v>
      </c>
      <c r="B32" s="6">
        <v>2</v>
      </c>
      <c r="C32" s="6">
        <v>13</v>
      </c>
      <c r="D32" s="7">
        <f t="shared" si="3"/>
        <v>83</v>
      </c>
      <c r="E32" s="6" t="s">
        <v>30</v>
      </c>
      <c r="F32" t="s">
        <v>773</v>
      </c>
      <c r="G32" s="6">
        <v>120</v>
      </c>
      <c r="H32" s="6">
        <v>21.7</v>
      </c>
      <c r="J32" s="6" t="s">
        <v>31</v>
      </c>
      <c r="K32" s="6">
        <v>4</v>
      </c>
      <c r="L32" s="8">
        <v>177.4</v>
      </c>
      <c r="M32" s="8">
        <v>14.7</v>
      </c>
      <c r="N32" s="8">
        <v>12.3</v>
      </c>
      <c r="O32" s="8">
        <v>14</v>
      </c>
      <c r="P32" s="13">
        <f t="shared" si="0"/>
        <v>7.7038707252912439E-2</v>
      </c>
      <c r="Q32" s="20">
        <f>P32*G32</f>
        <v>9.244644870349493</v>
      </c>
      <c r="R32" s="13">
        <f t="shared" si="1"/>
        <v>0.42602050093776467</v>
      </c>
    </row>
    <row r="33" spans="1:18" x14ac:dyDescent="0.35">
      <c r="A33" s="6">
        <v>2020</v>
      </c>
      <c r="B33" s="6">
        <v>2</v>
      </c>
      <c r="C33" s="6">
        <v>20</v>
      </c>
      <c r="D33" s="7">
        <f t="shared" si="3"/>
        <v>90</v>
      </c>
      <c r="E33" s="6" t="s">
        <v>30</v>
      </c>
      <c r="F33" t="s">
        <v>771</v>
      </c>
      <c r="G33" s="6">
        <v>142</v>
      </c>
      <c r="H33" s="6">
        <v>23.27</v>
      </c>
      <c r="J33" s="6" t="s">
        <v>31</v>
      </c>
      <c r="K33" s="6">
        <v>4</v>
      </c>
      <c r="L33" s="8">
        <v>193.7</v>
      </c>
      <c r="M33" s="8">
        <v>17.12</v>
      </c>
      <c r="N33" s="8">
        <v>17.3</v>
      </c>
      <c r="O33" s="8">
        <v>18.2</v>
      </c>
      <c r="P33" s="13">
        <f>((M33/L33)+(N33/L33)+(O33/L33))/3</f>
        <v>9.0552400619514709E-2</v>
      </c>
      <c r="Q33" s="20">
        <f>P33*G33</f>
        <v>12.858440887971089</v>
      </c>
      <c r="R33" s="13">
        <f t="shared" si="1"/>
        <v>0.55257588689175285</v>
      </c>
    </row>
    <row r="34" spans="1:18" x14ac:dyDescent="0.35">
      <c r="A34" s="6">
        <v>2020</v>
      </c>
      <c r="B34" s="6">
        <v>2</v>
      </c>
      <c r="C34" s="6">
        <v>20</v>
      </c>
      <c r="D34" s="7">
        <f t="shared" si="3"/>
        <v>90</v>
      </c>
      <c r="E34" s="6" t="s">
        <v>30</v>
      </c>
      <c r="F34" t="s">
        <v>772</v>
      </c>
      <c r="G34" s="6">
        <v>148</v>
      </c>
      <c r="H34" s="6">
        <v>22.96</v>
      </c>
      <c r="J34" s="6" t="s">
        <v>31</v>
      </c>
      <c r="K34" s="6">
        <v>4</v>
      </c>
      <c r="L34" s="8">
        <v>192.5</v>
      </c>
      <c r="M34" s="8">
        <v>16.899999999999999</v>
      </c>
      <c r="N34" s="8">
        <v>17.7</v>
      </c>
      <c r="O34" s="8">
        <v>16.2</v>
      </c>
      <c r="P34" s="13">
        <f t="shared" si="0"/>
        <v>8.7965367965367955E-2</v>
      </c>
      <c r="Q34" s="20">
        <f t="shared" ref="Q34:Q61" si="4">P34*G34</f>
        <v>13.018874458874457</v>
      </c>
      <c r="R34" s="13">
        <f t="shared" si="1"/>
        <v>0.56702414890568187</v>
      </c>
    </row>
    <row r="35" spans="1:18" x14ac:dyDescent="0.35">
      <c r="A35" s="6">
        <v>2020</v>
      </c>
      <c r="B35" s="6">
        <v>2</v>
      </c>
      <c r="C35" s="6">
        <v>20</v>
      </c>
      <c r="D35" s="7">
        <f t="shared" si="3"/>
        <v>90</v>
      </c>
      <c r="E35" s="6" t="s">
        <v>30</v>
      </c>
      <c r="F35" t="s">
        <v>773</v>
      </c>
      <c r="G35" s="6">
        <v>120</v>
      </c>
      <c r="H35" s="6">
        <v>21.7</v>
      </c>
      <c r="J35" s="6" t="s">
        <v>31</v>
      </c>
      <c r="K35" s="6">
        <v>2</v>
      </c>
      <c r="L35" s="8">
        <v>193.8</v>
      </c>
      <c r="M35" s="8">
        <v>19.5</v>
      </c>
      <c r="N35" s="8">
        <v>15.8</v>
      </c>
      <c r="O35" s="8">
        <v>17.2</v>
      </c>
      <c r="P35" s="13">
        <f>((M35/L35)+(N35/L35)+(O35/L35))/3</f>
        <v>9.0299277605779146E-2</v>
      </c>
      <c r="Q35" s="20">
        <f t="shared" si="4"/>
        <v>10.835913312693497</v>
      </c>
      <c r="R35" s="13">
        <f t="shared" si="1"/>
        <v>0.49935084390292617</v>
      </c>
    </row>
    <row r="36" spans="1:18" x14ac:dyDescent="0.35">
      <c r="A36" s="6">
        <v>2020</v>
      </c>
      <c r="B36" s="6">
        <v>2</v>
      </c>
      <c r="C36" s="6">
        <v>27</v>
      </c>
      <c r="D36" s="7">
        <f t="shared" si="3"/>
        <v>97</v>
      </c>
      <c r="E36" s="6" t="s">
        <v>30</v>
      </c>
      <c r="F36" t="s">
        <v>771</v>
      </c>
      <c r="G36" s="6">
        <v>142</v>
      </c>
      <c r="H36" s="6">
        <v>23.27</v>
      </c>
      <c r="J36" s="6" t="s">
        <v>31</v>
      </c>
      <c r="K36" s="6">
        <v>4</v>
      </c>
      <c r="P36" s="13"/>
      <c r="Q36" s="20"/>
      <c r="R36" s="13"/>
    </row>
    <row r="37" spans="1:18" x14ac:dyDescent="0.35">
      <c r="A37" s="6">
        <v>2020</v>
      </c>
      <c r="B37" s="6">
        <v>2</v>
      </c>
      <c r="C37" s="6">
        <v>27</v>
      </c>
      <c r="D37" s="7">
        <f t="shared" si="3"/>
        <v>97</v>
      </c>
      <c r="E37" s="6" t="s">
        <v>30</v>
      </c>
      <c r="F37" t="s">
        <v>772</v>
      </c>
      <c r="G37" s="6">
        <v>148</v>
      </c>
      <c r="H37" s="6">
        <v>22.96</v>
      </c>
      <c r="J37" s="6" t="s">
        <v>31</v>
      </c>
      <c r="K37" s="6">
        <v>3</v>
      </c>
      <c r="P37" s="13"/>
      <c r="Q37" s="20"/>
      <c r="R37" s="13"/>
    </row>
    <row r="38" spans="1:18" x14ac:dyDescent="0.35">
      <c r="A38" s="6">
        <v>2020</v>
      </c>
      <c r="B38" s="6">
        <v>2</v>
      </c>
      <c r="C38" s="6">
        <v>27</v>
      </c>
      <c r="D38" s="7">
        <f t="shared" si="3"/>
        <v>97</v>
      </c>
      <c r="E38" s="6" t="s">
        <v>30</v>
      </c>
      <c r="F38" t="s">
        <v>773</v>
      </c>
      <c r="G38" s="6">
        <v>120</v>
      </c>
      <c r="H38" s="6">
        <v>21.7</v>
      </c>
      <c r="J38" s="6" t="s">
        <v>31</v>
      </c>
      <c r="K38" s="6">
        <v>3</v>
      </c>
      <c r="P38" s="13"/>
      <c r="Q38" s="20"/>
      <c r="R38" s="13"/>
    </row>
    <row r="39" spans="1:18" x14ac:dyDescent="0.35">
      <c r="A39" s="6">
        <v>2020</v>
      </c>
      <c r="B39" s="6">
        <v>3</v>
      </c>
      <c r="C39" s="6">
        <v>5</v>
      </c>
      <c r="D39" s="7">
        <f>31*2+28+C39+11</f>
        <v>106</v>
      </c>
      <c r="E39" s="6" t="s">
        <v>30</v>
      </c>
      <c r="F39" t="s">
        <v>771</v>
      </c>
      <c r="G39" s="6">
        <v>142</v>
      </c>
      <c r="H39" s="6">
        <v>23.27</v>
      </c>
      <c r="J39" s="6" t="s">
        <v>31</v>
      </c>
      <c r="K39" s="6">
        <v>3</v>
      </c>
      <c r="P39" s="13"/>
      <c r="Q39" s="20"/>
      <c r="R39" s="13"/>
    </row>
    <row r="40" spans="1:18" x14ac:dyDescent="0.35">
      <c r="A40" s="6">
        <v>2020</v>
      </c>
      <c r="B40" s="6">
        <v>3</v>
      </c>
      <c r="C40" s="6">
        <v>5</v>
      </c>
      <c r="D40" s="7">
        <f t="shared" ref="D40:D51" si="5">31*2+28+C40+11</f>
        <v>106</v>
      </c>
      <c r="E40" s="6" t="s">
        <v>30</v>
      </c>
      <c r="F40" t="s">
        <v>772</v>
      </c>
      <c r="G40" s="6">
        <v>148</v>
      </c>
      <c r="H40" s="6">
        <v>22.96</v>
      </c>
      <c r="J40" s="6" t="s">
        <v>31</v>
      </c>
      <c r="K40" s="6">
        <v>4</v>
      </c>
      <c r="P40" s="13"/>
      <c r="Q40" s="20"/>
      <c r="R40" s="13"/>
    </row>
    <row r="41" spans="1:18" x14ac:dyDescent="0.35">
      <c r="A41" s="6">
        <v>2020</v>
      </c>
      <c r="B41" s="6">
        <v>3</v>
      </c>
      <c r="C41" s="6">
        <v>5</v>
      </c>
      <c r="D41" s="7">
        <f t="shared" si="5"/>
        <v>106</v>
      </c>
      <c r="E41" s="6" t="s">
        <v>30</v>
      </c>
      <c r="F41" t="s">
        <v>773</v>
      </c>
      <c r="G41" s="6">
        <v>120</v>
      </c>
      <c r="H41" s="6">
        <v>21.7</v>
      </c>
      <c r="J41" s="6" t="s">
        <v>31</v>
      </c>
      <c r="K41" s="6">
        <v>4</v>
      </c>
      <c r="P41" s="13"/>
      <c r="Q41" s="20"/>
      <c r="R41" s="13"/>
    </row>
    <row r="42" spans="1:18" x14ac:dyDescent="0.35">
      <c r="A42" s="6">
        <v>2020</v>
      </c>
      <c r="B42" s="6">
        <v>3</v>
      </c>
      <c r="C42" s="6">
        <v>13</v>
      </c>
      <c r="D42" s="7">
        <f t="shared" si="5"/>
        <v>114</v>
      </c>
      <c r="E42" s="6" t="s">
        <v>30</v>
      </c>
      <c r="F42" t="s">
        <v>771</v>
      </c>
      <c r="G42" s="6">
        <v>142</v>
      </c>
      <c r="H42" s="6">
        <v>23.27</v>
      </c>
      <c r="J42" s="6" t="s">
        <v>31</v>
      </c>
      <c r="K42" s="6">
        <v>4</v>
      </c>
      <c r="P42" s="13"/>
      <c r="Q42" s="20"/>
      <c r="R42" s="13"/>
    </row>
    <row r="43" spans="1:18" x14ac:dyDescent="0.35">
      <c r="A43" s="6">
        <v>2020</v>
      </c>
      <c r="B43" s="6">
        <v>3</v>
      </c>
      <c r="C43" s="6">
        <v>13</v>
      </c>
      <c r="D43" s="7">
        <f t="shared" si="5"/>
        <v>114</v>
      </c>
      <c r="E43" s="6" t="s">
        <v>30</v>
      </c>
      <c r="F43" t="s">
        <v>772</v>
      </c>
      <c r="G43" s="6">
        <v>148</v>
      </c>
      <c r="H43" s="6">
        <v>22.96</v>
      </c>
      <c r="J43" s="6" t="s">
        <v>31</v>
      </c>
      <c r="K43" s="6">
        <v>4</v>
      </c>
      <c r="P43" s="13"/>
      <c r="Q43" s="20"/>
      <c r="R43" s="13"/>
    </row>
    <row r="44" spans="1:18" x14ac:dyDescent="0.35">
      <c r="A44" s="6">
        <v>2020</v>
      </c>
      <c r="B44" s="6">
        <v>3</v>
      </c>
      <c r="C44" s="6">
        <v>13</v>
      </c>
      <c r="D44" s="7">
        <f t="shared" si="5"/>
        <v>114</v>
      </c>
      <c r="E44" s="6" t="s">
        <v>30</v>
      </c>
      <c r="F44" t="s">
        <v>773</v>
      </c>
      <c r="G44" s="6">
        <v>120</v>
      </c>
      <c r="H44" s="6">
        <v>21.7</v>
      </c>
      <c r="J44" s="6" t="s">
        <v>31</v>
      </c>
      <c r="K44" s="6">
        <v>3</v>
      </c>
      <c r="P44" s="13"/>
      <c r="Q44" s="20"/>
      <c r="R44" s="13"/>
    </row>
    <row r="45" spans="1:18" x14ac:dyDescent="0.35">
      <c r="A45" s="6">
        <v>2020</v>
      </c>
      <c r="B45" s="6">
        <v>3</v>
      </c>
      <c r="C45" s="6">
        <v>20</v>
      </c>
      <c r="D45" s="7">
        <f t="shared" si="5"/>
        <v>121</v>
      </c>
      <c r="E45" s="6" t="s">
        <v>30</v>
      </c>
      <c r="F45" t="s">
        <v>771</v>
      </c>
      <c r="G45" s="6">
        <v>142</v>
      </c>
      <c r="H45" s="6">
        <v>23.27</v>
      </c>
      <c r="J45" s="6" t="s">
        <v>31</v>
      </c>
      <c r="K45" s="6">
        <v>3</v>
      </c>
      <c r="L45" s="8">
        <v>227.1</v>
      </c>
      <c r="M45" s="8">
        <v>24.1</v>
      </c>
      <c r="N45" s="8">
        <v>17.66</v>
      </c>
      <c r="O45" s="8">
        <v>23.6</v>
      </c>
      <c r="P45" s="13">
        <f>((M45/L45)+(N45/L45)+(O45/L45))/3</f>
        <v>9.593424335828564E-2</v>
      </c>
      <c r="Q45" s="20">
        <f t="shared" si="4"/>
        <v>13.622662556876561</v>
      </c>
      <c r="R45" s="13">
        <f t="shared" si="1"/>
        <v>0.58541738534063437</v>
      </c>
    </row>
    <row r="46" spans="1:18" x14ac:dyDescent="0.35">
      <c r="A46" s="6">
        <v>2020</v>
      </c>
      <c r="B46" s="6">
        <v>3</v>
      </c>
      <c r="C46" s="6">
        <v>20</v>
      </c>
      <c r="D46" s="7">
        <f t="shared" si="5"/>
        <v>121</v>
      </c>
      <c r="E46" s="6" t="s">
        <v>30</v>
      </c>
      <c r="F46" t="s">
        <v>772</v>
      </c>
      <c r="G46" s="6">
        <v>148</v>
      </c>
      <c r="H46" s="6">
        <v>22.96</v>
      </c>
      <c r="J46" s="6" t="s">
        <v>31</v>
      </c>
      <c r="K46" s="6">
        <v>4</v>
      </c>
      <c r="L46" s="8">
        <v>194.2</v>
      </c>
      <c r="M46" s="8">
        <v>20.399999999999999</v>
      </c>
      <c r="N46" s="8">
        <v>21.5</v>
      </c>
      <c r="O46" s="8">
        <v>19.399999999999999</v>
      </c>
      <c r="P46" s="13">
        <f t="shared" si="0"/>
        <v>0.10521798832818401</v>
      </c>
      <c r="Q46" s="20">
        <f t="shared" si="4"/>
        <v>15.572262272571233</v>
      </c>
      <c r="R46" s="13">
        <f t="shared" si="1"/>
        <v>0.67823441953707464</v>
      </c>
    </row>
    <row r="47" spans="1:18" x14ac:dyDescent="0.35">
      <c r="A47" s="6">
        <v>2020</v>
      </c>
      <c r="B47" s="6">
        <v>3</v>
      </c>
      <c r="C47" s="6">
        <v>20</v>
      </c>
      <c r="D47" s="7">
        <f t="shared" si="5"/>
        <v>121</v>
      </c>
      <c r="E47" s="6" t="s">
        <v>30</v>
      </c>
      <c r="F47" t="s">
        <v>773</v>
      </c>
      <c r="G47" s="6">
        <v>120</v>
      </c>
      <c r="H47" s="6">
        <v>21.7</v>
      </c>
      <c r="J47" s="6" t="s">
        <v>31</v>
      </c>
      <c r="K47" s="6">
        <v>6</v>
      </c>
      <c r="L47" s="8">
        <v>184.5</v>
      </c>
      <c r="M47" s="8">
        <v>19</v>
      </c>
      <c r="N47" s="8">
        <v>15.2</v>
      </c>
      <c r="O47" s="8">
        <v>16</v>
      </c>
      <c r="P47" s="13">
        <f t="shared" si="0"/>
        <v>9.0695573622402881E-2</v>
      </c>
      <c r="Q47" s="20">
        <f t="shared" si="4"/>
        <v>10.883468834688346</v>
      </c>
      <c r="R47" s="13">
        <f t="shared" si="1"/>
        <v>0.50154234261236619</v>
      </c>
    </row>
    <row r="48" spans="1:18" x14ac:dyDescent="0.35">
      <c r="A48" s="6">
        <v>2020</v>
      </c>
      <c r="B48" s="6">
        <v>3</v>
      </c>
      <c r="C48" s="6">
        <v>26</v>
      </c>
      <c r="D48" s="7">
        <f t="shared" si="5"/>
        <v>127</v>
      </c>
      <c r="E48" s="6" t="s">
        <v>30</v>
      </c>
      <c r="F48" t="s">
        <v>772</v>
      </c>
      <c r="G48" s="6">
        <v>148</v>
      </c>
      <c r="H48" s="6">
        <v>22.96</v>
      </c>
      <c r="J48" s="6" t="s">
        <v>31</v>
      </c>
      <c r="K48" s="6">
        <v>2</v>
      </c>
      <c r="P48" s="13"/>
      <c r="Q48" s="20"/>
      <c r="R48" s="13"/>
    </row>
    <row r="49" spans="1:18" x14ac:dyDescent="0.35">
      <c r="A49" s="6">
        <v>2020</v>
      </c>
      <c r="B49" s="6">
        <v>3</v>
      </c>
      <c r="C49" s="6">
        <v>28</v>
      </c>
      <c r="D49" s="7">
        <f t="shared" si="5"/>
        <v>129</v>
      </c>
      <c r="E49" s="6" t="s">
        <v>30</v>
      </c>
      <c r="F49" t="s">
        <v>771</v>
      </c>
      <c r="G49" s="6">
        <v>142</v>
      </c>
      <c r="H49" s="6">
        <v>23.27</v>
      </c>
      <c r="I49" s="6">
        <v>8.85</v>
      </c>
      <c r="J49" s="6" t="s">
        <v>31</v>
      </c>
      <c r="K49" s="6">
        <v>4</v>
      </c>
      <c r="L49" s="8">
        <v>226</v>
      </c>
      <c r="M49" s="8">
        <v>22.6</v>
      </c>
      <c r="N49" s="8">
        <v>15</v>
      </c>
      <c r="O49" s="8">
        <v>21</v>
      </c>
      <c r="P49" s="13">
        <f>((M49/L49)+(N49/L49)+(O49/L49))/3</f>
        <v>8.6430678466076702E-2</v>
      </c>
      <c r="Q49" s="20">
        <f t="shared" si="4"/>
        <v>12.273156342182892</v>
      </c>
      <c r="R49" s="13">
        <f t="shared" si="1"/>
        <v>0.52742399407747709</v>
      </c>
    </row>
    <row r="50" spans="1:18" x14ac:dyDescent="0.35">
      <c r="A50" s="6">
        <v>2020</v>
      </c>
      <c r="B50" s="6">
        <v>3</v>
      </c>
      <c r="C50" s="6">
        <v>28</v>
      </c>
      <c r="D50" s="7">
        <f t="shared" si="5"/>
        <v>129</v>
      </c>
      <c r="E50" s="6" t="s">
        <v>30</v>
      </c>
      <c r="F50" t="s">
        <v>772</v>
      </c>
      <c r="G50" s="6">
        <v>148</v>
      </c>
      <c r="H50" s="6">
        <v>22.96</v>
      </c>
      <c r="I50" s="13">
        <v>6.8</v>
      </c>
      <c r="J50" s="6" t="s">
        <v>31</v>
      </c>
      <c r="K50" s="6">
        <v>3</v>
      </c>
      <c r="L50" s="8">
        <v>198.4</v>
      </c>
      <c r="M50" s="8">
        <v>22</v>
      </c>
      <c r="N50" s="8">
        <v>22.7</v>
      </c>
      <c r="O50" s="8">
        <v>21.4</v>
      </c>
      <c r="P50" s="13">
        <f t="shared" ref="P50:P75" si="6">((M50/L50)+(N50/L50)+(O50/L50))/3</f>
        <v>0.11105510752688171</v>
      </c>
      <c r="Q50" s="20">
        <f t="shared" ref="Q50:Q75" si="7">P50*G50</f>
        <v>16.436155913978492</v>
      </c>
      <c r="R50" s="13">
        <f t="shared" ref="R50:R75" si="8">Q50/H50</f>
        <v>0.71586044921509107</v>
      </c>
    </row>
    <row r="51" spans="1:18" x14ac:dyDescent="0.35">
      <c r="A51" s="6">
        <v>2020</v>
      </c>
      <c r="B51" s="6">
        <v>3</v>
      </c>
      <c r="C51" s="6">
        <v>28</v>
      </c>
      <c r="D51" s="7">
        <f t="shared" si="5"/>
        <v>129</v>
      </c>
      <c r="E51" s="6" t="s">
        <v>30</v>
      </c>
      <c r="F51" t="s">
        <v>773</v>
      </c>
      <c r="G51" s="6">
        <v>120</v>
      </c>
      <c r="H51" s="6">
        <v>21.7</v>
      </c>
      <c r="I51" s="13">
        <v>4.9000000000000004</v>
      </c>
      <c r="J51" s="6" t="s">
        <v>31</v>
      </c>
      <c r="K51" s="6">
        <v>5</v>
      </c>
      <c r="L51" s="8">
        <v>191.3</v>
      </c>
      <c r="M51" s="8">
        <v>16.5</v>
      </c>
      <c r="N51" s="8">
        <v>15.7</v>
      </c>
      <c r="O51" s="8">
        <v>18.3</v>
      </c>
      <c r="P51" s="13">
        <f t="shared" si="6"/>
        <v>8.799442411569959E-2</v>
      </c>
      <c r="Q51" s="20">
        <f t="shared" si="7"/>
        <v>10.559330893883951</v>
      </c>
      <c r="R51" s="13">
        <f t="shared" si="8"/>
        <v>0.4866051103172328</v>
      </c>
    </row>
    <row r="52" spans="1:18" x14ac:dyDescent="0.35">
      <c r="A52" s="6">
        <v>2020</v>
      </c>
      <c r="B52" s="6">
        <v>4</v>
      </c>
      <c r="C52" s="6">
        <v>4</v>
      </c>
      <c r="D52" s="7">
        <f>31*2+28+30+C52+11</f>
        <v>135</v>
      </c>
      <c r="E52" s="6" t="s">
        <v>30</v>
      </c>
      <c r="F52" t="s">
        <v>773</v>
      </c>
      <c r="G52" s="6">
        <v>120</v>
      </c>
      <c r="H52" s="6">
        <v>21.7</v>
      </c>
      <c r="I52" s="6">
        <v>5.5</v>
      </c>
      <c r="J52" s="6" t="s">
        <v>31</v>
      </c>
      <c r="K52" s="6">
        <v>6</v>
      </c>
      <c r="L52" s="8">
        <v>186</v>
      </c>
      <c r="M52" s="8">
        <v>17.100000000000001</v>
      </c>
      <c r="N52" s="8">
        <v>19.100000000000001</v>
      </c>
      <c r="O52" s="8">
        <v>16.899999999999999</v>
      </c>
      <c r="P52" s="13">
        <f t="shared" si="6"/>
        <v>9.5161290322580652E-2</v>
      </c>
      <c r="Q52" s="20">
        <f t="shared" si="7"/>
        <v>11.419354838709678</v>
      </c>
      <c r="R52" s="13">
        <f t="shared" si="8"/>
        <v>0.52623755017095297</v>
      </c>
    </row>
    <row r="53" spans="1:18" x14ac:dyDescent="0.35">
      <c r="A53" s="6">
        <v>2020</v>
      </c>
      <c r="B53" s="6">
        <v>4</v>
      </c>
      <c r="C53" s="6">
        <v>5</v>
      </c>
      <c r="D53" s="7">
        <f t="shared" ref="D53:D60" si="9">31*2+28+30+C53+11</f>
        <v>136</v>
      </c>
      <c r="E53" s="6" t="s">
        <v>30</v>
      </c>
      <c r="F53" t="s">
        <v>771</v>
      </c>
      <c r="G53" s="6">
        <v>142</v>
      </c>
      <c r="H53" s="6">
        <v>23.27</v>
      </c>
      <c r="I53" s="6">
        <v>9.69</v>
      </c>
      <c r="J53" s="6" t="s">
        <v>31</v>
      </c>
      <c r="K53" s="6">
        <v>5</v>
      </c>
      <c r="L53" s="8">
        <v>227.7</v>
      </c>
      <c r="M53" s="8">
        <v>21.8</v>
      </c>
      <c r="N53" s="8">
        <v>20.3</v>
      </c>
      <c r="O53" s="8">
        <v>19.23</v>
      </c>
      <c r="P53" s="13">
        <f t="shared" si="6"/>
        <v>8.9781876738398492E-2</v>
      </c>
      <c r="Q53" s="20">
        <f t="shared" si="7"/>
        <v>12.749026496852586</v>
      </c>
      <c r="R53" s="13">
        <f t="shared" si="8"/>
        <v>0.54787393626354042</v>
      </c>
    </row>
    <row r="54" spans="1:18" x14ac:dyDescent="0.35">
      <c r="A54" s="6">
        <v>2020</v>
      </c>
      <c r="B54" s="6">
        <v>4</v>
      </c>
      <c r="C54" s="6">
        <v>5</v>
      </c>
      <c r="D54" s="7">
        <f t="shared" si="9"/>
        <v>136</v>
      </c>
      <c r="E54" s="6" t="s">
        <v>30</v>
      </c>
      <c r="F54" t="s">
        <v>772</v>
      </c>
      <c r="G54" s="6">
        <v>148</v>
      </c>
      <c r="H54" s="6">
        <v>22.96</v>
      </c>
      <c r="I54" s="6">
        <v>8.02</v>
      </c>
      <c r="J54" s="6" t="s">
        <v>31</v>
      </c>
      <c r="K54" s="6">
        <v>5</v>
      </c>
      <c r="L54" s="8">
        <v>200.4</v>
      </c>
      <c r="M54" s="8">
        <v>19.600000000000001</v>
      </c>
      <c r="N54" s="8">
        <v>21</v>
      </c>
      <c r="O54" s="8">
        <v>22.1</v>
      </c>
      <c r="P54" s="13">
        <f t="shared" si="6"/>
        <v>0.10429141716566866</v>
      </c>
      <c r="Q54" s="20">
        <f t="shared" si="7"/>
        <v>15.435129740518962</v>
      </c>
      <c r="R54" s="13">
        <f t="shared" si="8"/>
        <v>0.67226174828044261</v>
      </c>
    </row>
    <row r="55" spans="1:18" x14ac:dyDescent="0.35">
      <c r="A55" s="6">
        <v>2020</v>
      </c>
      <c r="B55" s="6">
        <v>4</v>
      </c>
      <c r="C55" s="6">
        <v>9</v>
      </c>
      <c r="D55" s="7">
        <f t="shared" si="9"/>
        <v>140</v>
      </c>
      <c r="E55" s="6" t="s">
        <v>30</v>
      </c>
      <c r="F55" t="s">
        <v>771</v>
      </c>
      <c r="G55" s="6">
        <v>142</v>
      </c>
      <c r="H55" s="6">
        <v>23.27</v>
      </c>
      <c r="I55" s="6">
        <v>10.42</v>
      </c>
      <c r="J55" s="6" t="s">
        <v>31</v>
      </c>
      <c r="K55" s="6">
        <v>5</v>
      </c>
      <c r="L55" s="8">
        <v>230</v>
      </c>
      <c r="M55" s="8">
        <v>23.1</v>
      </c>
      <c r="N55" s="8">
        <v>20.100000000000001</v>
      </c>
      <c r="O55" s="8">
        <v>22.2</v>
      </c>
      <c r="P55" s="13">
        <f t="shared" si="6"/>
        <v>9.4782608695652179E-2</v>
      </c>
      <c r="Q55" s="20">
        <f t="shared" si="7"/>
        <v>13.45913043478261</v>
      </c>
      <c r="R55" s="13">
        <f t="shared" si="8"/>
        <v>0.5783897909231891</v>
      </c>
    </row>
    <row r="56" spans="1:18" x14ac:dyDescent="0.35">
      <c r="A56" s="6">
        <v>2020</v>
      </c>
      <c r="B56" s="6">
        <v>4</v>
      </c>
      <c r="C56" s="6">
        <v>9</v>
      </c>
      <c r="D56" s="7">
        <f t="shared" si="9"/>
        <v>140</v>
      </c>
      <c r="E56" s="6" t="s">
        <v>30</v>
      </c>
      <c r="F56" t="s">
        <v>772</v>
      </c>
      <c r="G56" s="6">
        <v>148</v>
      </c>
      <c r="H56" s="6">
        <v>22.96</v>
      </c>
      <c r="I56" s="6">
        <v>7.42</v>
      </c>
      <c r="J56" s="6" t="s">
        <v>31</v>
      </c>
      <c r="K56" s="6">
        <v>3</v>
      </c>
      <c r="L56" s="8">
        <v>201.8</v>
      </c>
      <c r="M56" s="8">
        <v>21.1</v>
      </c>
      <c r="N56" s="8">
        <v>19.5</v>
      </c>
      <c r="O56" s="8">
        <v>21.3</v>
      </c>
      <c r="P56" s="13">
        <f t="shared" si="6"/>
        <v>0.10224644862900562</v>
      </c>
      <c r="Q56" s="20">
        <f t="shared" si="7"/>
        <v>15.132474397092832</v>
      </c>
      <c r="R56" s="13">
        <f t="shared" si="8"/>
        <v>0.65907989534376443</v>
      </c>
    </row>
    <row r="57" spans="1:18" x14ac:dyDescent="0.35">
      <c r="A57" s="6">
        <v>2020</v>
      </c>
      <c r="B57" s="6">
        <v>4</v>
      </c>
      <c r="C57" s="6">
        <v>9</v>
      </c>
      <c r="D57" s="7">
        <f t="shared" si="9"/>
        <v>140</v>
      </c>
      <c r="E57" s="6" t="s">
        <v>30</v>
      </c>
      <c r="F57" t="s">
        <v>773</v>
      </c>
      <c r="G57" s="6">
        <v>120</v>
      </c>
      <c r="H57" s="6">
        <v>21.7</v>
      </c>
      <c r="I57" s="6">
        <v>5.53</v>
      </c>
      <c r="J57" s="6" t="s">
        <v>31</v>
      </c>
      <c r="K57" s="6">
        <v>6</v>
      </c>
      <c r="L57" s="8">
        <v>182.6</v>
      </c>
      <c r="M57" s="8">
        <v>15.8</v>
      </c>
      <c r="N57" s="8">
        <v>19</v>
      </c>
      <c r="O57" s="8">
        <v>16.7</v>
      </c>
      <c r="P57" s="13">
        <f t="shared" si="6"/>
        <v>9.4012413289521715E-2</v>
      </c>
      <c r="Q57" s="20">
        <f t="shared" si="7"/>
        <v>11.281489594742606</v>
      </c>
      <c r="R57" s="13">
        <f t="shared" si="8"/>
        <v>0.51988431312177907</v>
      </c>
    </row>
    <row r="58" spans="1:18" x14ac:dyDescent="0.35">
      <c r="A58" s="6">
        <v>2020</v>
      </c>
      <c r="B58" s="6">
        <v>4</v>
      </c>
      <c r="C58" s="6">
        <v>22</v>
      </c>
      <c r="D58" s="7">
        <f t="shared" si="9"/>
        <v>153</v>
      </c>
      <c r="E58" s="6" t="s">
        <v>30</v>
      </c>
      <c r="F58" t="s">
        <v>771</v>
      </c>
      <c r="G58" s="6">
        <v>142</v>
      </c>
      <c r="H58" s="6">
        <v>23.27</v>
      </c>
      <c r="J58" s="6" t="s">
        <v>31</v>
      </c>
      <c r="K58" s="6">
        <v>4</v>
      </c>
      <c r="L58" s="8">
        <v>151.69999999999999</v>
      </c>
      <c r="M58" s="8">
        <v>15.2</v>
      </c>
      <c r="N58" s="8">
        <v>12.32</v>
      </c>
      <c r="O58" s="8">
        <v>16.100000000000001</v>
      </c>
      <c r="P58" s="13">
        <f t="shared" si="6"/>
        <v>9.5847066578773898E-2</v>
      </c>
      <c r="Q58" s="20">
        <f t="shared" si="7"/>
        <v>13.610283454185893</v>
      </c>
      <c r="R58" s="13">
        <f t="shared" si="8"/>
        <v>0.58488540843085057</v>
      </c>
    </row>
    <row r="59" spans="1:18" x14ac:dyDescent="0.35">
      <c r="A59" s="6">
        <v>2020</v>
      </c>
      <c r="B59" s="6">
        <v>4</v>
      </c>
      <c r="C59" s="6">
        <v>22</v>
      </c>
      <c r="D59" s="7">
        <f t="shared" si="9"/>
        <v>153</v>
      </c>
      <c r="E59" s="6" t="s">
        <v>30</v>
      </c>
      <c r="F59" t="s">
        <v>772</v>
      </c>
      <c r="G59" s="6">
        <v>148</v>
      </c>
      <c r="H59" s="6">
        <v>22.96</v>
      </c>
      <c r="J59" s="6" t="s">
        <v>31</v>
      </c>
      <c r="K59" s="6">
        <v>5</v>
      </c>
      <c r="L59" s="8">
        <v>132.30000000000001</v>
      </c>
      <c r="M59" s="8">
        <v>14.6</v>
      </c>
      <c r="N59" s="8">
        <v>15.5</v>
      </c>
      <c r="O59" s="8">
        <v>14.9</v>
      </c>
      <c r="P59" s="13">
        <f t="shared" si="6"/>
        <v>0.11337868480725623</v>
      </c>
      <c r="Q59" s="20">
        <f t="shared" si="7"/>
        <v>16.780045351473923</v>
      </c>
      <c r="R59" s="13">
        <f t="shared" si="8"/>
        <v>0.73083821217220912</v>
      </c>
    </row>
    <row r="60" spans="1:18" x14ac:dyDescent="0.35">
      <c r="A60" s="6">
        <v>2020</v>
      </c>
      <c r="B60" s="6">
        <v>4</v>
      </c>
      <c r="C60" s="6">
        <v>22</v>
      </c>
      <c r="D60" s="7">
        <f t="shared" si="9"/>
        <v>153</v>
      </c>
      <c r="E60" s="6" t="s">
        <v>30</v>
      </c>
      <c r="F60" t="s">
        <v>773</v>
      </c>
      <c r="G60" s="6">
        <v>120</v>
      </c>
      <c r="H60" s="6">
        <v>21.7</v>
      </c>
      <c r="J60" s="6" t="s">
        <v>31</v>
      </c>
      <c r="K60" s="6">
        <v>5</v>
      </c>
      <c r="L60" s="8">
        <v>123.6</v>
      </c>
      <c r="M60" s="8">
        <v>12.3</v>
      </c>
      <c r="N60" s="8">
        <v>11.33</v>
      </c>
      <c r="O60" s="8">
        <v>11.7</v>
      </c>
      <c r="P60" s="13">
        <f t="shared" si="6"/>
        <v>9.5280474649406699E-2</v>
      </c>
      <c r="Q60" s="20">
        <f t="shared" si="7"/>
        <v>11.433656957928804</v>
      </c>
      <c r="R60" s="13">
        <f t="shared" si="8"/>
        <v>0.52689663400593567</v>
      </c>
    </row>
    <row r="61" spans="1:18" x14ac:dyDescent="0.35">
      <c r="A61" s="6">
        <v>2020</v>
      </c>
      <c r="B61" s="6">
        <v>5</v>
      </c>
      <c r="C61" s="6">
        <v>6</v>
      </c>
      <c r="D61" s="7">
        <f>31*3+28+30+C61+11</f>
        <v>168</v>
      </c>
      <c r="E61" s="6" t="s">
        <v>30</v>
      </c>
      <c r="F61" t="s">
        <v>771</v>
      </c>
      <c r="G61" s="6">
        <v>142</v>
      </c>
      <c r="H61" s="6">
        <v>23.27</v>
      </c>
      <c r="J61" s="6" t="s">
        <v>31</v>
      </c>
      <c r="K61" s="6">
        <v>6</v>
      </c>
      <c r="L61" s="8">
        <v>151.80000000000001</v>
      </c>
      <c r="M61" s="8">
        <v>15.36</v>
      </c>
      <c r="N61" s="8">
        <v>10.72</v>
      </c>
      <c r="O61" s="8">
        <v>14.6</v>
      </c>
      <c r="P61" s="13">
        <f t="shared" si="6"/>
        <v>8.9328063241106717E-2</v>
      </c>
      <c r="Q61" s="20">
        <f t="shared" si="7"/>
        <v>12.684584980237155</v>
      </c>
      <c r="R61" s="13">
        <f t="shared" si="8"/>
        <v>0.54510464031960271</v>
      </c>
    </row>
    <row r="62" spans="1:18" x14ac:dyDescent="0.35">
      <c r="A62" s="6">
        <v>2020</v>
      </c>
      <c r="B62" s="6">
        <v>5</v>
      </c>
      <c r="C62" s="6">
        <v>6</v>
      </c>
      <c r="D62" s="7">
        <f t="shared" ref="D62:D66" si="10">31*3+28+30+C62+11</f>
        <v>168</v>
      </c>
      <c r="E62" s="6" t="s">
        <v>30</v>
      </c>
      <c r="F62" t="s">
        <v>772</v>
      </c>
      <c r="G62" s="6">
        <v>148</v>
      </c>
      <c r="H62" s="6">
        <v>22.96</v>
      </c>
      <c r="J62" s="6" t="s">
        <v>31</v>
      </c>
      <c r="K62" s="6">
        <v>5</v>
      </c>
      <c r="L62" s="8">
        <v>136.9</v>
      </c>
      <c r="M62" s="8">
        <v>14.5</v>
      </c>
      <c r="N62" s="8">
        <v>15.6</v>
      </c>
      <c r="O62" s="8">
        <v>14.31</v>
      </c>
      <c r="P62" s="13">
        <f t="shared" si="6"/>
        <v>0.10813245678110543</v>
      </c>
      <c r="Q62" s="20">
        <f t="shared" si="7"/>
        <v>16.003603603603604</v>
      </c>
      <c r="R62" s="13">
        <f t="shared" si="8"/>
        <v>0.69702106287472143</v>
      </c>
    </row>
    <row r="63" spans="1:18" x14ac:dyDescent="0.35">
      <c r="A63" s="6">
        <v>2020</v>
      </c>
      <c r="B63" s="6">
        <v>5</v>
      </c>
      <c r="C63" s="6">
        <v>6</v>
      </c>
      <c r="D63" s="7">
        <f t="shared" si="10"/>
        <v>168</v>
      </c>
      <c r="E63" s="6" t="s">
        <v>30</v>
      </c>
      <c r="F63" t="s">
        <v>773</v>
      </c>
      <c r="G63" s="6">
        <v>120</v>
      </c>
      <c r="H63" s="6">
        <v>21.7</v>
      </c>
      <c r="J63" s="6" t="s">
        <v>31</v>
      </c>
      <c r="K63" s="6">
        <v>6</v>
      </c>
      <c r="L63" s="8">
        <v>125</v>
      </c>
      <c r="M63" s="8">
        <v>10.6</v>
      </c>
      <c r="N63" s="8">
        <v>14.1</v>
      </c>
      <c r="O63" s="8">
        <v>13.1</v>
      </c>
      <c r="P63" s="13">
        <f t="shared" si="6"/>
        <v>0.1008</v>
      </c>
      <c r="Q63" s="20">
        <f t="shared" si="7"/>
        <v>12.096</v>
      </c>
      <c r="R63" s="13">
        <f t="shared" si="8"/>
        <v>0.55741935483870975</v>
      </c>
    </row>
    <row r="64" spans="1:18" x14ac:dyDescent="0.35">
      <c r="A64" s="6">
        <v>2020</v>
      </c>
      <c r="B64" s="6">
        <v>5</v>
      </c>
      <c r="C64" s="6">
        <v>20</v>
      </c>
      <c r="D64" s="7">
        <f t="shared" si="10"/>
        <v>182</v>
      </c>
      <c r="E64" s="6" t="s">
        <v>30</v>
      </c>
      <c r="F64" t="s">
        <v>771</v>
      </c>
      <c r="G64" s="6">
        <v>142</v>
      </c>
      <c r="H64" s="6">
        <v>23.27</v>
      </c>
      <c r="J64" s="6" t="s">
        <v>31</v>
      </c>
      <c r="K64" s="6">
        <v>6</v>
      </c>
      <c r="L64" s="8">
        <v>152.9</v>
      </c>
      <c r="M64" s="8">
        <v>14.8</v>
      </c>
      <c r="N64" s="8">
        <v>10.33</v>
      </c>
      <c r="O64" s="8">
        <v>14.54</v>
      </c>
      <c r="P64" s="13">
        <f t="shared" si="6"/>
        <v>8.648354044037497E-2</v>
      </c>
      <c r="Q64" s="20">
        <f t="shared" si="7"/>
        <v>12.280662742533245</v>
      </c>
      <c r="R64" s="13">
        <f t="shared" si="8"/>
        <v>0.52774657251969248</v>
      </c>
    </row>
    <row r="65" spans="1:18" x14ac:dyDescent="0.35">
      <c r="A65" s="6">
        <v>2020</v>
      </c>
      <c r="B65" s="6">
        <v>5</v>
      </c>
      <c r="C65" s="6">
        <v>20</v>
      </c>
      <c r="D65" s="7">
        <f t="shared" si="10"/>
        <v>182</v>
      </c>
      <c r="E65" s="6" t="s">
        <v>30</v>
      </c>
      <c r="F65" t="s">
        <v>772</v>
      </c>
      <c r="G65" s="6">
        <v>148</v>
      </c>
      <c r="H65" s="6">
        <v>22.96</v>
      </c>
      <c r="J65" s="6" t="s">
        <v>31</v>
      </c>
      <c r="K65" s="6">
        <v>7</v>
      </c>
      <c r="L65" s="8">
        <v>140.4</v>
      </c>
      <c r="M65" s="8">
        <v>14</v>
      </c>
      <c r="N65" s="8">
        <v>13.1</v>
      </c>
      <c r="O65" s="8">
        <v>14.7</v>
      </c>
      <c r="P65" s="13">
        <f t="shared" si="6"/>
        <v>9.9240265906932579E-2</v>
      </c>
      <c r="Q65" s="20">
        <f t="shared" si="7"/>
        <v>14.687559354226021</v>
      </c>
      <c r="R65" s="13">
        <f t="shared" si="8"/>
        <v>0.63970206246629013</v>
      </c>
    </row>
    <row r="66" spans="1:18" x14ac:dyDescent="0.35">
      <c r="A66" s="6">
        <v>2020</v>
      </c>
      <c r="B66" s="6">
        <v>5</v>
      </c>
      <c r="C66" s="6">
        <v>20</v>
      </c>
      <c r="D66" s="7">
        <f t="shared" si="10"/>
        <v>182</v>
      </c>
      <c r="E66" s="6" t="s">
        <v>30</v>
      </c>
      <c r="F66" t="s">
        <v>773</v>
      </c>
      <c r="G66" s="6">
        <v>120</v>
      </c>
      <c r="H66" s="6">
        <v>21.7</v>
      </c>
      <c r="J66" s="6" t="s">
        <v>31</v>
      </c>
      <c r="K66" s="6">
        <v>5</v>
      </c>
      <c r="L66" s="8">
        <v>123.9</v>
      </c>
      <c r="M66" s="8">
        <v>12.6</v>
      </c>
      <c r="N66" s="8">
        <v>13</v>
      </c>
      <c r="O66" s="8">
        <v>11.7</v>
      </c>
      <c r="P66" s="13">
        <f t="shared" si="6"/>
        <v>0.10034974441754102</v>
      </c>
      <c r="Q66" s="20">
        <f t="shared" si="7"/>
        <v>12.041969330104923</v>
      </c>
      <c r="R66" s="13">
        <f t="shared" si="8"/>
        <v>0.55492946221681672</v>
      </c>
    </row>
    <row r="67" spans="1:18" x14ac:dyDescent="0.35">
      <c r="A67" s="6">
        <v>2020</v>
      </c>
      <c r="B67" s="6">
        <v>6</v>
      </c>
      <c r="C67" s="6">
        <v>3</v>
      </c>
      <c r="D67" s="7">
        <f>31*3+28+30*2+C67+11</f>
        <v>195</v>
      </c>
      <c r="E67" s="6" t="s">
        <v>30</v>
      </c>
      <c r="F67" t="s">
        <v>771</v>
      </c>
      <c r="G67" s="6">
        <v>142</v>
      </c>
      <c r="H67" s="6">
        <v>23.27</v>
      </c>
      <c r="I67" s="6">
        <v>11.79</v>
      </c>
      <c r="J67" s="6" t="s">
        <v>31</v>
      </c>
      <c r="K67" s="6">
        <v>5</v>
      </c>
      <c r="L67" s="8">
        <v>128.19999999999999</v>
      </c>
      <c r="M67" s="8">
        <v>12.2</v>
      </c>
      <c r="N67" s="8">
        <v>13.4</v>
      </c>
      <c r="O67" s="8">
        <v>12</v>
      </c>
      <c r="P67" s="13">
        <f t="shared" si="6"/>
        <v>9.7763910556422265E-2</v>
      </c>
      <c r="Q67" s="20">
        <f t="shared" si="7"/>
        <v>13.882475299011961</v>
      </c>
      <c r="R67" s="13">
        <f t="shared" si="8"/>
        <v>0.59658252251877786</v>
      </c>
    </row>
    <row r="68" spans="1:18" x14ac:dyDescent="0.35">
      <c r="A68" s="6">
        <v>2020</v>
      </c>
      <c r="B68" s="6">
        <v>6</v>
      </c>
      <c r="C68" s="6">
        <v>3</v>
      </c>
      <c r="D68" s="7">
        <f t="shared" ref="D68:D69" si="11">31*3+28+30*2+C68+11</f>
        <v>195</v>
      </c>
      <c r="E68" s="6" t="s">
        <v>30</v>
      </c>
      <c r="F68" t="s">
        <v>772</v>
      </c>
      <c r="G68" s="6">
        <v>148</v>
      </c>
      <c r="H68" s="6">
        <v>22.96</v>
      </c>
      <c r="I68" s="6">
        <v>9.91</v>
      </c>
      <c r="J68" s="6" t="s">
        <v>31</v>
      </c>
      <c r="K68" s="6">
        <v>6</v>
      </c>
      <c r="L68" s="8">
        <v>141.9</v>
      </c>
      <c r="M68" s="8">
        <v>15.6</v>
      </c>
      <c r="N68" s="8">
        <v>15.3</v>
      </c>
      <c r="O68" s="8">
        <v>16.100000000000001</v>
      </c>
      <c r="P68" s="13">
        <f t="shared" si="6"/>
        <v>0.11040638947615693</v>
      </c>
      <c r="Q68" s="20">
        <f t="shared" si="7"/>
        <v>16.340145642471224</v>
      </c>
      <c r="R68" s="13">
        <f t="shared" si="8"/>
        <v>0.71167881718080239</v>
      </c>
    </row>
    <row r="69" spans="1:18" x14ac:dyDescent="0.35">
      <c r="A69" s="6">
        <v>2020</v>
      </c>
      <c r="B69" s="6">
        <v>6</v>
      </c>
      <c r="C69" s="6">
        <v>3</v>
      </c>
      <c r="D69" s="7">
        <f t="shared" si="11"/>
        <v>195</v>
      </c>
      <c r="E69" s="6" t="s">
        <v>30</v>
      </c>
      <c r="F69" t="s">
        <v>773</v>
      </c>
      <c r="G69" s="6">
        <v>120</v>
      </c>
      <c r="H69" s="6">
        <v>21.7</v>
      </c>
      <c r="I69" s="6">
        <v>6.79</v>
      </c>
      <c r="J69" s="6" t="s">
        <v>31</v>
      </c>
      <c r="K69" s="6">
        <v>4</v>
      </c>
      <c r="L69" s="8">
        <v>126.1</v>
      </c>
      <c r="M69" s="8">
        <v>11</v>
      </c>
      <c r="N69" s="8">
        <v>12.23</v>
      </c>
      <c r="O69" s="8">
        <v>11.62</v>
      </c>
      <c r="P69" s="13">
        <f t="shared" si="6"/>
        <v>9.2122653978324087E-2</v>
      </c>
      <c r="Q69" s="20">
        <f t="shared" si="7"/>
        <v>11.05471847739889</v>
      </c>
      <c r="R69" s="13">
        <f t="shared" si="8"/>
        <v>0.50943403121653874</v>
      </c>
    </row>
    <row r="70" spans="1:18" x14ac:dyDescent="0.35">
      <c r="A70" s="6">
        <v>2020</v>
      </c>
      <c r="B70" s="6">
        <v>7</v>
      </c>
      <c r="C70" s="6">
        <v>1</v>
      </c>
      <c r="D70" s="7">
        <f>31*4+28+30*2+C70+11</f>
        <v>224</v>
      </c>
      <c r="E70" s="6" t="s">
        <v>30</v>
      </c>
      <c r="F70" t="s">
        <v>771</v>
      </c>
      <c r="G70" s="6">
        <v>142</v>
      </c>
      <c r="H70" s="6">
        <v>23.27</v>
      </c>
      <c r="I70" s="6">
        <v>10.96</v>
      </c>
      <c r="J70" s="6" t="s">
        <v>31</v>
      </c>
      <c r="K70" s="6">
        <v>5</v>
      </c>
      <c r="L70" s="8">
        <v>154</v>
      </c>
      <c r="M70" s="8">
        <v>12.44</v>
      </c>
      <c r="N70" s="8">
        <v>13.52</v>
      </c>
      <c r="O70" s="8">
        <v>10.36</v>
      </c>
      <c r="P70" s="13">
        <f t="shared" si="6"/>
        <v>7.8614718614718596E-2</v>
      </c>
      <c r="Q70" s="20">
        <f t="shared" si="7"/>
        <v>11.16329004329004</v>
      </c>
      <c r="R70" s="13">
        <f t="shared" si="8"/>
        <v>0.47972883727073656</v>
      </c>
    </row>
    <row r="71" spans="1:18" x14ac:dyDescent="0.35">
      <c r="A71" s="6">
        <v>2020</v>
      </c>
      <c r="B71" s="6">
        <v>7</v>
      </c>
      <c r="C71" s="6">
        <v>1</v>
      </c>
      <c r="D71" s="7">
        <f>31*4+28+30*2+C71+11</f>
        <v>224</v>
      </c>
      <c r="E71" s="6" t="s">
        <v>30</v>
      </c>
      <c r="F71" t="s">
        <v>772</v>
      </c>
      <c r="G71" s="6">
        <v>132</v>
      </c>
      <c r="H71" s="6">
        <v>22.96</v>
      </c>
      <c r="I71" s="6">
        <v>10.37</v>
      </c>
      <c r="J71" s="6" t="s">
        <v>31</v>
      </c>
      <c r="K71" s="6">
        <v>6</v>
      </c>
      <c r="L71" s="8">
        <v>145</v>
      </c>
      <c r="M71" s="8">
        <v>17.2</v>
      </c>
      <c r="N71" s="8">
        <v>17.3</v>
      </c>
      <c r="O71" s="8">
        <v>18.3</v>
      </c>
      <c r="P71" s="13">
        <f t="shared" si="6"/>
        <v>0.12137931034482759</v>
      </c>
      <c r="Q71" s="20">
        <f t="shared" si="7"/>
        <v>16.022068965517242</v>
      </c>
      <c r="R71" s="13">
        <f t="shared" si="8"/>
        <v>0.69782530337618642</v>
      </c>
    </row>
    <row r="72" spans="1:18" x14ac:dyDescent="0.35">
      <c r="A72" s="6">
        <v>2020</v>
      </c>
      <c r="B72" s="6">
        <v>7</v>
      </c>
      <c r="C72" s="6">
        <v>1</v>
      </c>
      <c r="D72" s="7">
        <f t="shared" ref="D72:D75" si="12">31*4+28+30*2+C72+11</f>
        <v>224</v>
      </c>
      <c r="E72" s="6" t="s">
        <v>30</v>
      </c>
      <c r="F72" t="s">
        <v>773</v>
      </c>
      <c r="G72" s="6">
        <v>120</v>
      </c>
      <c r="H72" s="6">
        <v>21.7</v>
      </c>
      <c r="I72" s="6">
        <v>7.15</v>
      </c>
      <c r="J72" s="6" t="s">
        <v>31</v>
      </c>
      <c r="K72" s="6">
        <v>4</v>
      </c>
      <c r="L72" s="8">
        <v>129.5</v>
      </c>
      <c r="M72" s="18">
        <v>13.36</v>
      </c>
      <c r="N72" s="8">
        <v>13.22</v>
      </c>
      <c r="O72" s="8">
        <v>13.22</v>
      </c>
      <c r="P72" s="13">
        <f t="shared" si="6"/>
        <v>0.10244530244530244</v>
      </c>
      <c r="Q72" s="20">
        <f t="shared" si="7"/>
        <v>12.293436293436292</v>
      </c>
      <c r="R72" s="13">
        <f t="shared" si="8"/>
        <v>0.56651780154084297</v>
      </c>
    </row>
    <row r="73" spans="1:18" x14ac:dyDescent="0.35">
      <c r="A73" s="6">
        <v>2020</v>
      </c>
      <c r="B73" s="6">
        <v>7</v>
      </c>
      <c r="C73" s="6">
        <v>29</v>
      </c>
      <c r="D73" s="7">
        <f t="shared" si="12"/>
        <v>252</v>
      </c>
      <c r="E73" s="6" t="s">
        <v>30</v>
      </c>
      <c r="F73" t="s">
        <v>771</v>
      </c>
      <c r="G73" s="6">
        <v>142</v>
      </c>
      <c r="H73" s="6">
        <v>23.27</v>
      </c>
      <c r="I73" s="6">
        <v>10.83</v>
      </c>
      <c r="J73" s="6" t="s">
        <v>31</v>
      </c>
      <c r="K73" s="6">
        <v>6</v>
      </c>
      <c r="L73" s="8">
        <v>154.30000000000001</v>
      </c>
      <c r="M73" s="8">
        <v>18.16</v>
      </c>
      <c r="N73" s="8">
        <v>11.94</v>
      </c>
      <c r="O73" s="8">
        <v>15.18</v>
      </c>
      <c r="P73" s="13">
        <f t="shared" si="6"/>
        <v>9.7818103262043613E-2</v>
      </c>
      <c r="Q73" s="20">
        <f t="shared" si="7"/>
        <v>13.890170663210194</v>
      </c>
      <c r="R73" s="13">
        <f t="shared" si="8"/>
        <v>0.596913221452952</v>
      </c>
    </row>
    <row r="74" spans="1:18" x14ac:dyDescent="0.35">
      <c r="A74" s="6">
        <v>2020</v>
      </c>
      <c r="B74" s="6">
        <v>7</v>
      </c>
      <c r="C74" s="6">
        <v>29</v>
      </c>
      <c r="D74" s="7">
        <f t="shared" si="12"/>
        <v>252</v>
      </c>
      <c r="E74" s="6" t="s">
        <v>30</v>
      </c>
      <c r="F74" t="s">
        <v>772</v>
      </c>
      <c r="G74" s="6">
        <v>148</v>
      </c>
      <c r="H74" s="6">
        <v>22.96</v>
      </c>
      <c r="I74" s="6">
        <v>11.52</v>
      </c>
      <c r="J74" s="6" t="s">
        <v>31</v>
      </c>
      <c r="K74" s="6">
        <v>8</v>
      </c>
      <c r="L74" s="8">
        <v>145.9</v>
      </c>
      <c r="M74" s="8">
        <v>17.63</v>
      </c>
      <c r="N74" s="8">
        <v>16.97</v>
      </c>
      <c r="O74" s="8">
        <v>17.93</v>
      </c>
      <c r="P74" s="13">
        <f t="shared" si="6"/>
        <v>0.12001370801919121</v>
      </c>
      <c r="Q74" s="20">
        <f t="shared" si="7"/>
        <v>17.7620287868403</v>
      </c>
      <c r="R74" s="13">
        <f t="shared" si="8"/>
        <v>0.7736075255592465</v>
      </c>
    </row>
    <row r="75" spans="1:18" x14ac:dyDescent="0.35">
      <c r="A75" s="6">
        <v>2020</v>
      </c>
      <c r="B75" s="6">
        <v>7</v>
      </c>
      <c r="C75" s="6">
        <v>29</v>
      </c>
      <c r="D75" s="7">
        <f t="shared" si="12"/>
        <v>252</v>
      </c>
      <c r="E75" s="6" t="s">
        <v>30</v>
      </c>
      <c r="F75" t="s">
        <v>773</v>
      </c>
      <c r="G75" s="6">
        <v>120</v>
      </c>
      <c r="H75" s="6">
        <v>21.7</v>
      </c>
      <c r="I75" s="6">
        <v>7</v>
      </c>
      <c r="J75" s="6" t="s">
        <v>31</v>
      </c>
      <c r="K75" s="6">
        <v>10</v>
      </c>
      <c r="L75" s="8">
        <v>126.2</v>
      </c>
      <c r="M75" s="8">
        <v>12.7</v>
      </c>
      <c r="N75" s="8">
        <v>14.3</v>
      </c>
      <c r="O75" s="8">
        <v>13.3</v>
      </c>
      <c r="P75" s="13">
        <f t="shared" si="6"/>
        <v>0.10644479661912309</v>
      </c>
      <c r="Q75" s="20">
        <f t="shared" si="7"/>
        <v>12.773375594294771</v>
      </c>
      <c r="R75" s="13">
        <f t="shared" si="8"/>
        <v>0.58863482001358391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DD90-8A08-4ABD-B858-1B740BFA7D0B}">
  <dimension ref="A1:P13"/>
  <sheetViews>
    <sheetView workbookViewId="0">
      <selection activeCell="C30" sqref="B17:C30"/>
    </sheetView>
  </sheetViews>
  <sheetFormatPr defaultRowHeight="14.5" x14ac:dyDescent="0.35"/>
  <cols>
    <col min="1" max="1" width="11.453125" bestFit="1" customWidth="1"/>
    <col min="2" max="2" width="14.1796875" bestFit="1" customWidth="1"/>
    <col min="3" max="3" width="49.54296875" customWidth="1"/>
    <col min="4" max="4" width="14.453125" bestFit="1" customWidth="1"/>
    <col min="5" max="5" width="9.1796875" bestFit="1" customWidth="1"/>
    <col min="6" max="6" width="11.1796875" bestFit="1" customWidth="1"/>
    <col min="7" max="7" width="9" bestFit="1" customWidth="1"/>
    <col min="9" max="9" width="18.81640625" bestFit="1" customWidth="1"/>
    <col min="10" max="10" width="14" bestFit="1" customWidth="1"/>
    <col min="11" max="11" width="30.453125" bestFit="1" customWidth="1"/>
    <col min="12" max="12" width="16.1796875" bestFit="1" customWidth="1"/>
    <col min="13" max="13" width="15" bestFit="1" customWidth="1"/>
    <col min="14" max="14" width="15.54296875" bestFit="1" customWidth="1"/>
    <col min="15" max="15" width="14.453125" bestFit="1" customWidth="1"/>
  </cols>
  <sheetData>
    <row r="1" spans="1:16" x14ac:dyDescent="0.35">
      <c r="A1" s="3" t="s">
        <v>0</v>
      </c>
      <c r="B1" s="3" t="s">
        <v>1</v>
      </c>
      <c r="C1" t="s">
        <v>345</v>
      </c>
      <c r="D1" s="3" t="s">
        <v>2</v>
      </c>
      <c r="E1" s="3" t="s">
        <v>3</v>
      </c>
      <c r="F1" s="3" t="s">
        <v>4</v>
      </c>
      <c r="G1" s="3" t="s">
        <v>11</v>
      </c>
      <c r="H1" s="3" t="s">
        <v>12</v>
      </c>
      <c r="I1" s="3"/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35</v>
      </c>
    </row>
    <row r="2" spans="1:16" x14ac:dyDescent="0.35">
      <c r="A2" s="4">
        <v>43850</v>
      </c>
      <c r="B2" t="s">
        <v>340</v>
      </c>
      <c r="D2" t="s">
        <v>54</v>
      </c>
      <c r="E2" t="s">
        <v>25</v>
      </c>
      <c r="F2" t="s">
        <v>26</v>
      </c>
      <c r="J2">
        <v>2</v>
      </c>
      <c r="K2" t="s">
        <v>37</v>
      </c>
      <c r="L2" t="s">
        <v>38</v>
      </c>
    </row>
    <row r="3" spans="1:16" x14ac:dyDescent="0.35">
      <c r="A3" s="4">
        <v>43850</v>
      </c>
      <c r="B3" t="s">
        <v>341</v>
      </c>
      <c r="C3" t="s">
        <v>543</v>
      </c>
      <c r="E3" t="s">
        <v>25</v>
      </c>
      <c r="F3" t="s">
        <v>26</v>
      </c>
      <c r="G3" t="s">
        <v>19</v>
      </c>
      <c r="H3" t="s">
        <v>346</v>
      </c>
      <c r="J3">
        <v>2</v>
      </c>
      <c r="K3" t="s">
        <v>37</v>
      </c>
      <c r="L3" t="s">
        <v>59</v>
      </c>
    </row>
    <row r="4" spans="1:16" x14ac:dyDescent="0.35">
      <c r="A4" s="4">
        <v>43850</v>
      </c>
      <c r="B4" t="s">
        <v>342</v>
      </c>
      <c r="C4" t="s">
        <v>544</v>
      </c>
      <c r="E4" t="s">
        <v>25</v>
      </c>
      <c r="F4" t="s">
        <v>26</v>
      </c>
      <c r="G4" t="s">
        <v>19</v>
      </c>
      <c r="H4" t="s">
        <v>187</v>
      </c>
      <c r="J4">
        <v>2</v>
      </c>
      <c r="K4" t="s">
        <v>37</v>
      </c>
      <c r="L4" t="s">
        <v>59</v>
      </c>
    </row>
    <row r="5" spans="1:16" x14ac:dyDescent="0.35">
      <c r="A5" s="4">
        <v>43850</v>
      </c>
      <c r="B5" t="s">
        <v>343</v>
      </c>
      <c r="C5" t="s">
        <v>535</v>
      </c>
      <c r="D5" t="s">
        <v>534</v>
      </c>
      <c r="E5" t="s">
        <v>25</v>
      </c>
      <c r="F5" t="s">
        <v>26</v>
      </c>
      <c r="G5" t="s">
        <v>23</v>
      </c>
      <c r="H5" t="s">
        <v>49</v>
      </c>
      <c r="J5">
        <v>2</v>
      </c>
      <c r="K5" t="s">
        <v>37</v>
      </c>
      <c r="L5" t="s">
        <v>59</v>
      </c>
    </row>
    <row r="6" spans="1:16" x14ac:dyDescent="0.35">
      <c r="A6" s="4">
        <v>43850</v>
      </c>
      <c r="B6" t="s">
        <v>344</v>
      </c>
      <c r="C6" t="s">
        <v>536</v>
      </c>
      <c r="E6" t="s">
        <v>25</v>
      </c>
      <c r="F6" t="s">
        <v>26</v>
      </c>
      <c r="G6" t="s">
        <v>23</v>
      </c>
      <c r="H6" t="s">
        <v>49</v>
      </c>
      <c r="J6">
        <v>2</v>
      </c>
      <c r="K6" t="s">
        <v>37</v>
      </c>
      <c r="L6" t="s">
        <v>59</v>
      </c>
    </row>
    <row r="7" spans="1:16" x14ac:dyDescent="0.35">
      <c r="A7" s="4">
        <v>43850</v>
      </c>
      <c r="B7" t="s">
        <v>333</v>
      </c>
      <c r="C7" t="s">
        <v>537</v>
      </c>
      <c r="E7" t="s">
        <v>25</v>
      </c>
      <c r="F7" t="s">
        <v>26</v>
      </c>
      <c r="G7" t="s">
        <v>23</v>
      </c>
      <c r="H7" t="s">
        <v>50</v>
      </c>
      <c r="J7">
        <v>2</v>
      </c>
      <c r="K7" t="s">
        <v>37</v>
      </c>
      <c r="L7" t="s">
        <v>59</v>
      </c>
    </row>
    <row r="8" spans="1:16" x14ac:dyDescent="0.35">
      <c r="A8" s="4">
        <v>43850</v>
      </c>
      <c r="B8" t="s">
        <v>334</v>
      </c>
      <c r="C8" t="s">
        <v>538</v>
      </c>
      <c r="E8" t="s">
        <v>25</v>
      </c>
      <c r="F8" t="s">
        <v>26</v>
      </c>
      <c r="G8" t="s">
        <v>23</v>
      </c>
      <c r="H8" t="s">
        <v>238</v>
      </c>
      <c r="J8">
        <v>2</v>
      </c>
      <c r="K8" t="s">
        <v>37</v>
      </c>
      <c r="L8" t="s">
        <v>59</v>
      </c>
    </row>
    <row r="9" spans="1:16" x14ac:dyDescent="0.35">
      <c r="A9" s="4">
        <v>43850</v>
      </c>
      <c r="B9" t="s">
        <v>335</v>
      </c>
      <c r="C9" t="s">
        <v>539</v>
      </c>
      <c r="E9" t="s">
        <v>24</v>
      </c>
      <c r="F9" t="s">
        <v>26</v>
      </c>
      <c r="G9" t="s">
        <v>23</v>
      </c>
      <c r="H9" t="s">
        <v>346</v>
      </c>
      <c r="J9">
        <v>2</v>
      </c>
      <c r="K9" t="s">
        <v>37</v>
      </c>
      <c r="L9" t="s">
        <v>59</v>
      </c>
    </row>
    <row r="10" spans="1:16" x14ac:dyDescent="0.35">
      <c r="A10" s="4">
        <v>43850</v>
      </c>
      <c r="B10" t="s">
        <v>336</v>
      </c>
      <c r="C10" t="s">
        <v>540</v>
      </c>
      <c r="E10" t="s">
        <v>24</v>
      </c>
      <c r="F10" t="s">
        <v>26</v>
      </c>
      <c r="G10" t="s">
        <v>23</v>
      </c>
      <c r="H10" t="s">
        <v>187</v>
      </c>
      <c r="J10">
        <v>2</v>
      </c>
      <c r="K10" t="s">
        <v>37</v>
      </c>
      <c r="L10" t="s">
        <v>59</v>
      </c>
    </row>
    <row r="11" spans="1:16" x14ac:dyDescent="0.35">
      <c r="A11" s="4">
        <v>43850</v>
      </c>
      <c r="B11" t="s">
        <v>337</v>
      </c>
      <c r="C11" t="s">
        <v>541</v>
      </c>
      <c r="E11" t="s">
        <v>25</v>
      </c>
      <c r="F11" t="s">
        <v>26</v>
      </c>
      <c r="G11" t="s">
        <v>13</v>
      </c>
      <c r="H11" t="s">
        <v>238</v>
      </c>
      <c r="J11">
        <v>2</v>
      </c>
      <c r="K11" t="s">
        <v>37</v>
      </c>
      <c r="L11" t="s">
        <v>59</v>
      </c>
    </row>
    <row r="12" spans="1:16" x14ac:dyDescent="0.35">
      <c r="A12" s="4">
        <v>43850</v>
      </c>
      <c r="B12" t="s">
        <v>338</v>
      </c>
      <c r="C12" t="s">
        <v>542</v>
      </c>
      <c r="E12" t="s">
        <v>25</v>
      </c>
      <c r="F12" t="s">
        <v>26</v>
      </c>
      <c r="G12" t="s">
        <v>13</v>
      </c>
      <c r="H12" t="s">
        <v>346</v>
      </c>
      <c r="J12">
        <v>2</v>
      </c>
      <c r="K12" t="s">
        <v>37</v>
      </c>
      <c r="L12" t="s">
        <v>59</v>
      </c>
    </row>
    <row r="13" spans="1:16" x14ac:dyDescent="0.35">
      <c r="A13" s="4">
        <v>43850</v>
      </c>
      <c r="B13" t="s">
        <v>339</v>
      </c>
      <c r="D13" t="s">
        <v>53</v>
      </c>
      <c r="F13" t="s">
        <v>26</v>
      </c>
      <c r="G13" t="s">
        <v>13</v>
      </c>
      <c r="H13" t="s">
        <v>187</v>
      </c>
      <c r="J13">
        <v>2</v>
      </c>
      <c r="K13" t="s">
        <v>37</v>
      </c>
      <c r="L13" t="s">
        <v>38</v>
      </c>
    </row>
  </sheetData>
  <sortState xmlns:xlrd2="http://schemas.microsoft.com/office/spreadsheetml/2017/richdata2" ref="C18:C27">
    <sortCondition ref="C18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46060-77F8-440E-86A5-0888D2B4AB34}">
  <dimension ref="A1:P15"/>
  <sheetViews>
    <sheetView workbookViewId="0">
      <selection activeCell="I18" sqref="I18"/>
    </sheetView>
  </sheetViews>
  <sheetFormatPr defaultRowHeight="14.5" x14ac:dyDescent="0.35"/>
  <cols>
    <col min="1" max="1" width="11.453125" bestFit="1" customWidth="1"/>
    <col min="2" max="2" width="14.1796875" bestFit="1" customWidth="1"/>
    <col min="3" max="3" width="45.453125" bestFit="1" customWidth="1"/>
    <col min="4" max="4" width="14.1796875" bestFit="1" customWidth="1"/>
    <col min="5" max="5" width="9.1796875" bestFit="1" customWidth="1"/>
    <col min="6" max="6" width="11.1796875" bestFit="1" customWidth="1"/>
    <col min="7" max="7" width="9" bestFit="1" customWidth="1"/>
    <col min="8" max="8" width="4.81640625" bestFit="1" customWidth="1"/>
    <col min="9" max="10" width="18.81640625" bestFit="1" customWidth="1"/>
    <col min="11" max="11" width="14" bestFit="1" customWidth="1"/>
    <col min="12" max="12" width="30.453125" bestFit="1" customWidth="1"/>
    <col min="13" max="13" width="16.1796875" bestFit="1" customWidth="1"/>
    <col min="14" max="14" width="15" bestFit="1" customWidth="1"/>
    <col min="15" max="15" width="15.54296875" bestFit="1" customWidth="1"/>
    <col min="16" max="16" width="14.453125" bestFit="1" customWidth="1"/>
  </cols>
  <sheetData>
    <row r="1" spans="1:16" x14ac:dyDescent="0.35">
      <c r="A1" s="3" t="s">
        <v>0</v>
      </c>
      <c r="B1" s="3" t="s">
        <v>1</v>
      </c>
      <c r="C1" t="s">
        <v>345</v>
      </c>
      <c r="D1" s="3" t="s">
        <v>2</v>
      </c>
      <c r="E1" s="3" t="s">
        <v>3</v>
      </c>
      <c r="F1" s="3" t="s">
        <v>4</v>
      </c>
      <c r="G1" s="3" t="s">
        <v>11</v>
      </c>
      <c r="H1" s="3" t="s">
        <v>12</v>
      </c>
      <c r="I1" s="3"/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35</v>
      </c>
    </row>
    <row r="2" spans="1:16" x14ac:dyDescent="0.35">
      <c r="A2" s="4">
        <v>43853</v>
      </c>
      <c r="B2" t="s">
        <v>182</v>
      </c>
      <c r="C2" t="s">
        <v>531</v>
      </c>
      <c r="E2" t="s">
        <v>24</v>
      </c>
      <c r="F2" t="s">
        <v>26</v>
      </c>
      <c r="G2" t="s">
        <v>13</v>
      </c>
      <c r="H2" t="s">
        <v>187</v>
      </c>
      <c r="J2">
        <v>2</v>
      </c>
      <c r="K2" t="s">
        <v>37</v>
      </c>
      <c r="L2" t="s">
        <v>59</v>
      </c>
    </row>
    <row r="3" spans="1:16" x14ac:dyDescent="0.35">
      <c r="A3" s="4">
        <v>43853</v>
      </c>
      <c r="B3" t="s">
        <v>183</v>
      </c>
      <c r="C3" t="s">
        <v>532</v>
      </c>
      <c r="E3" t="s">
        <v>24</v>
      </c>
      <c r="F3" t="s">
        <v>26</v>
      </c>
      <c r="G3" t="s">
        <v>13</v>
      </c>
      <c r="H3" t="s">
        <v>186</v>
      </c>
      <c r="J3">
        <v>2</v>
      </c>
      <c r="K3" t="s">
        <v>37</v>
      </c>
      <c r="L3" t="s">
        <v>59</v>
      </c>
    </row>
    <row r="4" spans="1:16" x14ac:dyDescent="0.35">
      <c r="A4" s="4">
        <v>43853</v>
      </c>
      <c r="B4" t="s">
        <v>184</v>
      </c>
      <c r="D4" t="s">
        <v>185</v>
      </c>
      <c r="F4" t="s">
        <v>26</v>
      </c>
      <c r="L4" t="s">
        <v>38</v>
      </c>
    </row>
    <row r="5" spans="1:16" x14ac:dyDescent="0.35">
      <c r="A5" s="4">
        <v>43853</v>
      </c>
      <c r="B5" t="s">
        <v>171</v>
      </c>
      <c r="C5" t="s">
        <v>533</v>
      </c>
      <c r="E5" t="s">
        <v>24</v>
      </c>
      <c r="F5" t="s">
        <v>26</v>
      </c>
      <c r="G5" t="s">
        <v>13</v>
      </c>
      <c r="H5" t="s">
        <v>188</v>
      </c>
      <c r="J5">
        <v>2</v>
      </c>
      <c r="K5" t="s">
        <v>37</v>
      </c>
      <c r="L5" t="s">
        <v>59</v>
      </c>
    </row>
    <row r="6" spans="1:16" x14ac:dyDescent="0.35">
      <c r="A6" s="4">
        <v>43853</v>
      </c>
      <c r="B6" t="s">
        <v>172</v>
      </c>
      <c r="C6" t="s">
        <v>524</v>
      </c>
      <c r="D6" t="s">
        <v>206</v>
      </c>
      <c r="E6" t="s">
        <v>24</v>
      </c>
      <c r="F6" t="s">
        <v>26</v>
      </c>
      <c r="G6" t="s">
        <v>13</v>
      </c>
      <c r="H6" t="s">
        <v>189</v>
      </c>
      <c r="J6">
        <v>2</v>
      </c>
      <c r="K6" t="s">
        <v>37</v>
      </c>
      <c r="L6" t="s">
        <v>59</v>
      </c>
    </row>
    <row r="7" spans="1:16" x14ac:dyDescent="0.35">
      <c r="A7" s="4">
        <v>43853</v>
      </c>
      <c r="B7" t="s">
        <v>173</v>
      </c>
      <c r="C7" t="s">
        <v>525</v>
      </c>
      <c r="E7" t="s">
        <v>24</v>
      </c>
      <c r="F7" t="s">
        <v>26</v>
      </c>
      <c r="G7" t="s">
        <v>19</v>
      </c>
      <c r="H7" t="s">
        <v>186</v>
      </c>
      <c r="J7">
        <v>2</v>
      </c>
      <c r="K7" t="s">
        <v>37</v>
      </c>
      <c r="L7" t="s">
        <v>59</v>
      </c>
    </row>
    <row r="8" spans="1:16" x14ac:dyDescent="0.35">
      <c r="A8" s="4">
        <v>43853</v>
      </c>
      <c r="B8" t="s">
        <v>174</v>
      </c>
      <c r="C8" t="s">
        <v>526</v>
      </c>
      <c r="E8" t="s">
        <v>24</v>
      </c>
      <c r="F8" t="s">
        <v>26</v>
      </c>
      <c r="G8" t="s">
        <v>19</v>
      </c>
      <c r="H8" t="s">
        <v>188</v>
      </c>
      <c r="J8">
        <v>2</v>
      </c>
      <c r="K8" t="s">
        <v>37</v>
      </c>
      <c r="L8" t="s">
        <v>59</v>
      </c>
    </row>
    <row r="9" spans="1:16" x14ac:dyDescent="0.35">
      <c r="A9" s="4">
        <v>43853</v>
      </c>
      <c r="B9" t="s">
        <v>175</v>
      </c>
      <c r="C9" t="s">
        <v>527</v>
      </c>
      <c r="E9" t="s">
        <v>24</v>
      </c>
      <c r="F9" t="s">
        <v>26</v>
      </c>
      <c r="G9" t="s">
        <v>19</v>
      </c>
      <c r="H9" t="s">
        <v>189</v>
      </c>
      <c r="J9">
        <v>2</v>
      </c>
      <c r="K9" t="s">
        <v>37</v>
      </c>
      <c r="L9" t="s">
        <v>59</v>
      </c>
    </row>
    <row r="10" spans="1:16" x14ac:dyDescent="0.35">
      <c r="A10" s="4">
        <v>43853</v>
      </c>
      <c r="B10" t="s">
        <v>176</v>
      </c>
      <c r="D10" t="s">
        <v>191</v>
      </c>
      <c r="E10" t="s">
        <v>24</v>
      </c>
      <c r="F10" t="s">
        <v>26</v>
      </c>
      <c r="G10" t="s">
        <v>19</v>
      </c>
      <c r="H10" t="s">
        <v>190</v>
      </c>
      <c r="L10" t="s">
        <v>38</v>
      </c>
    </row>
    <row r="11" spans="1:16" x14ac:dyDescent="0.35">
      <c r="A11" s="4">
        <v>43853</v>
      </c>
      <c r="B11" t="s">
        <v>177</v>
      </c>
      <c r="C11" t="s">
        <v>528</v>
      </c>
      <c r="E11" t="s">
        <v>24</v>
      </c>
      <c r="F11" t="s">
        <v>26</v>
      </c>
      <c r="G11" t="s">
        <v>19</v>
      </c>
      <c r="H11" t="s">
        <v>190</v>
      </c>
      <c r="J11">
        <v>2</v>
      </c>
      <c r="K11" t="s">
        <v>37</v>
      </c>
      <c r="L11" t="s">
        <v>59</v>
      </c>
    </row>
    <row r="12" spans="1:16" x14ac:dyDescent="0.35">
      <c r="A12" s="4">
        <v>43853</v>
      </c>
      <c r="B12" t="s">
        <v>178</v>
      </c>
      <c r="D12" t="s">
        <v>191</v>
      </c>
      <c r="E12" t="s">
        <v>24</v>
      </c>
      <c r="F12" t="s">
        <v>26</v>
      </c>
      <c r="G12" t="s">
        <v>23</v>
      </c>
      <c r="H12" t="s">
        <v>186</v>
      </c>
      <c r="L12" t="s">
        <v>38</v>
      </c>
    </row>
    <row r="13" spans="1:16" x14ac:dyDescent="0.35">
      <c r="A13" s="4">
        <v>43853</v>
      </c>
      <c r="B13" t="s">
        <v>179</v>
      </c>
      <c r="C13" t="s">
        <v>529</v>
      </c>
      <c r="E13" t="s">
        <v>24</v>
      </c>
      <c r="F13" t="s">
        <v>26</v>
      </c>
      <c r="G13" t="s">
        <v>23</v>
      </c>
      <c r="H13" t="s">
        <v>186</v>
      </c>
      <c r="J13">
        <v>2</v>
      </c>
      <c r="K13" t="s">
        <v>37</v>
      </c>
      <c r="L13" t="s">
        <v>59</v>
      </c>
    </row>
    <row r="14" spans="1:16" x14ac:dyDescent="0.35">
      <c r="A14" s="4">
        <v>43853</v>
      </c>
      <c r="B14" t="s">
        <v>180</v>
      </c>
      <c r="C14" t="s">
        <v>530</v>
      </c>
      <c r="E14" t="s">
        <v>24</v>
      </c>
      <c r="F14" t="s">
        <v>26</v>
      </c>
      <c r="G14" t="s">
        <v>23</v>
      </c>
      <c r="H14" t="s">
        <v>188</v>
      </c>
      <c r="J14">
        <v>2</v>
      </c>
      <c r="K14" t="s">
        <v>37</v>
      </c>
      <c r="L14" t="s">
        <v>59</v>
      </c>
    </row>
    <row r="15" spans="1:16" x14ac:dyDescent="0.35">
      <c r="A15" s="4">
        <v>43853</v>
      </c>
      <c r="B15" t="s">
        <v>181</v>
      </c>
      <c r="D15" t="s">
        <v>53</v>
      </c>
      <c r="F15" t="s">
        <v>26</v>
      </c>
      <c r="L15" t="s">
        <v>38</v>
      </c>
    </row>
  </sheetData>
  <sortState xmlns:xlrd2="http://schemas.microsoft.com/office/spreadsheetml/2017/richdata2" ref="D21:D32">
    <sortCondition ref="D36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021FD-F05D-45A4-A60B-A79D706855F0}">
  <dimension ref="A1:P15"/>
  <sheetViews>
    <sheetView workbookViewId="0">
      <selection activeCell="D21" sqref="D21"/>
    </sheetView>
  </sheetViews>
  <sheetFormatPr defaultRowHeight="14.5" x14ac:dyDescent="0.35"/>
  <cols>
    <col min="1" max="1" width="11.453125" bestFit="1" customWidth="1"/>
    <col min="2" max="2" width="14.1796875" bestFit="1" customWidth="1"/>
    <col min="3" max="3" width="44.453125" bestFit="1" customWidth="1"/>
    <col min="4" max="4" width="24" bestFit="1" customWidth="1"/>
    <col min="5" max="5" width="9.1796875" bestFit="1" customWidth="1"/>
    <col min="6" max="6" width="11.1796875" bestFit="1" customWidth="1"/>
    <col min="7" max="7" width="9" bestFit="1" customWidth="1"/>
    <col min="8" max="8" width="4.81640625" bestFit="1" customWidth="1"/>
    <col min="9" max="10" width="18.81640625" bestFit="1" customWidth="1"/>
    <col min="11" max="11" width="14" bestFit="1" customWidth="1"/>
    <col min="12" max="12" width="30.453125" bestFit="1" customWidth="1"/>
    <col min="13" max="13" width="16.1796875" bestFit="1" customWidth="1"/>
    <col min="14" max="14" width="15" bestFit="1" customWidth="1"/>
    <col min="15" max="15" width="15.54296875" bestFit="1" customWidth="1"/>
    <col min="16" max="16" width="14.453125" bestFit="1" customWidth="1"/>
  </cols>
  <sheetData>
    <row r="1" spans="1:16" x14ac:dyDescent="0.35">
      <c r="A1" s="3" t="s">
        <v>0</v>
      </c>
      <c r="B1" s="3" t="s">
        <v>1</v>
      </c>
      <c r="C1" t="s">
        <v>345</v>
      </c>
      <c r="D1" s="3" t="s">
        <v>2</v>
      </c>
      <c r="E1" s="3" t="s">
        <v>3</v>
      </c>
      <c r="F1" s="3" t="s">
        <v>4</v>
      </c>
      <c r="G1" s="3" t="s">
        <v>11</v>
      </c>
      <c r="H1" s="3" t="s">
        <v>12</v>
      </c>
      <c r="I1" s="3"/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35</v>
      </c>
    </row>
    <row r="2" spans="1:16" x14ac:dyDescent="0.35">
      <c r="A2" s="4">
        <v>43860</v>
      </c>
      <c r="B2" t="s">
        <v>199</v>
      </c>
      <c r="C2" t="s">
        <v>518</v>
      </c>
      <c r="E2" t="s">
        <v>24</v>
      </c>
      <c r="F2" t="s">
        <v>26</v>
      </c>
      <c r="G2" t="s">
        <v>13</v>
      </c>
      <c r="H2" t="s">
        <v>190</v>
      </c>
      <c r="J2">
        <f>2</f>
        <v>2</v>
      </c>
      <c r="K2" t="s">
        <v>37</v>
      </c>
      <c r="L2" t="s">
        <v>59</v>
      </c>
    </row>
    <row r="3" spans="1:16" x14ac:dyDescent="0.35">
      <c r="A3" s="4">
        <v>43860</v>
      </c>
      <c r="B3" t="s">
        <v>200</v>
      </c>
      <c r="C3" t="s">
        <v>519</v>
      </c>
      <c r="E3" t="s">
        <v>24</v>
      </c>
      <c r="F3" t="s">
        <v>26</v>
      </c>
      <c r="G3" t="s">
        <v>13</v>
      </c>
      <c r="H3" t="s">
        <v>203</v>
      </c>
      <c r="J3">
        <v>2</v>
      </c>
      <c r="K3" t="s">
        <v>37</v>
      </c>
      <c r="L3" t="s">
        <v>59</v>
      </c>
    </row>
    <row r="4" spans="1:16" x14ac:dyDescent="0.35">
      <c r="A4" s="4">
        <v>43860</v>
      </c>
      <c r="B4" t="s">
        <v>201</v>
      </c>
      <c r="C4" t="s">
        <v>520</v>
      </c>
      <c r="E4" t="s">
        <v>24</v>
      </c>
      <c r="F4" t="s">
        <v>26</v>
      </c>
      <c r="G4" t="s">
        <v>13</v>
      </c>
      <c r="H4" t="s">
        <v>204</v>
      </c>
      <c r="J4">
        <v>2</v>
      </c>
      <c r="K4" t="s">
        <v>37</v>
      </c>
      <c r="L4" t="s">
        <v>59</v>
      </c>
    </row>
    <row r="5" spans="1:16" x14ac:dyDescent="0.35">
      <c r="A5" s="4">
        <v>43860</v>
      </c>
      <c r="B5" t="s">
        <v>202</v>
      </c>
      <c r="C5" t="s">
        <v>521</v>
      </c>
      <c r="E5" t="s">
        <v>24</v>
      </c>
      <c r="F5" t="s">
        <v>26</v>
      </c>
      <c r="G5" t="s">
        <v>19</v>
      </c>
      <c r="H5" t="s">
        <v>203</v>
      </c>
      <c r="J5">
        <v>2</v>
      </c>
      <c r="K5" t="s">
        <v>37</v>
      </c>
      <c r="L5" t="s">
        <v>59</v>
      </c>
    </row>
    <row r="6" spans="1:16" x14ac:dyDescent="0.35">
      <c r="A6" s="4">
        <v>43860</v>
      </c>
      <c r="B6" t="s">
        <v>192</v>
      </c>
      <c r="C6" t="s">
        <v>522</v>
      </c>
      <c r="E6" t="s">
        <v>24</v>
      </c>
      <c r="F6" t="s">
        <v>26</v>
      </c>
      <c r="G6" t="s">
        <v>19</v>
      </c>
      <c r="H6" t="s">
        <v>204</v>
      </c>
      <c r="J6">
        <v>2</v>
      </c>
      <c r="K6" t="s">
        <v>37</v>
      </c>
      <c r="L6" t="s">
        <v>59</v>
      </c>
    </row>
    <row r="7" spans="1:16" x14ac:dyDescent="0.35">
      <c r="A7" s="4">
        <v>43860</v>
      </c>
      <c r="B7" t="s">
        <v>193</v>
      </c>
      <c r="C7" t="s">
        <v>523</v>
      </c>
      <c r="D7" t="s">
        <v>205</v>
      </c>
      <c r="E7" t="s">
        <v>24</v>
      </c>
      <c r="F7" t="s">
        <v>26</v>
      </c>
      <c r="G7" t="s">
        <v>19</v>
      </c>
      <c r="H7" t="s">
        <v>165</v>
      </c>
      <c r="J7">
        <v>2</v>
      </c>
      <c r="K7" t="s">
        <v>37</v>
      </c>
      <c r="L7" t="s">
        <v>59</v>
      </c>
    </row>
    <row r="8" spans="1:16" x14ac:dyDescent="0.35">
      <c r="A8" s="4">
        <v>43860</v>
      </c>
      <c r="B8" t="s">
        <v>194</v>
      </c>
      <c r="C8" t="s">
        <v>513</v>
      </c>
      <c r="E8" t="s">
        <v>24</v>
      </c>
      <c r="F8" t="s">
        <v>26</v>
      </c>
      <c r="G8" t="s">
        <v>19</v>
      </c>
      <c r="H8" t="s">
        <v>166</v>
      </c>
      <c r="J8">
        <v>2</v>
      </c>
      <c r="K8" t="s">
        <v>37</v>
      </c>
      <c r="L8" t="s">
        <v>59</v>
      </c>
    </row>
    <row r="9" spans="1:16" x14ac:dyDescent="0.35">
      <c r="A9" s="4">
        <v>43860</v>
      </c>
      <c r="B9" t="s">
        <v>195</v>
      </c>
      <c r="C9" t="s">
        <v>514</v>
      </c>
      <c r="E9" t="s">
        <v>24</v>
      </c>
      <c r="F9" t="s">
        <v>26</v>
      </c>
      <c r="G9" t="s">
        <v>23</v>
      </c>
      <c r="H9" t="s">
        <v>189</v>
      </c>
      <c r="J9">
        <v>2</v>
      </c>
      <c r="K9" t="s">
        <v>37</v>
      </c>
      <c r="L9" t="s">
        <v>59</v>
      </c>
    </row>
    <row r="10" spans="1:16" x14ac:dyDescent="0.35">
      <c r="A10" s="4">
        <v>43860</v>
      </c>
      <c r="B10" t="s">
        <v>196</v>
      </c>
      <c r="C10" t="s">
        <v>515</v>
      </c>
      <c r="E10" t="s">
        <v>24</v>
      </c>
      <c r="F10" t="s">
        <v>26</v>
      </c>
      <c r="G10" t="s">
        <v>23</v>
      </c>
      <c r="H10" t="s">
        <v>190</v>
      </c>
      <c r="J10">
        <v>2</v>
      </c>
      <c r="K10" t="s">
        <v>37</v>
      </c>
      <c r="L10" t="s">
        <v>59</v>
      </c>
    </row>
    <row r="11" spans="1:16" x14ac:dyDescent="0.35">
      <c r="A11" s="4">
        <v>43860</v>
      </c>
      <c r="B11" t="s">
        <v>197</v>
      </c>
      <c r="C11" t="s">
        <v>516</v>
      </c>
      <c r="E11" t="s">
        <v>25</v>
      </c>
      <c r="F11" t="s">
        <v>26</v>
      </c>
      <c r="G11" t="s">
        <v>23</v>
      </c>
      <c r="H11" t="s">
        <v>203</v>
      </c>
      <c r="J11">
        <v>2</v>
      </c>
      <c r="K11" t="s">
        <v>37</v>
      </c>
      <c r="L11" t="s">
        <v>59</v>
      </c>
    </row>
    <row r="12" spans="1:16" x14ac:dyDescent="0.35">
      <c r="A12" s="4">
        <v>43860</v>
      </c>
      <c r="B12" t="s">
        <v>198</v>
      </c>
      <c r="C12" t="s">
        <v>517</v>
      </c>
      <c r="E12" t="s">
        <v>24</v>
      </c>
      <c r="F12" t="s">
        <v>26</v>
      </c>
      <c r="G12" t="s">
        <v>23</v>
      </c>
      <c r="H12" t="s">
        <v>204</v>
      </c>
      <c r="J12">
        <v>2</v>
      </c>
      <c r="K12" t="s">
        <v>37</v>
      </c>
      <c r="L12" t="s">
        <v>59</v>
      </c>
    </row>
    <row r="13" spans="1:16" x14ac:dyDescent="0.35">
      <c r="A13" s="4"/>
    </row>
    <row r="14" spans="1:16" x14ac:dyDescent="0.35">
      <c r="A14" s="4"/>
    </row>
    <row r="15" spans="1:16" x14ac:dyDescent="0.35">
      <c r="A15" s="4"/>
    </row>
  </sheetData>
  <sortState xmlns:xlrd2="http://schemas.microsoft.com/office/spreadsheetml/2017/richdata2" ref="D19:E29">
    <sortCondition ref="E19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FD8A1-B209-4419-95B4-568CD08EFF83}">
  <dimension ref="A1:P14"/>
  <sheetViews>
    <sheetView workbookViewId="0">
      <selection activeCell="C38" sqref="C38"/>
    </sheetView>
  </sheetViews>
  <sheetFormatPr defaultRowHeight="14.5" x14ac:dyDescent="0.35"/>
  <cols>
    <col min="1" max="1" width="11.453125" bestFit="1" customWidth="1"/>
    <col min="2" max="2" width="14.1796875" bestFit="1" customWidth="1"/>
    <col min="3" max="3" width="44.453125" bestFit="1" customWidth="1"/>
    <col min="4" max="4" width="14.1796875" bestFit="1" customWidth="1"/>
    <col min="5" max="5" width="9.1796875" bestFit="1" customWidth="1"/>
    <col min="6" max="6" width="11.1796875" bestFit="1" customWidth="1"/>
    <col min="7" max="7" width="9" bestFit="1" customWidth="1"/>
    <col min="8" max="8" width="4.81640625" bestFit="1" customWidth="1"/>
    <col min="9" max="10" width="18.81640625" bestFit="1" customWidth="1"/>
    <col min="11" max="11" width="14" bestFit="1" customWidth="1"/>
    <col min="12" max="12" width="30.453125" bestFit="1" customWidth="1"/>
    <col min="13" max="13" width="16.1796875" bestFit="1" customWidth="1"/>
    <col min="14" max="14" width="15" bestFit="1" customWidth="1"/>
    <col min="15" max="15" width="15.54296875" bestFit="1" customWidth="1"/>
    <col min="16" max="16" width="14.453125" bestFit="1" customWidth="1"/>
  </cols>
  <sheetData>
    <row r="1" spans="1:16" x14ac:dyDescent="0.35">
      <c r="A1" s="3" t="s">
        <v>0</v>
      </c>
      <c r="B1" s="3" t="s">
        <v>1</v>
      </c>
      <c r="C1" t="s">
        <v>345</v>
      </c>
      <c r="D1" s="3" t="s">
        <v>2</v>
      </c>
      <c r="E1" s="3" t="s">
        <v>3</v>
      </c>
      <c r="F1" s="3" t="s">
        <v>4</v>
      </c>
      <c r="G1" s="3" t="s">
        <v>11</v>
      </c>
      <c r="H1" s="3" t="s">
        <v>12</v>
      </c>
      <c r="I1" s="3"/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35</v>
      </c>
    </row>
    <row r="2" spans="1:16" x14ac:dyDescent="0.35">
      <c r="A2" s="4">
        <v>43867</v>
      </c>
      <c r="B2" t="s">
        <v>589</v>
      </c>
      <c r="C2" t="s">
        <v>506</v>
      </c>
      <c r="D2" t="s">
        <v>191</v>
      </c>
      <c r="E2" t="s">
        <v>24</v>
      </c>
      <c r="F2" t="s">
        <v>26</v>
      </c>
      <c r="G2" t="s">
        <v>13</v>
      </c>
      <c r="H2" t="s">
        <v>165</v>
      </c>
      <c r="J2">
        <v>2</v>
      </c>
      <c r="K2" t="s">
        <v>37</v>
      </c>
      <c r="L2" t="s">
        <v>59</v>
      </c>
    </row>
    <row r="3" spans="1:16" x14ac:dyDescent="0.35">
      <c r="A3" s="4">
        <v>43867</v>
      </c>
      <c r="B3" t="s">
        <v>590</v>
      </c>
      <c r="C3" t="s">
        <v>507</v>
      </c>
      <c r="E3" t="s">
        <v>24</v>
      </c>
      <c r="F3" t="s">
        <v>26</v>
      </c>
      <c r="G3" t="s">
        <v>13</v>
      </c>
      <c r="H3" t="s">
        <v>165</v>
      </c>
      <c r="J3">
        <v>2</v>
      </c>
      <c r="K3" t="s">
        <v>37</v>
      </c>
      <c r="L3" t="s">
        <v>59</v>
      </c>
    </row>
    <row r="4" spans="1:16" x14ac:dyDescent="0.35">
      <c r="A4" s="4">
        <v>43867</v>
      </c>
      <c r="B4" t="s">
        <v>591</v>
      </c>
      <c r="C4" t="s">
        <v>508</v>
      </c>
      <c r="F4" t="s">
        <v>26</v>
      </c>
      <c r="G4" t="s">
        <v>13</v>
      </c>
      <c r="H4" t="s">
        <v>166</v>
      </c>
      <c r="J4">
        <v>2</v>
      </c>
      <c r="K4" t="s">
        <v>37</v>
      </c>
      <c r="L4" t="s">
        <v>59</v>
      </c>
    </row>
    <row r="5" spans="1:16" x14ac:dyDescent="0.35">
      <c r="A5" s="4">
        <v>43867</v>
      </c>
      <c r="B5" t="s">
        <v>592</v>
      </c>
      <c r="C5" t="s">
        <v>509</v>
      </c>
      <c r="F5" t="s">
        <v>26</v>
      </c>
      <c r="G5" t="s">
        <v>13</v>
      </c>
      <c r="H5" t="s">
        <v>167</v>
      </c>
      <c r="J5">
        <v>2</v>
      </c>
      <c r="K5" t="s">
        <v>37</v>
      </c>
      <c r="L5" t="s">
        <v>59</v>
      </c>
    </row>
    <row r="6" spans="1:16" x14ac:dyDescent="0.35">
      <c r="A6" s="4">
        <v>43867</v>
      </c>
      <c r="B6" t="s">
        <v>593</v>
      </c>
      <c r="C6" t="s">
        <v>510</v>
      </c>
      <c r="F6" t="s">
        <v>26</v>
      </c>
      <c r="G6" t="s">
        <v>13</v>
      </c>
      <c r="H6" t="s">
        <v>168</v>
      </c>
      <c r="J6">
        <v>2</v>
      </c>
      <c r="K6" t="s">
        <v>37</v>
      </c>
      <c r="L6" t="s">
        <v>59</v>
      </c>
    </row>
    <row r="7" spans="1:16" x14ac:dyDescent="0.35">
      <c r="A7" s="4">
        <v>43867</v>
      </c>
      <c r="B7" t="s">
        <v>594</v>
      </c>
      <c r="C7" t="s">
        <v>511</v>
      </c>
      <c r="F7" t="s">
        <v>26</v>
      </c>
      <c r="G7" t="s">
        <v>19</v>
      </c>
      <c r="H7" t="s">
        <v>167</v>
      </c>
      <c r="J7">
        <v>2</v>
      </c>
      <c r="K7" t="s">
        <v>37</v>
      </c>
      <c r="L7" t="s">
        <v>59</v>
      </c>
    </row>
    <row r="8" spans="1:16" x14ac:dyDescent="0.35">
      <c r="A8" s="4">
        <v>43867</v>
      </c>
      <c r="B8" t="s">
        <v>595</v>
      </c>
      <c r="D8" t="s">
        <v>53</v>
      </c>
      <c r="F8" t="s">
        <v>26</v>
      </c>
      <c r="J8">
        <v>2</v>
      </c>
      <c r="K8" t="s">
        <v>37</v>
      </c>
      <c r="L8" t="s">
        <v>38</v>
      </c>
    </row>
    <row r="9" spans="1:16" x14ac:dyDescent="0.35">
      <c r="A9" s="4">
        <v>43867</v>
      </c>
      <c r="B9" t="s">
        <v>596</v>
      </c>
      <c r="C9" t="s">
        <v>512</v>
      </c>
      <c r="F9" t="s">
        <v>26</v>
      </c>
      <c r="G9" t="s">
        <v>19</v>
      </c>
      <c r="H9" t="s">
        <v>168</v>
      </c>
      <c r="J9">
        <v>2</v>
      </c>
      <c r="K9" t="s">
        <v>37</v>
      </c>
      <c r="L9" t="s">
        <v>59</v>
      </c>
    </row>
    <row r="10" spans="1:16" x14ac:dyDescent="0.35">
      <c r="A10" s="4">
        <v>43867</v>
      </c>
      <c r="B10" t="s">
        <v>597</v>
      </c>
      <c r="C10" t="s">
        <v>501</v>
      </c>
      <c r="F10" t="s">
        <v>26</v>
      </c>
      <c r="G10" t="s">
        <v>19</v>
      </c>
      <c r="H10" t="s">
        <v>169</v>
      </c>
      <c r="J10">
        <v>2</v>
      </c>
      <c r="K10" t="s">
        <v>37</v>
      </c>
      <c r="L10" t="s">
        <v>59</v>
      </c>
    </row>
    <row r="11" spans="1:16" x14ac:dyDescent="0.35">
      <c r="A11" s="4">
        <v>43867</v>
      </c>
      <c r="B11" t="s">
        <v>598</v>
      </c>
      <c r="C11" t="s">
        <v>502</v>
      </c>
      <c r="F11" t="s">
        <v>26</v>
      </c>
      <c r="G11" t="s">
        <v>19</v>
      </c>
      <c r="H11" t="s">
        <v>170</v>
      </c>
      <c r="J11">
        <v>2</v>
      </c>
      <c r="K11" t="s">
        <v>37</v>
      </c>
      <c r="L11" t="s">
        <v>59</v>
      </c>
    </row>
    <row r="12" spans="1:16" x14ac:dyDescent="0.35">
      <c r="A12" s="4">
        <v>43867</v>
      </c>
      <c r="B12" t="s">
        <v>599</v>
      </c>
      <c r="C12" t="s">
        <v>503</v>
      </c>
      <c r="F12" t="s">
        <v>26</v>
      </c>
      <c r="G12" t="s">
        <v>23</v>
      </c>
      <c r="H12" t="s">
        <v>165</v>
      </c>
      <c r="J12">
        <v>2</v>
      </c>
      <c r="K12" t="s">
        <v>37</v>
      </c>
      <c r="L12" t="s">
        <v>59</v>
      </c>
    </row>
    <row r="13" spans="1:16" x14ac:dyDescent="0.35">
      <c r="A13" s="4">
        <v>43867</v>
      </c>
      <c r="B13" t="s">
        <v>600</v>
      </c>
      <c r="C13" t="s">
        <v>504</v>
      </c>
      <c r="F13" t="s">
        <v>26</v>
      </c>
      <c r="G13" t="s">
        <v>23</v>
      </c>
      <c r="H13" t="s">
        <v>166</v>
      </c>
      <c r="J13">
        <v>2</v>
      </c>
      <c r="K13" t="s">
        <v>37</v>
      </c>
      <c r="L13" t="s">
        <v>59</v>
      </c>
    </row>
    <row r="14" spans="1:16" x14ac:dyDescent="0.35">
      <c r="A14" s="4">
        <v>43867</v>
      </c>
      <c r="B14" t="s">
        <v>601</v>
      </c>
      <c r="C14" t="s">
        <v>505</v>
      </c>
      <c r="F14" t="s">
        <v>26</v>
      </c>
      <c r="G14" t="s">
        <v>23</v>
      </c>
      <c r="H14" t="s">
        <v>167</v>
      </c>
      <c r="J14">
        <v>2</v>
      </c>
      <c r="K14" t="s">
        <v>37</v>
      </c>
      <c r="L14" t="s">
        <v>59</v>
      </c>
    </row>
  </sheetData>
  <sortState xmlns:xlrd2="http://schemas.microsoft.com/office/spreadsheetml/2017/richdata2" ref="A2:G14">
    <sortCondition ref="B2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9A576-8770-4840-AE0E-F79EB03E4870}">
  <dimension ref="A1:P15"/>
  <sheetViews>
    <sheetView workbookViewId="0">
      <selection activeCell="C32" sqref="B17:C32"/>
    </sheetView>
  </sheetViews>
  <sheetFormatPr defaultRowHeight="14.5" x14ac:dyDescent="0.35"/>
  <cols>
    <col min="1" max="1" width="11.453125" bestFit="1" customWidth="1"/>
    <col min="2" max="2" width="14.1796875" bestFit="1" customWidth="1"/>
    <col min="3" max="3" width="44.81640625" bestFit="1" customWidth="1"/>
    <col min="4" max="4" width="25.1796875" bestFit="1" customWidth="1"/>
    <col min="5" max="5" width="9.1796875" bestFit="1" customWidth="1"/>
    <col min="6" max="6" width="11.1796875" bestFit="1" customWidth="1"/>
    <col min="7" max="7" width="9" bestFit="1" customWidth="1"/>
    <col min="8" max="8" width="4.81640625" bestFit="1" customWidth="1"/>
    <col min="9" max="10" width="18.81640625" bestFit="1" customWidth="1"/>
    <col min="11" max="11" width="14" bestFit="1" customWidth="1"/>
    <col min="12" max="12" width="30.453125" bestFit="1" customWidth="1"/>
    <col min="13" max="13" width="16.1796875" bestFit="1" customWidth="1"/>
    <col min="14" max="14" width="15" bestFit="1" customWidth="1"/>
    <col min="15" max="15" width="15.54296875" bestFit="1" customWidth="1"/>
    <col min="16" max="16" width="14.453125" bestFit="1" customWidth="1"/>
  </cols>
  <sheetData>
    <row r="1" spans="1:16" x14ac:dyDescent="0.35">
      <c r="A1" s="3" t="s">
        <v>0</v>
      </c>
      <c r="B1" s="3" t="s">
        <v>1</v>
      </c>
      <c r="C1" t="s">
        <v>345</v>
      </c>
      <c r="D1" s="3" t="s">
        <v>2</v>
      </c>
      <c r="E1" s="3" t="s">
        <v>3</v>
      </c>
      <c r="F1" s="3" t="s">
        <v>4</v>
      </c>
      <c r="G1" s="3" t="s">
        <v>11</v>
      </c>
      <c r="H1" s="3" t="s">
        <v>12</v>
      </c>
      <c r="I1" s="3"/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35</v>
      </c>
    </row>
    <row r="2" spans="1:16" x14ac:dyDescent="0.35">
      <c r="A2" s="4">
        <v>43874</v>
      </c>
      <c r="B2" t="s">
        <v>575</v>
      </c>
      <c r="C2" t="s">
        <v>493</v>
      </c>
      <c r="F2" t="s">
        <v>26</v>
      </c>
      <c r="G2" t="s">
        <v>13</v>
      </c>
      <c r="H2" t="s">
        <v>169</v>
      </c>
      <c r="J2">
        <v>2</v>
      </c>
      <c r="K2" t="s">
        <v>37</v>
      </c>
      <c r="L2" t="s">
        <v>59</v>
      </c>
    </row>
    <row r="3" spans="1:16" x14ac:dyDescent="0.35">
      <c r="A3" s="4">
        <v>43874</v>
      </c>
      <c r="B3" t="s">
        <v>576</v>
      </c>
      <c r="D3" t="s">
        <v>207</v>
      </c>
      <c r="F3" t="s">
        <v>26</v>
      </c>
      <c r="G3" t="s">
        <v>13</v>
      </c>
      <c r="H3" t="s">
        <v>170</v>
      </c>
      <c r="L3" t="s">
        <v>38</v>
      </c>
    </row>
    <row r="4" spans="1:16" x14ac:dyDescent="0.35">
      <c r="A4" s="4">
        <v>43874</v>
      </c>
      <c r="B4" t="s">
        <v>577</v>
      </c>
      <c r="C4" t="s">
        <v>494</v>
      </c>
      <c r="F4" t="s">
        <v>26</v>
      </c>
      <c r="G4" t="s">
        <v>13</v>
      </c>
      <c r="H4" t="s">
        <v>170</v>
      </c>
      <c r="J4">
        <v>2</v>
      </c>
      <c r="K4" t="s">
        <v>37</v>
      </c>
      <c r="L4" t="s">
        <v>59</v>
      </c>
    </row>
    <row r="5" spans="1:16" x14ac:dyDescent="0.35">
      <c r="A5" s="4">
        <v>43874</v>
      </c>
      <c r="B5" t="s">
        <v>578</v>
      </c>
      <c r="C5" t="s">
        <v>495</v>
      </c>
      <c r="F5" t="s">
        <v>26</v>
      </c>
      <c r="G5" t="s">
        <v>13</v>
      </c>
      <c r="H5" t="s">
        <v>208</v>
      </c>
      <c r="J5">
        <v>2</v>
      </c>
      <c r="K5" t="s">
        <v>37</v>
      </c>
      <c r="L5" t="s">
        <v>59</v>
      </c>
    </row>
    <row r="6" spans="1:16" x14ac:dyDescent="0.35">
      <c r="A6" s="4">
        <v>43874</v>
      </c>
      <c r="B6" t="s">
        <v>579</v>
      </c>
      <c r="F6" t="s">
        <v>26</v>
      </c>
      <c r="G6" t="s">
        <v>13</v>
      </c>
      <c r="H6" t="s">
        <v>209</v>
      </c>
      <c r="J6">
        <v>2</v>
      </c>
      <c r="K6" t="s">
        <v>37</v>
      </c>
      <c r="L6" t="s">
        <v>59</v>
      </c>
    </row>
    <row r="7" spans="1:16" x14ac:dyDescent="0.35">
      <c r="A7" s="4">
        <v>43874</v>
      </c>
      <c r="B7" t="s">
        <v>580</v>
      </c>
      <c r="C7" t="s">
        <v>497</v>
      </c>
      <c r="F7" t="s">
        <v>26</v>
      </c>
      <c r="G7" t="s">
        <v>19</v>
      </c>
      <c r="H7" t="s">
        <v>170</v>
      </c>
      <c r="J7">
        <v>2</v>
      </c>
      <c r="K7" t="s">
        <v>37</v>
      </c>
      <c r="L7" t="s">
        <v>59</v>
      </c>
    </row>
    <row r="8" spans="1:16" x14ac:dyDescent="0.35">
      <c r="A8" s="4">
        <v>43874</v>
      </c>
      <c r="B8" t="s">
        <v>581</v>
      </c>
      <c r="C8" t="s">
        <v>498</v>
      </c>
      <c r="F8" t="s">
        <v>26</v>
      </c>
      <c r="G8" t="s">
        <v>19</v>
      </c>
      <c r="H8" t="s">
        <v>208</v>
      </c>
      <c r="J8">
        <v>2</v>
      </c>
      <c r="K8" t="s">
        <v>37</v>
      </c>
      <c r="L8" t="s">
        <v>59</v>
      </c>
    </row>
    <row r="9" spans="1:16" x14ac:dyDescent="0.35">
      <c r="A9" s="4">
        <v>43874</v>
      </c>
      <c r="B9" t="s">
        <v>582</v>
      </c>
      <c r="C9" t="s">
        <v>499</v>
      </c>
      <c r="F9" t="s">
        <v>26</v>
      </c>
      <c r="G9" t="s">
        <v>19</v>
      </c>
      <c r="H9" t="s">
        <v>209</v>
      </c>
      <c r="J9">
        <v>2</v>
      </c>
      <c r="K9" t="s">
        <v>37</v>
      </c>
      <c r="L9" t="s">
        <v>59</v>
      </c>
    </row>
    <row r="10" spans="1:16" x14ac:dyDescent="0.35">
      <c r="A10" s="4">
        <v>43874</v>
      </c>
      <c r="B10" t="s">
        <v>583</v>
      </c>
      <c r="C10" t="s">
        <v>500</v>
      </c>
      <c r="F10" t="s">
        <v>26</v>
      </c>
      <c r="G10" t="s">
        <v>19</v>
      </c>
      <c r="H10" t="s">
        <v>210</v>
      </c>
      <c r="J10">
        <v>2</v>
      </c>
      <c r="K10" t="s">
        <v>37</v>
      </c>
      <c r="L10" t="s">
        <v>59</v>
      </c>
    </row>
    <row r="11" spans="1:16" x14ac:dyDescent="0.35">
      <c r="A11" s="4">
        <v>43874</v>
      </c>
      <c r="B11" t="s">
        <v>584</v>
      </c>
      <c r="C11" t="s">
        <v>496</v>
      </c>
      <c r="D11" t="s">
        <v>206</v>
      </c>
      <c r="F11" t="s">
        <v>26</v>
      </c>
      <c r="G11" t="s">
        <v>23</v>
      </c>
      <c r="H11" t="s">
        <v>168</v>
      </c>
      <c r="J11">
        <v>2</v>
      </c>
      <c r="K11" t="s">
        <v>37</v>
      </c>
      <c r="L11" t="s">
        <v>59</v>
      </c>
    </row>
    <row r="12" spans="1:16" x14ac:dyDescent="0.35">
      <c r="A12" s="4">
        <v>43874</v>
      </c>
      <c r="B12" t="s">
        <v>585</v>
      </c>
      <c r="C12" t="s">
        <v>490</v>
      </c>
      <c r="F12" t="s">
        <v>26</v>
      </c>
      <c r="G12" t="s">
        <v>23</v>
      </c>
      <c r="H12" t="s">
        <v>169</v>
      </c>
      <c r="J12">
        <v>2</v>
      </c>
      <c r="K12" t="s">
        <v>37</v>
      </c>
      <c r="L12" t="s">
        <v>59</v>
      </c>
    </row>
    <row r="13" spans="1:16" x14ac:dyDescent="0.35">
      <c r="A13" s="4">
        <v>43874</v>
      </c>
      <c r="B13" t="s">
        <v>586</v>
      </c>
      <c r="D13" t="s">
        <v>53</v>
      </c>
      <c r="F13" t="s">
        <v>26</v>
      </c>
      <c r="G13" t="s">
        <v>23</v>
      </c>
      <c r="H13" t="s">
        <v>170</v>
      </c>
      <c r="L13" t="s">
        <v>38</v>
      </c>
    </row>
    <row r="14" spans="1:16" x14ac:dyDescent="0.35">
      <c r="A14" s="4">
        <v>43874</v>
      </c>
      <c r="B14" t="s">
        <v>587</v>
      </c>
      <c r="C14" t="s">
        <v>491</v>
      </c>
      <c r="F14" t="s">
        <v>26</v>
      </c>
      <c r="G14" t="s">
        <v>23</v>
      </c>
      <c r="H14" t="s">
        <v>208</v>
      </c>
      <c r="J14">
        <v>2</v>
      </c>
      <c r="K14" t="s">
        <v>37</v>
      </c>
      <c r="L14" t="s">
        <v>59</v>
      </c>
    </row>
    <row r="15" spans="1:16" x14ac:dyDescent="0.35">
      <c r="A15" s="4">
        <v>43874</v>
      </c>
      <c r="B15" t="s">
        <v>588</v>
      </c>
      <c r="C15" t="s">
        <v>492</v>
      </c>
      <c r="F15" t="s">
        <v>26</v>
      </c>
      <c r="G15" t="s">
        <v>23</v>
      </c>
      <c r="H15" t="s">
        <v>170</v>
      </c>
      <c r="J15">
        <v>2</v>
      </c>
      <c r="K15" t="s">
        <v>37</v>
      </c>
      <c r="L15" t="s">
        <v>59</v>
      </c>
    </row>
  </sheetData>
  <sortState xmlns:xlrd2="http://schemas.microsoft.com/office/spreadsheetml/2017/richdata2" ref="C19:I32">
    <sortCondition ref="I19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09FE-C97C-4DD9-BBBC-5E3372AE45B9}">
  <dimension ref="A1:P11"/>
  <sheetViews>
    <sheetView workbookViewId="0">
      <selection activeCell="B14" sqref="B14:C25"/>
    </sheetView>
  </sheetViews>
  <sheetFormatPr defaultRowHeight="14.5" x14ac:dyDescent="0.35"/>
  <cols>
    <col min="1" max="1" width="11.453125" bestFit="1" customWidth="1"/>
    <col min="2" max="2" width="12.81640625" bestFit="1" customWidth="1"/>
    <col min="3" max="3" width="28.1796875" bestFit="1" customWidth="1"/>
    <col min="4" max="4" width="33" bestFit="1" customWidth="1"/>
    <col min="5" max="5" width="9.1796875" bestFit="1" customWidth="1"/>
    <col min="6" max="6" width="11.1796875" bestFit="1" customWidth="1"/>
    <col min="7" max="7" width="9" bestFit="1" customWidth="1"/>
    <col min="8" max="8" width="4.81640625" bestFit="1" customWidth="1"/>
    <col min="9" max="10" width="18.81640625" bestFit="1" customWidth="1"/>
    <col min="11" max="11" width="14" bestFit="1" customWidth="1"/>
    <col min="12" max="12" width="30.453125" bestFit="1" customWidth="1"/>
    <col min="13" max="13" width="16.1796875" bestFit="1" customWidth="1"/>
    <col min="14" max="14" width="15" bestFit="1" customWidth="1"/>
    <col min="15" max="15" width="15.54296875" bestFit="1" customWidth="1"/>
    <col min="16" max="16" width="14.453125" bestFit="1" customWidth="1"/>
  </cols>
  <sheetData>
    <row r="1" spans="1:16" x14ac:dyDescent="0.35">
      <c r="A1" s="3" t="s">
        <v>0</v>
      </c>
      <c r="B1" s="3" t="s">
        <v>1</v>
      </c>
      <c r="C1" t="s">
        <v>345</v>
      </c>
      <c r="D1" s="3" t="s">
        <v>2</v>
      </c>
      <c r="E1" s="3" t="s">
        <v>3</v>
      </c>
      <c r="F1" s="3" t="s">
        <v>4</v>
      </c>
      <c r="G1" s="3" t="s">
        <v>11</v>
      </c>
      <c r="H1" s="3" t="s">
        <v>12</v>
      </c>
      <c r="I1" s="3"/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35</v>
      </c>
    </row>
    <row r="2" spans="1:16" x14ac:dyDescent="0.35">
      <c r="A2" s="4">
        <v>43881</v>
      </c>
      <c r="B2" t="s">
        <v>303</v>
      </c>
      <c r="C2" t="s">
        <v>489</v>
      </c>
      <c r="E2" t="s">
        <v>24</v>
      </c>
      <c r="F2" t="s">
        <v>26</v>
      </c>
      <c r="G2" t="s">
        <v>13</v>
      </c>
      <c r="H2" t="s">
        <v>210</v>
      </c>
      <c r="J2">
        <v>2</v>
      </c>
      <c r="K2" t="s">
        <v>37</v>
      </c>
      <c r="L2" t="s">
        <v>59</v>
      </c>
    </row>
    <row r="3" spans="1:16" x14ac:dyDescent="0.35">
      <c r="A3" s="4">
        <v>43881</v>
      </c>
      <c r="B3" t="s">
        <v>304</v>
      </c>
      <c r="C3" t="s">
        <v>485</v>
      </c>
      <c r="E3" t="s">
        <v>24</v>
      </c>
      <c r="F3" t="s">
        <v>26</v>
      </c>
      <c r="G3" t="s">
        <v>13</v>
      </c>
      <c r="H3" t="s">
        <v>161</v>
      </c>
      <c r="J3">
        <v>2</v>
      </c>
      <c r="K3" t="s">
        <v>37</v>
      </c>
      <c r="L3" t="s">
        <v>59</v>
      </c>
    </row>
    <row r="4" spans="1:16" x14ac:dyDescent="0.35">
      <c r="A4" s="4">
        <v>43881</v>
      </c>
      <c r="B4" t="s">
        <v>305</v>
      </c>
      <c r="C4" t="s">
        <v>486</v>
      </c>
      <c r="E4" t="s">
        <v>24</v>
      </c>
      <c r="F4" t="s">
        <v>26</v>
      </c>
      <c r="G4" t="s">
        <v>13</v>
      </c>
      <c r="H4" t="s">
        <v>163</v>
      </c>
      <c r="J4">
        <v>2</v>
      </c>
      <c r="K4" t="s">
        <v>37</v>
      </c>
      <c r="L4" t="s">
        <v>59</v>
      </c>
    </row>
    <row r="5" spans="1:16" x14ac:dyDescent="0.35">
      <c r="A5" s="4">
        <v>43881</v>
      </c>
      <c r="B5" t="s">
        <v>306</v>
      </c>
      <c r="C5" t="s">
        <v>487</v>
      </c>
      <c r="E5" t="s">
        <v>24</v>
      </c>
      <c r="F5" t="s">
        <v>26</v>
      </c>
      <c r="G5" t="s">
        <v>13</v>
      </c>
      <c r="H5" t="s">
        <v>162</v>
      </c>
      <c r="J5">
        <v>2</v>
      </c>
      <c r="K5" t="s">
        <v>37</v>
      </c>
      <c r="L5" t="s">
        <v>59</v>
      </c>
    </row>
    <row r="6" spans="1:16" x14ac:dyDescent="0.35">
      <c r="A6" s="4">
        <v>43881</v>
      </c>
      <c r="B6" t="s">
        <v>307</v>
      </c>
      <c r="C6" t="s">
        <v>488</v>
      </c>
      <c r="E6" t="s">
        <v>24</v>
      </c>
      <c r="F6" t="s">
        <v>26</v>
      </c>
      <c r="G6" t="s">
        <v>19</v>
      </c>
      <c r="H6" t="s">
        <v>161</v>
      </c>
      <c r="J6">
        <v>2</v>
      </c>
      <c r="K6" t="s">
        <v>37</v>
      </c>
      <c r="L6" t="s">
        <v>59</v>
      </c>
    </row>
    <row r="7" spans="1:16" x14ac:dyDescent="0.35">
      <c r="A7" s="4">
        <v>43881</v>
      </c>
      <c r="B7" t="s">
        <v>308</v>
      </c>
      <c r="D7" t="s">
        <v>164</v>
      </c>
      <c r="F7" t="s">
        <v>26</v>
      </c>
      <c r="G7" t="s">
        <v>19</v>
      </c>
      <c r="H7" t="s">
        <v>163</v>
      </c>
      <c r="J7">
        <v>2</v>
      </c>
      <c r="K7" t="s">
        <v>37</v>
      </c>
      <c r="L7" t="s">
        <v>38</v>
      </c>
    </row>
    <row r="8" spans="1:16" x14ac:dyDescent="0.35">
      <c r="A8" s="4">
        <v>43881</v>
      </c>
      <c r="B8" t="s">
        <v>309</v>
      </c>
      <c r="C8" t="s">
        <v>482</v>
      </c>
      <c r="E8" t="s">
        <v>24</v>
      </c>
      <c r="F8" t="s">
        <v>26</v>
      </c>
      <c r="G8" t="s">
        <v>19</v>
      </c>
      <c r="H8" t="s">
        <v>162</v>
      </c>
      <c r="J8">
        <v>2</v>
      </c>
      <c r="K8" t="s">
        <v>37</v>
      </c>
      <c r="L8" t="s">
        <v>59</v>
      </c>
    </row>
    <row r="9" spans="1:16" x14ac:dyDescent="0.35">
      <c r="A9" s="4">
        <v>43881</v>
      </c>
      <c r="B9" t="s">
        <v>310</v>
      </c>
      <c r="C9" t="s">
        <v>483</v>
      </c>
      <c r="E9" t="s">
        <v>24</v>
      </c>
      <c r="F9" t="s">
        <v>26</v>
      </c>
      <c r="G9" t="s">
        <v>19</v>
      </c>
      <c r="H9" t="s">
        <v>215</v>
      </c>
      <c r="J9">
        <v>2</v>
      </c>
      <c r="K9" t="s">
        <v>37</v>
      </c>
      <c r="L9" t="s">
        <v>59</v>
      </c>
    </row>
    <row r="10" spans="1:16" x14ac:dyDescent="0.35">
      <c r="A10" s="4">
        <v>43881</v>
      </c>
      <c r="B10" t="s">
        <v>311</v>
      </c>
      <c r="D10" t="s">
        <v>191</v>
      </c>
      <c r="E10" t="s">
        <v>24</v>
      </c>
      <c r="F10" t="s">
        <v>26</v>
      </c>
      <c r="G10" t="s">
        <v>23</v>
      </c>
      <c r="H10" t="s">
        <v>209</v>
      </c>
      <c r="L10" t="s">
        <v>38</v>
      </c>
    </row>
    <row r="11" spans="1:16" x14ac:dyDescent="0.35">
      <c r="A11" s="4">
        <v>43881</v>
      </c>
      <c r="B11" t="s">
        <v>312</v>
      </c>
      <c r="C11" t="s">
        <v>484</v>
      </c>
      <c r="E11" t="s">
        <v>24</v>
      </c>
      <c r="F11" t="s">
        <v>26</v>
      </c>
      <c r="G11" t="s">
        <v>23</v>
      </c>
      <c r="H11" t="s">
        <v>209</v>
      </c>
      <c r="J11">
        <v>2</v>
      </c>
      <c r="K11" t="s">
        <v>37</v>
      </c>
      <c r="L11" t="s">
        <v>59</v>
      </c>
    </row>
  </sheetData>
  <sortState xmlns:xlrd2="http://schemas.microsoft.com/office/spreadsheetml/2017/richdata2" ref="A2:G11">
    <sortCondition ref="B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C63ED-4B1A-4A40-AB4B-8131FBB9B1AD}">
  <dimension ref="A1:O11"/>
  <sheetViews>
    <sheetView workbookViewId="0">
      <selection activeCell="H16" sqref="H16"/>
    </sheetView>
  </sheetViews>
  <sheetFormatPr defaultRowHeight="14.5" x14ac:dyDescent="0.35"/>
  <cols>
    <col min="1" max="1" width="11.453125" bestFit="1" customWidth="1"/>
    <col min="2" max="2" width="14" bestFit="1" customWidth="1"/>
    <col min="3" max="3" width="41.1796875" customWidth="1"/>
    <col min="5" max="5" width="11.1796875" bestFit="1" customWidth="1"/>
    <col min="6" max="6" width="9" bestFit="1" customWidth="1"/>
    <col min="7" max="7" width="4.81640625" bestFit="1" customWidth="1"/>
    <col min="9" max="9" width="18.81640625" bestFit="1" customWidth="1"/>
    <col min="10" max="10" width="14" bestFit="1" customWidth="1"/>
    <col min="11" max="11" width="30.453125" bestFit="1" customWidth="1"/>
    <col min="12" max="12" width="16.1796875" bestFit="1" customWidth="1"/>
    <col min="13" max="13" width="15" bestFit="1" customWidth="1"/>
    <col min="14" max="14" width="15.54296875" bestFit="1" customWidth="1"/>
    <col min="15" max="15" width="14.453125" bestFit="1" customWidth="1"/>
  </cols>
  <sheetData>
    <row r="1" spans="1:1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11</v>
      </c>
      <c r="G1" s="3" t="s">
        <v>12</v>
      </c>
      <c r="H1" s="3"/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35</v>
      </c>
    </row>
    <row r="2" spans="1:15" x14ac:dyDescent="0.35">
      <c r="A2" s="4">
        <v>43888</v>
      </c>
      <c r="B2" t="s">
        <v>726</v>
      </c>
      <c r="E2" t="s">
        <v>26</v>
      </c>
      <c r="F2" t="s">
        <v>13</v>
      </c>
      <c r="G2" t="s">
        <v>215</v>
      </c>
      <c r="I2">
        <v>2</v>
      </c>
      <c r="J2" t="s">
        <v>37</v>
      </c>
      <c r="K2" t="s">
        <v>118</v>
      </c>
    </row>
    <row r="3" spans="1:15" x14ac:dyDescent="0.35">
      <c r="A3" s="4">
        <v>43888</v>
      </c>
      <c r="B3" t="s">
        <v>727</v>
      </c>
      <c r="E3" t="s">
        <v>26</v>
      </c>
      <c r="F3" t="s">
        <v>13</v>
      </c>
      <c r="G3" t="s">
        <v>216</v>
      </c>
      <c r="I3">
        <v>2</v>
      </c>
      <c r="J3" t="s">
        <v>37</v>
      </c>
      <c r="K3" t="s">
        <v>118</v>
      </c>
    </row>
    <row r="4" spans="1:15" x14ac:dyDescent="0.35">
      <c r="A4" s="4">
        <v>43888</v>
      </c>
      <c r="B4" t="s">
        <v>728</v>
      </c>
      <c r="E4" t="s">
        <v>26</v>
      </c>
      <c r="F4" t="s">
        <v>13</v>
      </c>
      <c r="G4" t="s">
        <v>217</v>
      </c>
      <c r="I4">
        <v>2</v>
      </c>
      <c r="J4" t="s">
        <v>37</v>
      </c>
      <c r="K4" t="s">
        <v>118</v>
      </c>
    </row>
    <row r="5" spans="1:15" x14ac:dyDescent="0.35">
      <c r="A5" s="4">
        <v>43888</v>
      </c>
      <c r="B5" t="s">
        <v>729</v>
      </c>
      <c r="E5" t="s">
        <v>26</v>
      </c>
      <c r="F5" t="s">
        <v>13</v>
      </c>
      <c r="G5" t="s">
        <v>218</v>
      </c>
      <c r="I5">
        <v>2</v>
      </c>
      <c r="J5" t="s">
        <v>37</v>
      </c>
      <c r="K5" t="s">
        <v>118</v>
      </c>
    </row>
    <row r="6" spans="1:15" x14ac:dyDescent="0.35">
      <c r="A6" s="4">
        <v>43888</v>
      </c>
      <c r="B6" t="s">
        <v>730</v>
      </c>
      <c r="E6" t="s">
        <v>26</v>
      </c>
      <c r="F6" t="s">
        <v>19</v>
      </c>
      <c r="G6" t="s">
        <v>161</v>
      </c>
      <c r="I6">
        <v>2</v>
      </c>
      <c r="J6" t="s">
        <v>37</v>
      </c>
      <c r="K6" t="s">
        <v>118</v>
      </c>
    </row>
    <row r="7" spans="1:15" x14ac:dyDescent="0.35">
      <c r="A7" s="4">
        <v>43888</v>
      </c>
      <c r="B7" t="s">
        <v>731</v>
      </c>
      <c r="E7" t="s">
        <v>26</v>
      </c>
      <c r="F7" t="s">
        <v>19</v>
      </c>
      <c r="G7" t="s">
        <v>163</v>
      </c>
      <c r="I7">
        <v>2</v>
      </c>
      <c r="J7" t="s">
        <v>37</v>
      </c>
      <c r="K7" t="s">
        <v>118</v>
      </c>
    </row>
    <row r="8" spans="1:15" x14ac:dyDescent="0.35">
      <c r="A8" s="4">
        <v>43888</v>
      </c>
      <c r="B8" t="s">
        <v>732</v>
      </c>
      <c r="E8" t="s">
        <v>26</v>
      </c>
      <c r="F8" t="s">
        <v>19</v>
      </c>
      <c r="G8" t="s">
        <v>162</v>
      </c>
      <c r="I8">
        <v>2</v>
      </c>
      <c r="J8" t="s">
        <v>37</v>
      </c>
      <c r="K8" t="s">
        <v>118</v>
      </c>
    </row>
    <row r="9" spans="1:15" x14ac:dyDescent="0.35">
      <c r="A9" s="4">
        <v>43888</v>
      </c>
      <c r="B9" t="s">
        <v>733</v>
      </c>
      <c r="E9" t="s">
        <v>26</v>
      </c>
      <c r="F9" t="s">
        <v>23</v>
      </c>
      <c r="G9" t="s">
        <v>161</v>
      </c>
      <c r="I9">
        <v>2</v>
      </c>
      <c r="J9" t="s">
        <v>37</v>
      </c>
      <c r="K9" t="s">
        <v>118</v>
      </c>
    </row>
    <row r="10" spans="1:15" x14ac:dyDescent="0.35">
      <c r="A10" s="4">
        <v>43888</v>
      </c>
      <c r="B10" t="s">
        <v>734</v>
      </c>
      <c r="E10" t="s">
        <v>26</v>
      </c>
      <c r="F10" t="s">
        <v>23</v>
      </c>
      <c r="G10" t="s">
        <v>163</v>
      </c>
      <c r="I10">
        <v>2</v>
      </c>
      <c r="J10" t="s">
        <v>37</v>
      </c>
      <c r="K10" t="s">
        <v>118</v>
      </c>
    </row>
    <row r="11" spans="1:15" x14ac:dyDescent="0.35">
      <c r="A11" s="4">
        <v>43888</v>
      </c>
      <c r="B11" t="s">
        <v>735</v>
      </c>
      <c r="E11" t="s">
        <v>26</v>
      </c>
      <c r="F11" t="s">
        <v>23</v>
      </c>
      <c r="G11" t="s">
        <v>162</v>
      </c>
      <c r="I11">
        <v>2</v>
      </c>
      <c r="J11" t="s">
        <v>37</v>
      </c>
      <c r="K11" t="s">
        <v>118</v>
      </c>
    </row>
  </sheetData>
  <sortState xmlns:xlrd2="http://schemas.microsoft.com/office/spreadsheetml/2017/richdata2" ref="A2:G11">
    <sortCondition ref="B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1AFAE-3E79-4933-9C9A-774388E581E9}">
  <dimension ref="A1:O19"/>
  <sheetViews>
    <sheetView workbookViewId="0">
      <selection activeCell="K22" sqref="K22"/>
    </sheetView>
  </sheetViews>
  <sheetFormatPr defaultRowHeight="14.5" x14ac:dyDescent="0.35"/>
  <cols>
    <col min="1" max="1" width="11.453125" bestFit="1" customWidth="1"/>
    <col min="2" max="2" width="14" bestFit="1" customWidth="1"/>
    <col min="3" max="3" width="13.81640625" bestFit="1" customWidth="1"/>
    <col min="5" max="5" width="11.1796875" bestFit="1" customWidth="1"/>
    <col min="6" max="6" width="9" bestFit="1" customWidth="1"/>
    <col min="7" max="7" width="4.81640625" bestFit="1" customWidth="1"/>
    <col min="9" max="9" width="18.81640625" bestFit="1" customWidth="1"/>
    <col min="10" max="10" width="14" bestFit="1" customWidth="1"/>
    <col min="11" max="11" width="30.453125" bestFit="1" customWidth="1"/>
    <col min="12" max="12" width="16.1796875" bestFit="1" customWidth="1"/>
    <col min="13" max="13" width="15" bestFit="1" customWidth="1"/>
    <col min="14" max="14" width="15.54296875" bestFit="1" customWidth="1"/>
    <col min="15" max="15" width="14.453125" bestFit="1" customWidth="1"/>
  </cols>
  <sheetData>
    <row r="1" spans="1:1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11</v>
      </c>
      <c r="G1" s="3" t="s">
        <v>12</v>
      </c>
      <c r="H1" s="3"/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35</v>
      </c>
    </row>
    <row r="2" spans="1:15" x14ac:dyDescent="0.35">
      <c r="A2" s="4">
        <v>43895</v>
      </c>
      <c r="B2" t="s">
        <v>736</v>
      </c>
      <c r="C2" t="s">
        <v>128</v>
      </c>
      <c r="E2" t="s">
        <v>26</v>
      </c>
      <c r="F2" t="s">
        <v>13</v>
      </c>
      <c r="G2" t="s">
        <v>211</v>
      </c>
      <c r="I2">
        <v>2</v>
      </c>
      <c r="J2" t="s">
        <v>37</v>
      </c>
      <c r="K2" t="s">
        <v>118</v>
      </c>
    </row>
    <row r="3" spans="1:15" x14ac:dyDescent="0.35">
      <c r="A3" s="4">
        <v>43895</v>
      </c>
      <c r="B3" t="s">
        <v>737</v>
      </c>
      <c r="C3" t="s">
        <v>128</v>
      </c>
      <c r="E3" t="s">
        <v>26</v>
      </c>
      <c r="F3" t="s">
        <v>13</v>
      </c>
      <c r="G3" t="s">
        <v>212</v>
      </c>
      <c r="I3">
        <v>2</v>
      </c>
      <c r="J3" t="s">
        <v>37</v>
      </c>
      <c r="K3" t="s">
        <v>118</v>
      </c>
    </row>
    <row r="4" spans="1:15" x14ac:dyDescent="0.35">
      <c r="A4" s="4">
        <v>43895</v>
      </c>
      <c r="B4" t="s">
        <v>738</v>
      </c>
      <c r="C4" t="s">
        <v>128</v>
      </c>
      <c r="E4" t="s">
        <v>26</v>
      </c>
      <c r="F4" t="s">
        <v>13</v>
      </c>
      <c r="G4" t="s">
        <v>213</v>
      </c>
      <c r="I4">
        <v>2</v>
      </c>
      <c r="J4" t="s">
        <v>37</v>
      </c>
      <c r="K4" t="s">
        <v>118</v>
      </c>
    </row>
    <row r="5" spans="1:15" x14ac:dyDescent="0.35">
      <c r="A5" s="4">
        <v>43895</v>
      </c>
      <c r="B5" t="s">
        <v>739</v>
      </c>
      <c r="C5" t="s">
        <v>128</v>
      </c>
      <c r="E5" t="s">
        <v>26</v>
      </c>
      <c r="F5" s="5" t="s">
        <v>19</v>
      </c>
      <c r="G5" t="s">
        <v>211</v>
      </c>
      <c r="I5">
        <v>2</v>
      </c>
      <c r="J5" t="s">
        <v>37</v>
      </c>
      <c r="K5" t="s">
        <v>118</v>
      </c>
    </row>
    <row r="6" spans="1:15" x14ac:dyDescent="0.35">
      <c r="A6" s="4">
        <v>43895</v>
      </c>
      <c r="B6" t="s">
        <v>740</v>
      </c>
      <c r="C6" t="s">
        <v>128</v>
      </c>
      <c r="E6" t="s">
        <v>26</v>
      </c>
      <c r="F6" s="5" t="s">
        <v>19</v>
      </c>
      <c r="G6" s="5" t="s">
        <v>212</v>
      </c>
      <c r="I6">
        <v>2</v>
      </c>
      <c r="J6" t="s">
        <v>37</v>
      </c>
      <c r="K6" t="s">
        <v>118</v>
      </c>
    </row>
    <row r="7" spans="1:15" x14ac:dyDescent="0.35">
      <c r="A7" s="4">
        <v>43895</v>
      </c>
      <c r="B7" t="s">
        <v>741</v>
      </c>
      <c r="C7" t="s">
        <v>128</v>
      </c>
      <c r="E7" t="s">
        <v>26</v>
      </c>
      <c r="F7" s="5" t="s">
        <v>19</v>
      </c>
      <c r="G7" s="5" t="s">
        <v>213</v>
      </c>
      <c r="I7">
        <v>2</v>
      </c>
      <c r="J7" t="s">
        <v>37</v>
      </c>
      <c r="K7" t="s">
        <v>118</v>
      </c>
    </row>
    <row r="8" spans="1:15" x14ac:dyDescent="0.35">
      <c r="A8" s="4">
        <v>43895</v>
      </c>
      <c r="B8" t="s">
        <v>742</v>
      </c>
      <c r="C8" t="s">
        <v>128</v>
      </c>
      <c r="E8" t="s">
        <v>26</v>
      </c>
      <c r="F8" s="5" t="s">
        <v>19</v>
      </c>
      <c r="G8" s="5" t="s">
        <v>214</v>
      </c>
      <c r="I8">
        <v>2</v>
      </c>
      <c r="J8" t="s">
        <v>37</v>
      </c>
      <c r="K8" t="s">
        <v>118</v>
      </c>
    </row>
    <row r="9" spans="1:15" x14ac:dyDescent="0.35">
      <c r="A9" s="4">
        <v>43895</v>
      </c>
      <c r="B9" t="s">
        <v>743</v>
      </c>
      <c r="C9" t="s">
        <v>128</v>
      </c>
      <c r="E9" t="s">
        <v>26</v>
      </c>
      <c r="F9" s="5" t="s">
        <v>23</v>
      </c>
      <c r="G9" s="5" t="s">
        <v>215</v>
      </c>
      <c r="I9">
        <v>2</v>
      </c>
      <c r="J9" t="s">
        <v>37</v>
      </c>
      <c r="K9" t="s">
        <v>118</v>
      </c>
    </row>
    <row r="10" spans="1:15" x14ac:dyDescent="0.35">
      <c r="A10" s="4">
        <v>43895</v>
      </c>
      <c r="B10" t="s">
        <v>744</v>
      </c>
      <c r="C10" t="s">
        <v>128</v>
      </c>
      <c r="E10" t="s">
        <v>26</v>
      </c>
      <c r="F10" s="5" t="s">
        <v>23</v>
      </c>
      <c r="G10" s="5" t="s">
        <v>216</v>
      </c>
      <c r="I10">
        <v>2</v>
      </c>
      <c r="J10" t="s">
        <v>37</v>
      </c>
      <c r="K10" t="s">
        <v>118</v>
      </c>
    </row>
    <row r="11" spans="1:15" x14ac:dyDescent="0.35">
      <c r="A11" s="4">
        <v>43895</v>
      </c>
      <c r="B11" t="s">
        <v>745</v>
      </c>
      <c r="C11" t="s">
        <v>128</v>
      </c>
      <c r="E11" t="s">
        <v>26</v>
      </c>
      <c r="F11" s="5" t="s">
        <v>23</v>
      </c>
      <c r="G11" s="5" t="s">
        <v>217</v>
      </c>
      <c r="I11">
        <v>2</v>
      </c>
      <c r="J11" t="s">
        <v>37</v>
      </c>
      <c r="K11" t="s">
        <v>118</v>
      </c>
    </row>
    <row r="12" spans="1:15" x14ac:dyDescent="0.35">
      <c r="A12" s="4">
        <v>43895</v>
      </c>
      <c r="B12" t="s">
        <v>746</v>
      </c>
      <c r="C12" t="s">
        <v>128</v>
      </c>
      <c r="E12" t="s">
        <v>26</v>
      </c>
      <c r="F12" s="5" t="s">
        <v>23</v>
      </c>
      <c r="G12" s="5" t="s">
        <v>218</v>
      </c>
      <c r="I12">
        <v>2</v>
      </c>
      <c r="J12" t="s">
        <v>37</v>
      </c>
      <c r="K12" t="s">
        <v>118</v>
      </c>
    </row>
    <row r="13" spans="1:15" x14ac:dyDescent="0.35">
      <c r="A13" s="4">
        <v>43895</v>
      </c>
      <c r="B13" t="s">
        <v>747</v>
      </c>
      <c r="C13" t="s">
        <v>219</v>
      </c>
      <c r="E13" t="s">
        <v>26</v>
      </c>
      <c r="F13" t="s">
        <v>100</v>
      </c>
      <c r="I13">
        <v>2</v>
      </c>
      <c r="J13" t="s">
        <v>37</v>
      </c>
      <c r="K13" t="s">
        <v>118</v>
      </c>
    </row>
    <row r="18" spans="5:5" x14ac:dyDescent="0.35">
      <c r="E18" t="s">
        <v>240</v>
      </c>
    </row>
    <row r="19" spans="5:5" x14ac:dyDescent="0.35">
      <c r="E19" t="s">
        <v>241</v>
      </c>
    </row>
  </sheetData>
  <sortState xmlns:xlrd2="http://schemas.microsoft.com/office/spreadsheetml/2017/richdata2" ref="B2:B13">
    <sortCondition ref="B2"/>
  </sortState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9600-0BED-4D0F-8CA9-03C9FCEA755F}">
  <dimension ref="A1:P24"/>
  <sheetViews>
    <sheetView topLeftCell="A13" workbookViewId="0">
      <selection activeCell="B26" sqref="B26:C49"/>
    </sheetView>
  </sheetViews>
  <sheetFormatPr defaultRowHeight="14.5" x14ac:dyDescent="0.35"/>
  <cols>
    <col min="1" max="1" width="11.453125" bestFit="1" customWidth="1"/>
    <col min="2" max="2" width="12.81640625" bestFit="1" customWidth="1"/>
    <col min="3" max="3" width="46.81640625" bestFit="1" customWidth="1"/>
    <col min="4" max="4" width="36.1796875" bestFit="1" customWidth="1"/>
    <col min="5" max="5" width="9.1796875" bestFit="1" customWidth="1"/>
    <col min="6" max="6" width="11.1796875" bestFit="1" customWidth="1"/>
    <col min="7" max="7" width="9" bestFit="1" customWidth="1"/>
    <col min="8" max="8" width="4.81640625" bestFit="1" customWidth="1"/>
    <col min="9" max="10" width="18.81640625" bestFit="1" customWidth="1"/>
    <col min="11" max="11" width="14" bestFit="1" customWidth="1"/>
    <col min="12" max="12" width="30.453125" bestFit="1" customWidth="1"/>
    <col min="13" max="13" width="16.1796875" bestFit="1" customWidth="1"/>
    <col min="14" max="14" width="15" bestFit="1" customWidth="1"/>
    <col min="15" max="15" width="15.54296875" bestFit="1" customWidth="1"/>
    <col min="16" max="16" width="14.453125" bestFit="1" customWidth="1"/>
  </cols>
  <sheetData>
    <row r="1" spans="1:16" x14ac:dyDescent="0.35">
      <c r="A1" s="3" t="s">
        <v>0</v>
      </c>
      <c r="B1" s="3" t="s">
        <v>1</v>
      </c>
      <c r="C1" t="s">
        <v>345</v>
      </c>
      <c r="D1" s="3" t="s">
        <v>2</v>
      </c>
      <c r="E1" s="3" t="s">
        <v>3</v>
      </c>
      <c r="F1" s="3" t="s">
        <v>4</v>
      </c>
      <c r="G1" s="3" t="s">
        <v>11</v>
      </c>
      <c r="H1" s="3" t="s">
        <v>12</v>
      </c>
      <c r="I1" s="3"/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35</v>
      </c>
    </row>
    <row r="2" spans="1:16" x14ac:dyDescent="0.35">
      <c r="A2" s="4">
        <v>43910</v>
      </c>
      <c r="B2" t="s">
        <v>280</v>
      </c>
      <c r="C2" t="s">
        <v>474</v>
      </c>
      <c r="E2" t="s">
        <v>24</v>
      </c>
      <c r="F2" t="s">
        <v>26</v>
      </c>
      <c r="G2" t="s">
        <v>19</v>
      </c>
      <c r="H2" t="s">
        <v>154</v>
      </c>
      <c r="J2">
        <v>2</v>
      </c>
      <c r="K2" t="s">
        <v>37</v>
      </c>
      <c r="L2" t="s">
        <v>59</v>
      </c>
    </row>
    <row r="3" spans="1:16" x14ac:dyDescent="0.35">
      <c r="A3" s="4">
        <v>43910</v>
      </c>
      <c r="B3" t="s">
        <v>281</v>
      </c>
      <c r="C3" t="s">
        <v>475</v>
      </c>
      <c r="D3" t="s">
        <v>128</v>
      </c>
      <c r="F3" t="s">
        <v>26</v>
      </c>
      <c r="G3" t="s">
        <v>19</v>
      </c>
      <c r="H3" t="s">
        <v>116</v>
      </c>
      <c r="J3">
        <v>2</v>
      </c>
      <c r="K3" t="s">
        <v>37</v>
      </c>
      <c r="L3" t="s">
        <v>59</v>
      </c>
    </row>
    <row r="4" spans="1:16" x14ac:dyDescent="0.35">
      <c r="A4" s="4">
        <v>43910</v>
      </c>
      <c r="B4" t="s">
        <v>282</v>
      </c>
      <c r="D4" t="s">
        <v>53</v>
      </c>
      <c r="F4" t="s">
        <v>26</v>
      </c>
      <c r="L4" t="s">
        <v>38</v>
      </c>
    </row>
    <row r="5" spans="1:16" x14ac:dyDescent="0.35">
      <c r="A5" s="4">
        <v>43910</v>
      </c>
      <c r="B5" t="s">
        <v>283</v>
      </c>
      <c r="D5" t="s">
        <v>43</v>
      </c>
      <c r="F5" t="s">
        <v>26</v>
      </c>
      <c r="L5" t="s">
        <v>38</v>
      </c>
    </row>
    <row r="6" spans="1:16" x14ac:dyDescent="0.35">
      <c r="A6" s="4">
        <v>43910</v>
      </c>
      <c r="B6" t="s">
        <v>284</v>
      </c>
      <c r="D6" t="s">
        <v>43</v>
      </c>
      <c r="F6" t="s">
        <v>26</v>
      </c>
      <c r="L6" t="s">
        <v>38</v>
      </c>
    </row>
    <row r="7" spans="1:16" x14ac:dyDescent="0.35">
      <c r="A7" s="4">
        <v>43910</v>
      </c>
      <c r="B7" t="s">
        <v>285</v>
      </c>
      <c r="C7" t="s">
        <v>476</v>
      </c>
      <c r="D7" t="s">
        <v>155</v>
      </c>
      <c r="F7" t="s">
        <v>26</v>
      </c>
      <c r="G7" t="s">
        <v>19</v>
      </c>
      <c r="H7" t="s">
        <v>110</v>
      </c>
      <c r="J7">
        <v>2</v>
      </c>
      <c r="K7" t="s">
        <v>37</v>
      </c>
      <c r="L7" t="s">
        <v>59</v>
      </c>
    </row>
    <row r="8" spans="1:16" x14ac:dyDescent="0.35">
      <c r="A8" s="4">
        <v>43910</v>
      </c>
      <c r="B8" t="s">
        <v>286</v>
      </c>
      <c r="C8" t="s">
        <v>477</v>
      </c>
      <c r="F8" t="s">
        <v>26</v>
      </c>
      <c r="G8" t="s">
        <v>23</v>
      </c>
      <c r="H8" t="s">
        <v>214</v>
      </c>
      <c r="J8">
        <v>2</v>
      </c>
      <c r="K8" t="s">
        <v>37</v>
      </c>
      <c r="L8" t="s">
        <v>59</v>
      </c>
    </row>
    <row r="9" spans="1:16" x14ac:dyDescent="0.35">
      <c r="A9" s="4">
        <v>43910</v>
      </c>
      <c r="B9" t="s">
        <v>287</v>
      </c>
      <c r="C9" t="s">
        <v>478</v>
      </c>
      <c r="F9" t="s">
        <v>26</v>
      </c>
      <c r="G9" t="s">
        <v>23</v>
      </c>
      <c r="H9" t="s">
        <v>469</v>
      </c>
      <c r="J9">
        <v>2</v>
      </c>
      <c r="K9" t="s">
        <v>37</v>
      </c>
      <c r="L9" t="s">
        <v>59</v>
      </c>
    </row>
    <row r="10" spans="1:16" x14ac:dyDescent="0.35">
      <c r="A10" s="4">
        <v>43910</v>
      </c>
      <c r="B10" t="s">
        <v>288</v>
      </c>
      <c r="C10" t="s">
        <v>479</v>
      </c>
      <c r="F10" t="s">
        <v>26</v>
      </c>
      <c r="G10" t="s">
        <v>23</v>
      </c>
      <c r="H10" t="s">
        <v>156</v>
      </c>
      <c r="J10">
        <v>2</v>
      </c>
      <c r="K10" t="s">
        <v>37</v>
      </c>
      <c r="L10" t="s">
        <v>59</v>
      </c>
    </row>
    <row r="11" spans="1:16" x14ac:dyDescent="0.35">
      <c r="A11" s="4">
        <v>43910</v>
      </c>
      <c r="B11" t="s">
        <v>289</v>
      </c>
      <c r="C11" t="s">
        <v>480</v>
      </c>
      <c r="F11" t="s">
        <v>26</v>
      </c>
      <c r="G11" t="s">
        <v>23</v>
      </c>
      <c r="H11" t="s">
        <v>157</v>
      </c>
      <c r="J11">
        <v>2</v>
      </c>
      <c r="K11" t="s">
        <v>37</v>
      </c>
      <c r="L11" t="s">
        <v>59</v>
      </c>
    </row>
    <row r="12" spans="1:16" x14ac:dyDescent="0.35">
      <c r="A12" s="4">
        <v>43910</v>
      </c>
      <c r="B12" t="s">
        <v>290</v>
      </c>
      <c r="C12" t="s">
        <v>481</v>
      </c>
      <c r="F12" t="s">
        <v>26</v>
      </c>
      <c r="G12" t="s">
        <v>23</v>
      </c>
      <c r="H12" t="s">
        <v>158</v>
      </c>
      <c r="J12">
        <v>2</v>
      </c>
      <c r="K12" t="s">
        <v>37</v>
      </c>
      <c r="L12" t="s">
        <v>59</v>
      </c>
    </row>
    <row r="13" spans="1:16" x14ac:dyDescent="0.35">
      <c r="A13" s="4">
        <v>43910</v>
      </c>
      <c r="B13" t="s">
        <v>291</v>
      </c>
      <c r="C13" t="s">
        <v>470</v>
      </c>
      <c r="F13" t="s">
        <v>26</v>
      </c>
      <c r="G13" t="s">
        <v>23</v>
      </c>
      <c r="H13" t="s">
        <v>154</v>
      </c>
      <c r="J13">
        <v>2</v>
      </c>
      <c r="K13" t="s">
        <v>37</v>
      </c>
      <c r="L13" t="s">
        <v>59</v>
      </c>
    </row>
    <row r="14" spans="1:16" x14ac:dyDescent="0.35">
      <c r="A14" s="4">
        <v>43910</v>
      </c>
      <c r="B14" t="s">
        <v>292</v>
      </c>
      <c r="D14" t="s">
        <v>159</v>
      </c>
      <c r="F14" t="s">
        <v>26</v>
      </c>
      <c r="L14" t="s">
        <v>38</v>
      </c>
    </row>
    <row r="15" spans="1:16" x14ac:dyDescent="0.35">
      <c r="A15" s="4">
        <v>43910</v>
      </c>
      <c r="B15" t="s">
        <v>293</v>
      </c>
      <c r="D15" t="s">
        <v>53</v>
      </c>
      <c r="F15" t="s">
        <v>26</v>
      </c>
      <c r="L15" t="s">
        <v>38</v>
      </c>
    </row>
    <row r="16" spans="1:16" x14ac:dyDescent="0.35">
      <c r="A16" s="4">
        <v>43910</v>
      </c>
      <c r="B16" t="s">
        <v>294</v>
      </c>
      <c r="D16" t="s">
        <v>43</v>
      </c>
      <c r="F16" t="s">
        <v>26</v>
      </c>
      <c r="L16" t="s">
        <v>38</v>
      </c>
    </row>
    <row r="17" spans="1:12" x14ac:dyDescent="0.35">
      <c r="A17" s="4">
        <v>43910</v>
      </c>
      <c r="B17" t="s">
        <v>295</v>
      </c>
      <c r="D17" t="s">
        <v>54</v>
      </c>
      <c r="F17" t="s">
        <v>26</v>
      </c>
      <c r="L17" t="s">
        <v>38</v>
      </c>
    </row>
    <row r="18" spans="1:12" x14ac:dyDescent="0.35">
      <c r="A18" s="4">
        <v>43910</v>
      </c>
      <c r="B18" t="s">
        <v>296</v>
      </c>
      <c r="D18" t="s">
        <v>160</v>
      </c>
      <c r="F18" t="s">
        <v>26</v>
      </c>
      <c r="G18" t="s">
        <v>13</v>
      </c>
      <c r="H18" t="s">
        <v>158</v>
      </c>
      <c r="L18" t="s">
        <v>38</v>
      </c>
    </row>
    <row r="19" spans="1:12" x14ac:dyDescent="0.35">
      <c r="A19" s="4">
        <v>43910</v>
      </c>
      <c r="B19" t="s">
        <v>297</v>
      </c>
      <c r="C19" t="s">
        <v>471</v>
      </c>
      <c r="E19" t="s">
        <v>25</v>
      </c>
      <c r="F19" t="s">
        <v>26</v>
      </c>
      <c r="G19" t="s">
        <v>13</v>
      </c>
      <c r="H19" t="s">
        <v>158</v>
      </c>
      <c r="J19">
        <v>2</v>
      </c>
      <c r="K19" t="s">
        <v>37</v>
      </c>
      <c r="L19" t="s">
        <v>59</v>
      </c>
    </row>
    <row r="20" spans="1:12" x14ac:dyDescent="0.35">
      <c r="A20" s="4">
        <v>43910</v>
      </c>
      <c r="B20" t="s">
        <v>298</v>
      </c>
      <c r="D20" t="s">
        <v>43</v>
      </c>
      <c r="F20" t="s">
        <v>26</v>
      </c>
      <c r="L20" t="s">
        <v>38</v>
      </c>
    </row>
    <row r="21" spans="1:12" x14ac:dyDescent="0.35">
      <c r="A21" s="4">
        <v>43910</v>
      </c>
      <c r="B21" t="s">
        <v>299</v>
      </c>
      <c r="C21" t="s">
        <v>472</v>
      </c>
      <c r="E21" t="s">
        <v>25</v>
      </c>
      <c r="F21" t="s">
        <v>26</v>
      </c>
      <c r="G21" t="s">
        <v>13</v>
      </c>
      <c r="H21" t="s">
        <v>154</v>
      </c>
      <c r="J21">
        <v>2</v>
      </c>
      <c r="K21" t="s">
        <v>37</v>
      </c>
      <c r="L21" t="s">
        <v>59</v>
      </c>
    </row>
    <row r="22" spans="1:12" x14ac:dyDescent="0.35">
      <c r="A22" s="4">
        <v>43910</v>
      </c>
      <c r="B22" t="s">
        <v>300</v>
      </c>
      <c r="C22" t="s">
        <v>473</v>
      </c>
      <c r="E22" t="s">
        <v>25</v>
      </c>
      <c r="F22" t="s">
        <v>26</v>
      </c>
      <c r="G22" t="s">
        <v>13</v>
      </c>
      <c r="H22" t="s">
        <v>116</v>
      </c>
      <c r="J22">
        <v>2</v>
      </c>
      <c r="K22" t="s">
        <v>37</v>
      </c>
      <c r="L22" t="s">
        <v>59</v>
      </c>
    </row>
    <row r="23" spans="1:12" x14ac:dyDescent="0.35">
      <c r="A23" s="4">
        <v>43910</v>
      </c>
      <c r="B23" t="s">
        <v>301</v>
      </c>
      <c r="D23" t="s">
        <v>43</v>
      </c>
      <c r="F23" t="s">
        <v>26</v>
      </c>
      <c r="L23" t="s">
        <v>38</v>
      </c>
    </row>
    <row r="24" spans="1:12" x14ac:dyDescent="0.35">
      <c r="A24" s="4">
        <v>43910</v>
      </c>
      <c r="B24" t="s">
        <v>302</v>
      </c>
      <c r="D24" t="s">
        <v>54</v>
      </c>
      <c r="F24" t="s">
        <v>26</v>
      </c>
      <c r="L24" t="s">
        <v>38</v>
      </c>
    </row>
  </sheetData>
  <sortState xmlns:xlrd2="http://schemas.microsoft.com/office/spreadsheetml/2017/richdata2" ref="C27:C39">
    <sortCondition ref="C40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A77F4-0B67-432C-84F0-E6E482C9E98F}">
  <dimension ref="A1:P8"/>
  <sheetViews>
    <sheetView workbookViewId="0">
      <selection activeCell="C8" sqref="B6:C8"/>
    </sheetView>
  </sheetViews>
  <sheetFormatPr defaultRowHeight="14.5" x14ac:dyDescent="0.35"/>
  <cols>
    <col min="1" max="1" width="11.453125" bestFit="1" customWidth="1"/>
    <col min="2" max="2" width="12.81640625" bestFit="1" customWidth="1"/>
    <col min="3" max="3" width="45.453125" bestFit="1" customWidth="1"/>
    <col min="4" max="4" width="10.54296875" bestFit="1" customWidth="1"/>
    <col min="5" max="5" width="9.1796875" bestFit="1" customWidth="1"/>
    <col min="6" max="6" width="11.1796875" bestFit="1" customWidth="1"/>
    <col min="7" max="7" width="9.453125" bestFit="1" customWidth="1"/>
    <col min="8" max="8" width="4.81640625" bestFit="1" customWidth="1"/>
    <col min="9" max="10" width="18.81640625" bestFit="1" customWidth="1"/>
    <col min="11" max="11" width="14" bestFit="1" customWidth="1"/>
    <col min="12" max="12" width="30.453125" bestFit="1" customWidth="1"/>
    <col min="13" max="13" width="16.1796875" bestFit="1" customWidth="1"/>
    <col min="14" max="14" width="15" bestFit="1" customWidth="1"/>
    <col min="15" max="15" width="15.54296875" bestFit="1" customWidth="1"/>
    <col min="16" max="16" width="14.453125" bestFit="1" customWidth="1"/>
  </cols>
  <sheetData>
    <row r="1" spans="1:16" x14ac:dyDescent="0.35">
      <c r="A1" s="3" t="s">
        <v>0</v>
      </c>
      <c r="B1" s="3" t="s">
        <v>1</v>
      </c>
      <c r="C1" t="s">
        <v>345</v>
      </c>
      <c r="D1" s="3" t="s">
        <v>2</v>
      </c>
      <c r="E1" s="3" t="s">
        <v>3</v>
      </c>
      <c r="F1" s="3" t="s">
        <v>4</v>
      </c>
      <c r="G1" s="3" t="s">
        <v>11</v>
      </c>
      <c r="H1" s="3" t="s">
        <v>12</v>
      </c>
      <c r="I1" s="3"/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35</v>
      </c>
    </row>
    <row r="2" spans="1:16" x14ac:dyDescent="0.35">
      <c r="A2" s="4">
        <v>43917</v>
      </c>
      <c r="B2" t="s">
        <v>97</v>
      </c>
      <c r="C2" t="s">
        <v>466</v>
      </c>
      <c r="D2" t="s">
        <v>464</v>
      </c>
      <c r="E2" t="s">
        <v>24</v>
      </c>
      <c r="F2" t="s">
        <v>26</v>
      </c>
      <c r="G2" t="s">
        <v>19</v>
      </c>
      <c r="H2" t="s">
        <v>99</v>
      </c>
      <c r="J2">
        <v>2</v>
      </c>
      <c r="K2" t="s">
        <v>37</v>
      </c>
      <c r="L2" t="s">
        <v>59</v>
      </c>
    </row>
    <row r="3" spans="1:16" x14ac:dyDescent="0.35">
      <c r="A3" s="4">
        <v>43917</v>
      </c>
      <c r="B3" t="s">
        <v>98</v>
      </c>
      <c r="C3" t="s">
        <v>468</v>
      </c>
      <c r="E3" t="s">
        <v>24</v>
      </c>
      <c r="F3" t="s">
        <v>26</v>
      </c>
      <c r="G3" t="s">
        <v>100</v>
      </c>
      <c r="H3" t="s">
        <v>109</v>
      </c>
      <c r="J3">
        <v>2</v>
      </c>
      <c r="K3" t="s">
        <v>37</v>
      </c>
      <c r="L3" t="s">
        <v>59</v>
      </c>
    </row>
    <row r="4" spans="1:16" x14ac:dyDescent="0.35">
      <c r="A4" s="4">
        <v>43917</v>
      </c>
      <c r="B4" s="5" t="s">
        <v>96</v>
      </c>
      <c r="C4" t="s">
        <v>467</v>
      </c>
      <c r="D4" t="s">
        <v>465</v>
      </c>
      <c r="E4" t="s">
        <v>24</v>
      </c>
      <c r="F4" t="s">
        <v>26</v>
      </c>
      <c r="G4" t="s">
        <v>100</v>
      </c>
      <c r="H4" t="s">
        <v>99</v>
      </c>
      <c r="J4">
        <v>2</v>
      </c>
      <c r="K4" t="s">
        <v>37</v>
      </c>
      <c r="L4" t="s">
        <v>59</v>
      </c>
    </row>
    <row r="8" spans="1:16" x14ac:dyDescent="0.35">
      <c r="B8" s="5"/>
    </row>
  </sheetData>
  <sortState xmlns:xlrd2="http://schemas.microsoft.com/office/spreadsheetml/2017/richdata2" ref="A2:G4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1E76-9BF0-44C7-88B2-9E013E620B97}">
  <dimension ref="A1:U64"/>
  <sheetViews>
    <sheetView tabSelected="1" workbookViewId="0">
      <selection activeCell="I7" sqref="I7"/>
    </sheetView>
  </sheetViews>
  <sheetFormatPr defaultColWidth="8.81640625" defaultRowHeight="14.5" x14ac:dyDescent="0.35"/>
  <cols>
    <col min="1" max="1" width="6.6328125" style="6" customWidth="1"/>
    <col min="2" max="2" width="6.81640625" style="6" customWidth="1"/>
    <col min="3" max="3" width="4.453125" style="6" customWidth="1"/>
    <col min="4" max="4" width="12.08984375" style="7" customWidth="1"/>
    <col min="5" max="5" width="7.81640625" style="6" bestFit="1" customWidth="1"/>
    <col min="6" max="6" width="13.08984375" style="6" customWidth="1"/>
    <col min="7" max="8" width="9.54296875" style="6" customWidth="1"/>
    <col min="9" max="9" width="7.54296875" style="6" customWidth="1"/>
    <col min="10" max="10" width="18.1796875" style="6" bestFit="1" customWidth="1"/>
    <col min="11" max="11" width="4.81640625" style="6" customWidth="1"/>
    <col min="12" max="12" width="7.26953125" style="8" customWidth="1"/>
    <col min="13" max="13" width="6.90625" style="8" customWidth="1"/>
    <col min="14" max="14" width="7.7265625" style="8" customWidth="1"/>
    <col min="15" max="15" width="6.6328125" style="8" customWidth="1"/>
    <col min="16" max="16" width="13.08984375" style="6" customWidth="1"/>
    <col min="17" max="17" width="14.81640625" style="6" customWidth="1"/>
    <col min="18" max="18" width="14.08984375" style="6" customWidth="1"/>
    <col min="19" max="19" width="32.81640625" style="6" bestFit="1" customWidth="1"/>
    <col min="20" max="20" width="20.54296875" style="6" bestFit="1" customWidth="1"/>
    <col min="21" max="21" width="19.54296875" style="6" bestFit="1" customWidth="1"/>
    <col min="22" max="22" width="10.54296875" style="6" bestFit="1" customWidth="1"/>
    <col min="23" max="16384" width="8.81640625" style="6"/>
  </cols>
  <sheetData>
    <row r="1" spans="1:21" s="14" customFormat="1" x14ac:dyDescent="0.35">
      <c r="A1" s="14" t="s">
        <v>757</v>
      </c>
      <c r="B1" s="15" t="s">
        <v>756</v>
      </c>
      <c r="C1" s="15" t="s">
        <v>755</v>
      </c>
      <c r="D1" s="16" t="s">
        <v>767</v>
      </c>
      <c r="E1" s="15" t="s">
        <v>28</v>
      </c>
      <c r="F1" s="15" t="s">
        <v>754</v>
      </c>
      <c r="G1" s="15" t="s">
        <v>752</v>
      </c>
      <c r="H1" s="15" t="s">
        <v>770</v>
      </c>
      <c r="I1" s="15" t="s">
        <v>753</v>
      </c>
      <c r="J1" s="15" t="s">
        <v>29</v>
      </c>
      <c r="K1" s="15" t="s">
        <v>638</v>
      </c>
      <c r="L1" s="17" t="s">
        <v>748</v>
      </c>
      <c r="M1" s="17" t="s">
        <v>749</v>
      </c>
      <c r="N1" s="17" t="s">
        <v>750</v>
      </c>
      <c r="O1" s="17" t="s">
        <v>751</v>
      </c>
      <c r="P1" s="15" t="s">
        <v>759</v>
      </c>
      <c r="Q1" s="15" t="s">
        <v>758</v>
      </c>
      <c r="R1" s="15" t="s">
        <v>769</v>
      </c>
      <c r="S1" s="15" t="s">
        <v>2</v>
      </c>
      <c r="T1" s="15"/>
      <c r="U1" s="15"/>
    </row>
    <row r="2" spans="1:21" x14ac:dyDescent="0.35">
      <c r="A2" s="6">
        <v>2020</v>
      </c>
      <c r="B2" s="6">
        <v>1</v>
      </c>
      <c r="C2" s="6">
        <v>10</v>
      </c>
      <c r="D2" s="7">
        <f>31+C2+11</f>
        <v>52</v>
      </c>
      <c r="E2" s="6" t="s">
        <v>30</v>
      </c>
      <c r="F2" t="s">
        <v>771</v>
      </c>
      <c r="G2" s="6">
        <v>142</v>
      </c>
      <c r="H2" s="6">
        <v>23.27</v>
      </c>
      <c r="J2" s="6" t="s">
        <v>31</v>
      </c>
      <c r="K2" s="6">
        <v>0</v>
      </c>
      <c r="P2" s="13"/>
      <c r="Q2" s="20"/>
      <c r="R2" s="13"/>
      <c r="S2" s="6" t="s">
        <v>53</v>
      </c>
    </row>
    <row r="3" spans="1:21" x14ac:dyDescent="0.35">
      <c r="A3" s="6">
        <v>2020</v>
      </c>
      <c r="B3" s="6">
        <v>1</v>
      </c>
      <c r="C3" s="6">
        <v>10</v>
      </c>
      <c r="D3" s="7">
        <f t="shared" ref="D3:D15" si="0">31+C3+11</f>
        <v>52</v>
      </c>
      <c r="E3" s="6" t="s">
        <v>30</v>
      </c>
      <c r="F3" t="s">
        <v>772</v>
      </c>
      <c r="G3" s="6">
        <v>148</v>
      </c>
      <c r="H3" s="6">
        <v>22.96</v>
      </c>
      <c r="J3" s="6" t="s">
        <v>31</v>
      </c>
      <c r="K3" s="6">
        <v>0</v>
      </c>
      <c r="P3" s="13"/>
      <c r="Q3" s="20"/>
      <c r="R3" s="13"/>
      <c r="S3" s="6" t="s">
        <v>106</v>
      </c>
    </row>
    <row r="4" spans="1:21" x14ac:dyDescent="0.35">
      <c r="A4" s="6">
        <v>2020</v>
      </c>
      <c r="B4" s="6">
        <v>1</v>
      </c>
      <c r="C4" s="6">
        <v>16</v>
      </c>
      <c r="D4" s="7">
        <f t="shared" si="0"/>
        <v>58</v>
      </c>
      <c r="E4" s="6" t="s">
        <v>30</v>
      </c>
      <c r="F4" t="s">
        <v>771</v>
      </c>
      <c r="G4" s="6">
        <v>142</v>
      </c>
      <c r="H4" s="6">
        <v>23.27</v>
      </c>
      <c r="J4" s="6" t="s">
        <v>31</v>
      </c>
      <c r="K4" s="6">
        <v>0</v>
      </c>
      <c r="P4" s="13"/>
      <c r="Q4" s="20"/>
      <c r="R4" s="13"/>
      <c r="S4" s="6" t="s">
        <v>53</v>
      </c>
    </row>
    <row r="5" spans="1:21" x14ac:dyDescent="0.35">
      <c r="A5" s="6">
        <v>2020</v>
      </c>
      <c r="B5" s="6">
        <v>1</v>
      </c>
      <c r="C5" s="6">
        <v>16</v>
      </c>
      <c r="D5" s="7">
        <f t="shared" si="0"/>
        <v>58</v>
      </c>
      <c r="E5" s="6" t="s">
        <v>30</v>
      </c>
      <c r="F5" t="s">
        <v>772</v>
      </c>
      <c r="G5" s="6">
        <v>148</v>
      </c>
      <c r="H5" s="6">
        <v>22.96</v>
      </c>
      <c r="J5" s="6" t="s">
        <v>31</v>
      </c>
      <c r="K5" s="6">
        <v>0</v>
      </c>
      <c r="P5" s="13"/>
      <c r="Q5" s="20"/>
      <c r="R5" s="13"/>
      <c r="S5" s="6" t="s">
        <v>53</v>
      </c>
    </row>
    <row r="6" spans="1:21" x14ac:dyDescent="0.35">
      <c r="A6" s="6">
        <v>2020</v>
      </c>
      <c r="B6" s="6">
        <v>1</v>
      </c>
      <c r="C6" s="6">
        <v>17</v>
      </c>
      <c r="D6" s="7">
        <f t="shared" si="0"/>
        <v>59</v>
      </c>
      <c r="E6" s="6" t="s">
        <v>30</v>
      </c>
      <c r="F6" t="s">
        <v>772</v>
      </c>
      <c r="G6" s="6">
        <v>148</v>
      </c>
      <c r="H6" s="6">
        <v>22.96</v>
      </c>
      <c r="J6" s="6" t="s">
        <v>31</v>
      </c>
      <c r="K6" s="6">
        <v>5</v>
      </c>
      <c r="L6" s="8">
        <v>271.5</v>
      </c>
      <c r="M6" s="8">
        <v>16.100000000000001</v>
      </c>
      <c r="N6" s="8">
        <v>16.100000000000001</v>
      </c>
      <c r="O6" s="8">
        <v>15.9</v>
      </c>
      <c r="P6" s="13">
        <f>((M6/L6)+(N6/L6)+(O6/L6))/3</f>
        <v>5.9054634745242481E-2</v>
      </c>
      <c r="Q6" s="20">
        <f>P6*G6</f>
        <v>8.7400859422958863</v>
      </c>
      <c r="R6" s="13">
        <f t="shared" ref="R6:R55" si="1">Q6/H6</f>
        <v>0.38066576403727725</v>
      </c>
      <c r="S6" s="6" t="s">
        <v>768</v>
      </c>
    </row>
    <row r="7" spans="1:21" x14ac:dyDescent="0.35">
      <c r="A7" s="6">
        <v>2020</v>
      </c>
      <c r="B7" s="6">
        <v>1</v>
      </c>
      <c r="C7" s="6">
        <v>20</v>
      </c>
      <c r="D7" s="7">
        <f t="shared" si="0"/>
        <v>62</v>
      </c>
      <c r="E7" s="6" t="s">
        <v>30</v>
      </c>
      <c r="F7" t="s">
        <v>771</v>
      </c>
      <c r="G7" s="6">
        <v>142</v>
      </c>
      <c r="H7" s="6">
        <v>23.27</v>
      </c>
      <c r="J7" s="6" t="s">
        <v>31</v>
      </c>
      <c r="K7" s="6">
        <v>2</v>
      </c>
      <c r="L7" s="8">
        <v>313.7</v>
      </c>
      <c r="M7" s="8">
        <v>14.9</v>
      </c>
      <c r="N7" s="8">
        <v>17.8</v>
      </c>
      <c r="O7" s="8">
        <v>15.2</v>
      </c>
      <c r="P7" s="13">
        <f t="shared" ref="P7:P36" si="2">((M7/L7)+(N7/L7)+(O7/L7))/3</f>
        <v>5.089788545319307E-2</v>
      </c>
      <c r="Q7" s="20">
        <f>P7*G7</f>
        <v>7.2274997343534162</v>
      </c>
      <c r="R7" s="13">
        <f t="shared" si="1"/>
        <v>0.31059302683083012</v>
      </c>
    </row>
    <row r="8" spans="1:21" x14ac:dyDescent="0.35">
      <c r="A8" s="6">
        <v>2020</v>
      </c>
      <c r="B8" s="6">
        <v>1</v>
      </c>
      <c r="C8" s="6">
        <v>20</v>
      </c>
      <c r="D8" s="7">
        <f t="shared" si="0"/>
        <v>62</v>
      </c>
      <c r="E8" s="6" t="s">
        <v>30</v>
      </c>
      <c r="F8" t="s">
        <v>772</v>
      </c>
      <c r="G8" s="6">
        <v>148</v>
      </c>
      <c r="H8" s="6">
        <v>22.96</v>
      </c>
      <c r="J8" s="6" t="s">
        <v>31</v>
      </c>
      <c r="K8" s="6">
        <v>2</v>
      </c>
      <c r="L8" s="8">
        <v>275</v>
      </c>
      <c r="M8" s="8">
        <v>17</v>
      </c>
      <c r="N8" s="8">
        <v>14.9</v>
      </c>
      <c r="O8" s="8">
        <v>16.399999999999999</v>
      </c>
      <c r="P8" s="13">
        <f t="shared" si="2"/>
        <v>5.8545454545454546E-2</v>
      </c>
      <c r="Q8" s="20">
        <f>P8*G8</f>
        <v>8.6647272727272728</v>
      </c>
      <c r="R8" s="13">
        <f t="shared" si="1"/>
        <v>0.37738359201773836</v>
      </c>
    </row>
    <row r="9" spans="1:21" x14ac:dyDescent="0.35">
      <c r="A9" s="6">
        <v>2020</v>
      </c>
      <c r="B9" s="6">
        <v>1</v>
      </c>
      <c r="C9" s="6">
        <v>20</v>
      </c>
      <c r="D9" s="7">
        <f t="shared" si="0"/>
        <v>62</v>
      </c>
      <c r="E9" s="6" t="s">
        <v>30</v>
      </c>
      <c r="F9" t="s">
        <v>773</v>
      </c>
      <c r="G9" s="6">
        <v>120</v>
      </c>
      <c r="H9" s="6">
        <v>21.7</v>
      </c>
      <c r="J9" s="6" t="s">
        <v>31</v>
      </c>
      <c r="K9" s="6">
        <v>5</v>
      </c>
      <c r="L9" s="8">
        <v>252</v>
      </c>
      <c r="M9" s="8">
        <v>13.06</v>
      </c>
      <c r="N9" s="8">
        <v>12.1</v>
      </c>
      <c r="O9" s="8">
        <v>13.2</v>
      </c>
      <c r="P9" s="13">
        <f t="shared" si="2"/>
        <v>5.0740740740740732E-2</v>
      </c>
      <c r="Q9" s="20">
        <f>P9*G9</f>
        <v>6.0888888888888877</v>
      </c>
      <c r="R9" s="13">
        <f t="shared" si="1"/>
        <v>0.28059395801331283</v>
      </c>
    </row>
    <row r="10" spans="1:21" x14ac:dyDescent="0.35">
      <c r="A10" s="6">
        <v>2020</v>
      </c>
      <c r="B10" s="6">
        <v>1</v>
      </c>
      <c r="C10" s="6">
        <v>23</v>
      </c>
      <c r="D10" s="7">
        <f t="shared" si="0"/>
        <v>65</v>
      </c>
      <c r="E10" s="6" t="s">
        <v>30</v>
      </c>
      <c r="F10" t="s">
        <v>771</v>
      </c>
      <c r="G10" s="6">
        <v>142</v>
      </c>
      <c r="H10" s="6">
        <v>23.27</v>
      </c>
      <c r="J10" s="6" t="s">
        <v>31</v>
      </c>
      <c r="K10" s="6">
        <v>4</v>
      </c>
      <c r="L10" s="8">
        <v>228.3</v>
      </c>
      <c r="M10" s="8">
        <v>12.7</v>
      </c>
      <c r="N10" s="8">
        <v>11.5</v>
      </c>
      <c r="O10" s="8">
        <v>13.3</v>
      </c>
      <c r="P10" s="13">
        <f t="shared" si="2"/>
        <v>5.4752518615856331E-2</v>
      </c>
      <c r="Q10" s="20">
        <f>P10*G10</f>
        <v>7.7748576434515995</v>
      </c>
      <c r="R10" s="13">
        <f t="shared" si="1"/>
        <v>0.33411506847664801</v>
      </c>
    </row>
    <row r="11" spans="1:21" x14ac:dyDescent="0.35">
      <c r="A11" s="6">
        <v>2020</v>
      </c>
      <c r="B11" s="6">
        <v>1</v>
      </c>
      <c r="C11" s="6">
        <v>23</v>
      </c>
      <c r="D11" s="7">
        <f t="shared" si="0"/>
        <v>65</v>
      </c>
      <c r="E11" s="6" t="s">
        <v>30</v>
      </c>
      <c r="F11" t="s">
        <v>772</v>
      </c>
      <c r="G11" s="6">
        <v>148</v>
      </c>
      <c r="H11" s="6">
        <v>22.96</v>
      </c>
      <c r="J11" s="6" t="s">
        <v>31</v>
      </c>
      <c r="K11" s="6">
        <v>5</v>
      </c>
      <c r="L11" s="8">
        <v>197.1</v>
      </c>
      <c r="M11" s="8">
        <v>10.1</v>
      </c>
      <c r="N11" s="8">
        <v>9.9</v>
      </c>
      <c r="O11" s="8">
        <v>10.199999999999999</v>
      </c>
      <c r="P11" s="13">
        <f t="shared" si="2"/>
        <v>5.1073904955183491E-2</v>
      </c>
      <c r="Q11" s="20">
        <f>P11*G11</f>
        <v>7.5589379333671562</v>
      </c>
      <c r="R11" s="13">
        <f t="shared" si="1"/>
        <v>0.3292220354253988</v>
      </c>
    </row>
    <row r="12" spans="1:21" x14ac:dyDescent="0.35">
      <c r="A12" s="6">
        <v>2020</v>
      </c>
      <c r="B12" s="6">
        <v>1</v>
      </c>
      <c r="C12" s="6">
        <v>23</v>
      </c>
      <c r="D12" s="7">
        <f t="shared" si="0"/>
        <v>65</v>
      </c>
      <c r="E12" s="6" t="s">
        <v>30</v>
      </c>
      <c r="F12" t="s">
        <v>773</v>
      </c>
      <c r="G12" s="6">
        <v>120</v>
      </c>
      <c r="H12" s="6">
        <v>21.7</v>
      </c>
      <c r="J12" s="6" t="s">
        <v>31</v>
      </c>
      <c r="K12" s="6">
        <v>2</v>
      </c>
      <c r="L12" s="8">
        <v>179.3</v>
      </c>
      <c r="M12" s="8">
        <v>9.9</v>
      </c>
      <c r="N12" s="8">
        <v>9.1999999999999993</v>
      </c>
      <c r="O12" s="8">
        <v>9.1300000000000008</v>
      </c>
      <c r="P12" s="13">
        <f>((M12/L12)+(N12/L12)+(O12/L12))/3</f>
        <v>5.2481873954266595E-2</v>
      </c>
      <c r="Q12" s="20">
        <f>P12*G12</f>
        <v>6.2978248745119911</v>
      </c>
      <c r="R12" s="13">
        <f t="shared" si="1"/>
        <v>0.29022234444755718</v>
      </c>
    </row>
    <row r="13" spans="1:21" x14ac:dyDescent="0.35">
      <c r="A13" s="6">
        <v>2020</v>
      </c>
      <c r="B13" s="6">
        <v>1</v>
      </c>
      <c r="C13" s="6">
        <v>30</v>
      </c>
      <c r="D13" s="7">
        <f t="shared" si="0"/>
        <v>72</v>
      </c>
      <c r="E13" s="6" t="s">
        <v>30</v>
      </c>
      <c r="F13" t="s">
        <v>771</v>
      </c>
      <c r="G13" s="6">
        <v>142</v>
      </c>
      <c r="H13" s="6">
        <v>23.27</v>
      </c>
      <c r="J13" s="6" t="s">
        <v>31</v>
      </c>
      <c r="K13" s="6">
        <v>3</v>
      </c>
      <c r="L13" s="8">
        <v>220.7</v>
      </c>
      <c r="M13" s="8">
        <v>14.32</v>
      </c>
      <c r="N13" s="8">
        <v>16.100000000000001</v>
      </c>
      <c r="O13" s="8">
        <v>14.1</v>
      </c>
      <c r="P13" s="13">
        <f t="shared" si="2"/>
        <v>6.7240598096964213E-2</v>
      </c>
      <c r="Q13" s="20">
        <f>P13*G13</f>
        <v>9.5481649297689177</v>
      </c>
      <c r="R13" s="13">
        <f t="shared" si="1"/>
        <v>0.41032079629432394</v>
      </c>
    </row>
    <row r="14" spans="1:21" x14ac:dyDescent="0.35">
      <c r="A14" s="6">
        <v>2020</v>
      </c>
      <c r="B14" s="6">
        <v>1</v>
      </c>
      <c r="C14" s="6">
        <v>30</v>
      </c>
      <c r="D14" s="7">
        <f t="shared" si="0"/>
        <v>72</v>
      </c>
      <c r="E14" s="6" t="s">
        <v>30</v>
      </c>
      <c r="F14" t="s">
        <v>772</v>
      </c>
      <c r="G14" s="6">
        <v>148</v>
      </c>
      <c r="H14" s="6">
        <v>22.96</v>
      </c>
      <c r="J14" s="6" t="s">
        <v>31</v>
      </c>
      <c r="K14" s="6">
        <v>4</v>
      </c>
      <c r="L14" s="8">
        <v>196</v>
      </c>
      <c r="M14" s="8">
        <v>12.5</v>
      </c>
      <c r="N14" s="8">
        <v>13</v>
      </c>
      <c r="O14" s="8">
        <v>12.32</v>
      </c>
      <c r="P14" s="13">
        <f t="shared" si="2"/>
        <v>6.4319727891156461E-2</v>
      </c>
      <c r="Q14" s="20">
        <f>P14*G14</f>
        <v>9.5193197278911565</v>
      </c>
      <c r="R14" s="13">
        <f t="shared" si="1"/>
        <v>0.41460451776529428</v>
      </c>
    </row>
    <row r="15" spans="1:21" x14ac:dyDescent="0.35">
      <c r="A15" s="6">
        <v>2020</v>
      </c>
      <c r="B15" s="6">
        <v>1</v>
      </c>
      <c r="C15" s="6">
        <v>30</v>
      </c>
      <c r="D15" s="7">
        <f t="shared" si="0"/>
        <v>72</v>
      </c>
      <c r="E15" s="6" t="s">
        <v>30</v>
      </c>
      <c r="F15" t="s">
        <v>773</v>
      </c>
      <c r="G15" s="6">
        <v>120</v>
      </c>
      <c r="H15" s="6">
        <v>21.7</v>
      </c>
      <c r="J15" s="6" t="s">
        <v>31</v>
      </c>
      <c r="K15" s="6">
        <v>4</v>
      </c>
      <c r="L15" s="8">
        <v>180.4</v>
      </c>
      <c r="M15" s="8">
        <v>8.9499999999999993</v>
      </c>
      <c r="N15" s="8">
        <v>10.4</v>
      </c>
      <c r="O15" s="8">
        <v>12.4</v>
      </c>
      <c r="P15" s="13">
        <f t="shared" si="2"/>
        <v>5.866592756836659E-2</v>
      </c>
      <c r="Q15" s="20">
        <f>P15*G15</f>
        <v>7.0399113082039904</v>
      </c>
      <c r="R15" s="13">
        <f t="shared" si="1"/>
        <v>0.32441987595410093</v>
      </c>
    </row>
    <row r="16" spans="1:21" x14ac:dyDescent="0.35">
      <c r="A16" s="6">
        <v>2020</v>
      </c>
      <c r="B16" s="6">
        <v>2</v>
      </c>
      <c r="C16" s="6">
        <v>6</v>
      </c>
      <c r="D16" s="7">
        <f>31+28+C16+11</f>
        <v>76</v>
      </c>
      <c r="E16" s="6" t="s">
        <v>30</v>
      </c>
      <c r="F16" t="s">
        <v>771</v>
      </c>
      <c r="G16" s="6">
        <v>142</v>
      </c>
      <c r="H16" s="6">
        <v>23.27</v>
      </c>
      <c r="J16" s="6" t="s">
        <v>31</v>
      </c>
      <c r="K16" s="6">
        <v>4</v>
      </c>
      <c r="L16" s="8">
        <v>224.1</v>
      </c>
      <c r="M16" s="8">
        <v>15.3</v>
      </c>
      <c r="N16" s="8">
        <v>14.9</v>
      </c>
      <c r="O16" s="8">
        <v>16.07</v>
      </c>
      <c r="P16" s="13">
        <f t="shared" si="2"/>
        <v>6.8823441915811398E-2</v>
      </c>
      <c r="Q16" s="20">
        <f>P16*G16</f>
        <v>9.7729287520452193</v>
      </c>
      <c r="R16" s="13">
        <f t="shared" si="1"/>
        <v>0.41997974869124277</v>
      </c>
    </row>
    <row r="17" spans="1:18" x14ac:dyDescent="0.35">
      <c r="A17" s="6">
        <v>2020</v>
      </c>
      <c r="B17" s="6">
        <v>2</v>
      </c>
      <c r="C17" s="6">
        <v>6</v>
      </c>
      <c r="D17" s="7">
        <f t="shared" ref="D17:D27" si="3">31+28+C17+11</f>
        <v>76</v>
      </c>
      <c r="E17" s="6" t="s">
        <v>30</v>
      </c>
      <c r="F17" t="s">
        <v>772</v>
      </c>
      <c r="G17" s="6">
        <v>148</v>
      </c>
      <c r="H17" s="6">
        <v>22.96</v>
      </c>
      <c r="J17" s="6" t="s">
        <v>31</v>
      </c>
      <c r="K17" s="6">
        <v>3</v>
      </c>
      <c r="L17" s="8">
        <v>194</v>
      </c>
      <c r="M17" s="8">
        <v>14.6</v>
      </c>
      <c r="N17" s="8">
        <v>16.399999999999999</v>
      </c>
      <c r="O17" s="8">
        <v>15.4</v>
      </c>
      <c r="P17" s="13">
        <f>((M17/L17)+(N17/L17)+(O17/L17))/3</f>
        <v>7.9725085910652915E-2</v>
      </c>
      <c r="Q17" s="20">
        <f>P17*G17</f>
        <v>11.799312714776631</v>
      </c>
      <c r="R17" s="13">
        <f t="shared" si="1"/>
        <v>0.51390734820455708</v>
      </c>
    </row>
    <row r="18" spans="1:18" x14ac:dyDescent="0.35">
      <c r="A18" s="6">
        <v>2020</v>
      </c>
      <c r="B18" s="6">
        <v>2</v>
      </c>
      <c r="C18" s="6">
        <v>6</v>
      </c>
      <c r="D18" s="7">
        <f t="shared" si="3"/>
        <v>76</v>
      </c>
      <c r="E18" s="6" t="s">
        <v>30</v>
      </c>
      <c r="F18" t="s">
        <v>773</v>
      </c>
      <c r="G18" s="6">
        <v>120</v>
      </c>
      <c r="H18" s="6">
        <v>21.7</v>
      </c>
      <c r="J18" s="6" t="s">
        <v>31</v>
      </c>
      <c r="K18" s="6">
        <v>4</v>
      </c>
      <c r="L18" s="8">
        <v>180.2</v>
      </c>
      <c r="M18" s="8">
        <v>11.8</v>
      </c>
      <c r="N18" s="8">
        <v>11</v>
      </c>
      <c r="O18" s="8">
        <v>12.6</v>
      </c>
      <c r="P18" s="13">
        <f t="shared" si="2"/>
        <v>6.5482796892341849E-2</v>
      </c>
      <c r="Q18" s="20">
        <f>P18*G18</f>
        <v>7.8579356270810221</v>
      </c>
      <c r="R18" s="13">
        <f t="shared" si="1"/>
        <v>0.36211684917424064</v>
      </c>
    </row>
    <row r="19" spans="1:18" x14ac:dyDescent="0.35">
      <c r="A19" s="6">
        <v>2020</v>
      </c>
      <c r="B19" s="6">
        <v>2</v>
      </c>
      <c r="C19" s="6">
        <v>13</v>
      </c>
      <c r="D19" s="7">
        <f t="shared" si="3"/>
        <v>83</v>
      </c>
      <c r="E19" s="6" t="s">
        <v>30</v>
      </c>
      <c r="F19" t="s">
        <v>771</v>
      </c>
      <c r="G19" s="6">
        <v>142</v>
      </c>
      <c r="H19" s="6">
        <v>23.27</v>
      </c>
      <c r="J19" s="6" t="s">
        <v>31</v>
      </c>
      <c r="K19" s="6">
        <v>4</v>
      </c>
      <c r="L19" s="8">
        <v>228.7</v>
      </c>
      <c r="M19" s="8">
        <v>17</v>
      </c>
      <c r="N19" s="8">
        <v>16.3</v>
      </c>
      <c r="O19" s="8">
        <v>18.399999999999999</v>
      </c>
      <c r="P19" s="13">
        <f>((M19/L19)+(N19/L19)+(O19/L19))/3</f>
        <v>7.5353447019384928E-2</v>
      </c>
      <c r="Q19" s="20">
        <f>P19*G19</f>
        <v>10.70018947675266</v>
      </c>
      <c r="R19" s="13">
        <f t="shared" si="1"/>
        <v>0.45982765263225872</v>
      </c>
    </row>
    <row r="20" spans="1:18" x14ac:dyDescent="0.35">
      <c r="A20" s="6">
        <v>2020</v>
      </c>
      <c r="B20" s="6">
        <v>2</v>
      </c>
      <c r="C20" s="6">
        <v>13</v>
      </c>
      <c r="D20" s="7">
        <f t="shared" si="3"/>
        <v>83</v>
      </c>
      <c r="E20" s="6" t="s">
        <v>30</v>
      </c>
      <c r="F20" t="s">
        <v>772</v>
      </c>
      <c r="G20" s="6">
        <v>148</v>
      </c>
      <c r="H20" s="6">
        <v>22.96</v>
      </c>
      <c r="J20" s="6" t="s">
        <v>31</v>
      </c>
      <c r="K20" s="6">
        <v>4</v>
      </c>
      <c r="L20" s="8">
        <v>193.6</v>
      </c>
      <c r="M20" s="8">
        <v>17.600000000000001</v>
      </c>
      <c r="N20" s="8">
        <v>18.14</v>
      </c>
      <c r="O20" s="8">
        <v>17.2</v>
      </c>
      <c r="P20" s="13">
        <f t="shared" si="2"/>
        <v>9.1150137741046841E-2</v>
      </c>
      <c r="Q20" s="20">
        <f>P20*G20</f>
        <v>13.490220385674933</v>
      </c>
      <c r="R20" s="13">
        <f t="shared" si="1"/>
        <v>0.58755315268619046</v>
      </c>
    </row>
    <row r="21" spans="1:18" x14ac:dyDescent="0.35">
      <c r="A21" s="6">
        <v>2020</v>
      </c>
      <c r="B21" s="6">
        <v>2</v>
      </c>
      <c r="C21" s="6">
        <v>13</v>
      </c>
      <c r="D21" s="7">
        <f t="shared" si="3"/>
        <v>83</v>
      </c>
      <c r="E21" s="6" t="s">
        <v>30</v>
      </c>
      <c r="F21" t="s">
        <v>773</v>
      </c>
      <c r="G21" s="6">
        <v>120</v>
      </c>
      <c r="H21" s="6">
        <v>21.7</v>
      </c>
      <c r="J21" s="6" t="s">
        <v>31</v>
      </c>
      <c r="K21" s="6">
        <v>4</v>
      </c>
      <c r="L21" s="8">
        <v>177.4</v>
      </c>
      <c r="M21" s="8">
        <v>14.7</v>
      </c>
      <c r="N21" s="8">
        <v>12.3</v>
      </c>
      <c r="O21" s="8">
        <v>14</v>
      </c>
      <c r="P21" s="13">
        <f t="shared" si="2"/>
        <v>7.7038707252912439E-2</v>
      </c>
      <c r="Q21" s="20">
        <f>P21*G21</f>
        <v>9.244644870349493</v>
      </c>
      <c r="R21" s="13">
        <f t="shared" si="1"/>
        <v>0.42602050093776467</v>
      </c>
    </row>
    <row r="22" spans="1:18" x14ac:dyDescent="0.35">
      <c r="A22" s="6">
        <v>2020</v>
      </c>
      <c r="B22" s="6">
        <v>2</v>
      </c>
      <c r="C22" s="6">
        <v>20</v>
      </c>
      <c r="D22" s="7">
        <f t="shared" si="3"/>
        <v>90</v>
      </c>
      <c r="E22" s="6" t="s">
        <v>30</v>
      </c>
      <c r="F22" t="s">
        <v>771</v>
      </c>
      <c r="G22" s="6">
        <v>142</v>
      </c>
      <c r="H22" s="6">
        <v>23.27</v>
      </c>
      <c r="J22" s="6" t="s">
        <v>31</v>
      </c>
      <c r="K22" s="6">
        <v>4</v>
      </c>
      <c r="L22" s="8">
        <v>193.7</v>
      </c>
      <c r="M22" s="8">
        <v>17.12</v>
      </c>
      <c r="N22" s="8">
        <v>17.3</v>
      </c>
      <c r="O22" s="8">
        <v>18.2</v>
      </c>
      <c r="P22" s="13">
        <f>((M22/L22)+(N22/L22)+(O22/L22))/3</f>
        <v>9.0552400619514709E-2</v>
      </c>
      <c r="Q22" s="20">
        <f>P22*G22</f>
        <v>12.858440887971089</v>
      </c>
      <c r="R22" s="13">
        <f t="shared" si="1"/>
        <v>0.55257588689175285</v>
      </c>
    </row>
    <row r="23" spans="1:18" x14ac:dyDescent="0.35">
      <c r="A23" s="6">
        <v>2020</v>
      </c>
      <c r="B23" s="6">
        <v>2</v>
      </c>
      <c r="C23" s="6">
        <v>20</v>
      </c>
      <c r="D23" s="7">
        <f t="shared" si="3"/>
        <v>90</v>
      </c>
      <c r="E23" s="6" t="s">
        <v>30</v>
      </c>
      <c r="F23" t="s">
        <v>772</v>
      </c>
      <c r="G23" s="6">
        <v>148</v>
      </c>
      <c r="H23" s="6">
        <v>22.96</v>
      </c>
      <c r="J23" s="6" t="s">
        <v>31</v>
      </c>
      <c r="K23" s="6">
        <v>4</v>
      </c>
      <c r="L23" s="8">
        <v>192.5</v>
      </c>
      <c r="M23" s="8">
        <v>16.899999999999999</v>
      </c>
      <c r="N23" s="8">
        <v>17.7</v>
      </c>
      <c r="O23" s="8">
        <v>16.2</v>
      </c>
      <c r="P23" s="13">
        <f t="shared" si="2"/>
        <v>8.7965367965367955E-2</v>
      </c>
      <c r="Q23" s="20">
        <f t="shared" ref="Q23:Q64" si="4">P23*G23</f>
        <v>13.018874458874457</v>
      </c>
      <c r="R23" s="13">
        <f t="shared" si="1"/>
        <v>0.56702414890568187</v>
      </c>
    </row>
    <row r="24" spans="1:18" x14ac:dyDescent="0.35">
      <c r="A24" s="6">
        <v>2020</v>
      </c>
      <c r="B24" s="6">
        <v>2</v>
      </c>
      <c r="C24" s="6">
        <v>20</v>
      </c>
      <c r="D24" s="7">
        <f t="shared" si="3"/>
        <v>90</v>
      </c>
      <c r="E24" s="6" t="s">
        <v>30</v>
      </c>
      <c r="F24" t="s">
        <v>773</v>
      </c>
      <c r="G24" s="6">
        <v>120</v>
      </c>
      <c r="H24" s="6">
        <v>21.7</v>
      </c>
      <c r="J24" s="6" t="s">
        <v>31</v>
      </c>
      <c r="K24" s="6">
        <v>2</v>
      </c>
      <c r="L24" s="8">
        <v>193.8</v>
      </c>
      <c r="M24" s="8">
        <v>19.5</v>
      </c>
      <c r="N24" s="8">
        <v>15.8</v>
      </c>
      <c r="O24" s="8">
        <v>17.2</v>
      </c>
      <c r="P24" s="13">
        <f>((M24/L24)+(N24/L24)+(O24/L24))/3</f>
        <v>9.0299277605779146E-2</v>
      </c>
      <c r="Q24" s="20">
        <f t="shared" si="4"/>
        <v>10.835913312693497</v>
      </c>
      <c r="R24" s="13">
        <f t="shared" si="1"/>
        <v>0.49935084390292617</v>
      </c>
    </row>
    <row r="25" spans="1:18" x14ac:dyDescent="0.35">
      <c r="A25" s="6">
        <v>2020</v>
      </c>
      <c r="B25" s="6">
        <v>2</v>
      </c>
      <c r="C25" s="6">
        <v>27</v>
      </c>
      <c r="D25" s="7">
        <f t="shared" si="3"/>
        <v>97</v>
      </c>
      <c r="E25" s="6" t="s">
        <v>30</v>
      </c>
      <c r="F25" t="s">
        <v>771</v>
      </c>
      <c r="G25" s="6">
        <v>142</v>
      </c>
      <c r="H25" s="6">
        <v>23.27</v>
      </c>
      <c r="J25" s="6" t="s">
        <v>31</v>
      </c>
      <c r="K25" s="6">
        <v>4</v>
      </c>
      <c r="P25" s="13"/>
      <c r="Q25" s="20"/>
      <c r="R25" s="13"/>
    </row>
    <row r="26" spans="1:18" x14ac:dyDescent="0.35">
      <c r="A26" s="6">
        <v>2020</v>
      </c>
      <c r="B26" s="6">
        <v>2</v>
      </c>
      <c r="C26" s="6">
        <v>27</v>
      </c>
      <c r="D26" s="7">
        <f t="shared" si="3"/>
        <v>97</v>
      </c>
      <c r="E26" s="6" t="s">
        <v>30</v>
      </c>
      <c r="F26" t="s">
        <v>772</v>
      </c>
      <c r="G26" s="6">
        <v>148</v>
      </c>
      <c r="H26" s="6">
        <v>22.96</v>
      </c>
      <c r="J26" s="6" t="s">
        <v>31</v>
      </c>
      <c r="K26" s="6">
        <v>3</v>
      </c>
      <c r="P26" s="13"/>
      <c r="Q26" s="20"/>
      <c r="R26" s="13"/>
    </row>
    <row r="27" spans="1:18" x14ac:dyDescent="0.35">
      <c r="A27" s="6">
        <v>2020</v>
      </c>
      <c r="B27" s="6">
        <v>2</v>
      </c>
      <c r="C27" s="6">
        <v>27</v>
      </c>
      <c r="D27" s="7">
        <f t="shared" si="3"/>
        <v>97</v>
      </c>
      <c r="E27" s="6" t="s">
        <v>30</v>
      </c>
      <c r="F27" t="s">
        <v>773</v>
      </c>
      <c r="G27" s="6">
        <v>120</v>
      </c>
      <c r="H27" s="6">
        <v>21.7</v>
      </c>
      <c r="J27" s="6" t="s">
        <v>31</v>
      </c>
      <c r="K27" s="6">
        <v>3</v>
      </c>
      <c r="P27" s="13"/>
      <c r="Q27" s="20"/>
      <c r="R27" s="13"/>
    </row>
    <row r="28" spans="1:18" x14ac:dyDescent="0.35">
      <c r="A28" s="6">
        <v>2020</v>
      </c>
      <c r="B28" s="6">
        <v>3</v>
      </c>
      <c r="C28" s="6">
        <v>5</v>
      </c>
      <c r="D28" s="7">
        <f>31*2+28+C28+11</f>
        <v>106</v>
      </c>
      <c r="E28" s="6" t="s">
        <v>30</v>
      </c>
      <c r="F28" t="s">
        <v>771</v>
      </c>
      <c r="G28" s="6">
        <v>142</v>
      </c>
      <c r="H28" s="6">
        <v>23.27</v>
      </c>
      <c r="J28" s="6" t="s">
        <v>31</v>
      </c>
      <c r="K28" s="6">
        <v>3</v>
      </c>
      <c r="P28" s="13"/>
      <c r="Q28" s="20"/>
      <c r="R28" s="13"/>
    </row>
    <row r="29" spans="1:18" x14ac:dyDescent="0.35">
      <c r="A29" s="6">
        <v>2020</v>
      </c>
      <c r="B29" s="6">
        <v>3</v>
      </c>
      <c r="C29" s="6">
        <v>5</v>
      </c>
      <c r="D29" s="7">
        <f t="shared" ref="D29:D40" si="5">31*2+28+C29+11</f>
        <v>106</v>
      </c>
      <c r="E29" s="6" t="s">
        <v>30</v>
      </c>
      <c r="F29" t="s">
        <v>772</v>
      </c>
      <c r="G29" s="6">
        <v>148</v>
      </c>
      <c r="H29" s="6">
        <v>22.96</v>
      </c>
      <c r="J29" s="6" t="s">
        <v>31</v>
      </c>
      <c r="K29" s="6">
        <v>4</v>
      </c>
      <c r="P29" s="13"/>
      <c r="Q29" s="20"/>
      <c r="R29" s="13"/>
    </row>
    <row r="30" spans="1:18" x14ac:dyDescent="0.35">
      <c r="A30" s="6">
        <v>2020</v>
      </c>
      <c r="B30" s="6">
        <v>3</v>
      </c>
      <c r="C30" s="6">
        <v>5</v>
      </c>
      <c r="D30" s="7">
        <f t="shared" si="5"/>
        <v>106</v>
      </c>
      <c r="E30" s="6" t="s">
        <v>30</v>
      </c>
      <c r="F30" t="s">
        <v>773</v>
      </c>
      <c r="G30" s="6">
        <v>120</v>
      </c>
      <c r="H30" s="6">
        <v>21.7</v>
      </c>
      <c r="J30" s="6" t="s">
        <v>31</v>
      </c>
      <c r="K30" s="6">
        <v>4</v>
      </c>
      <c r="P30" s="13"/>
      <c r="Q30" s="20"/>
      <c r="R30" s="13"/>
    </row>
    <row r="31" spans="1:18" x14ac:dyDescent="0.35">
      <c r="A31" s="6">
        <v>2020</v>
      </c>
      <c r="B31" s="6">
        <v>3</v>
      </c>
      <c r="C31" s="6">
        <v>13</v>
      </c>
      <c r="D31" s="7">
        <f t="shared" si="5"/>
        <v>114</v>
      </c>
      <c r="E31" s="6" t="s">
        <v>30</v>
      </c>
      <c r="F31" t="s">
        <v>771</v>
      </c>
      <c r="G31" s="6">
        <v>142</v>
      </c>
      <c r="H31" s="6">
        <v>23.27</v>
      </c>
      <c r="J31" s="6" t="s">
        <v>31</v>
      </c>
      <c r="K31" s="6">
        <v>4</v>
      </c>
      <c r="P31" s="13"/>
      <c r="Q31" s="20"/>
      <c r="R31" s="13"/>
    </row>
    <row r="32" spans="1:18" x14ac:dyDescent="0.35">
      <c r="A32" s="6">
        <v>2020</v>
      </c>
      <c r="B32" s="6">
        <v>3</v>
      </c>
      <c r="C32" s="6">
        <v>13</v>
      </c>
      <c r="D32" s="7">
        <f t="shared" si="5"/>
        <v>114</v>
      </c>
      <c r="E32" s="6" t="s">
        <v>30</v>
      </c>
      <c r="F32" t="s">
        <v>772</v>
      </c>
      <c r="G32" s="6">
        <v>148</v>
      </c>
      <c r="H32" s="6">
        <v>22.96</v>
      </c>
      <c r="J32" s="6" t="s">
        <v>31</v>
      </c>
      <c r="K32" s="6">
        <v>4</v>
      </c>
      <c r="P32" s="13"/>
      <c r="Q32" s="20"/>
      <c r="R32" s="13"/>
    </row>
    <row r="33" spans="1:18" x14ac:dyDescent="0.35">
      <c r="A33" s="6">
        <v>2020</v>
      </c>
      <c r="B33" s="6">
        <v>3</v>
      </c>
      <c r="C33" s="6">
        <v>13</v>
      </c>
      <c r="D33" s="7">
        <f t="shared" si="5"/>
        <v>114</v>
      </c>
      <c r="E33" s="6" t="s">
        <v>30</v>
      </c>
      <c r="F33" t="s">
        <v>773</v>
      </c>
      <c r="G33" s="6">
        <v>120</v>
      </c>
      <c r="H33" s="6">
        <v>21.7</v>
      </c>
      <c r="J33" s="6" t="s">
        <v>31</v>
      </c>
      <c r="K33" s="6">
        <v>3</v>
      </c>
      <c r="P33" s="13"/>
      <c r="Q33" s="20"/>
      <c r="R33" s="13"/>
    </row>
    <row r="34" spans="1:18" x14ac:dyDescent="0.35">
      <c r="A34" s="6">
        <v>2020</v>
      </c>
      <c r="B34" s="6">
        <v>3</v>
      </c>
      <c r="C34" s="6">
        <v>20</v>
      </c>
      <c r="D34" s="7">
        <f t="shared" si="5"/>
        <v>121</v>
      </c>
      <c r="E34" s="6" t="s">
        <v>30</v>
      </c>
      <c r="F34" t="s">
        <v>771</v>
      </c>
      <c r="G34" s="6">
        <v>142</v>
      </c>
      <c r="H34" s="6">
        <v>23.27</v>
      </c>
      <c r="J34" s="6" t="s">
        <v>31</v>
      </c>
      <c r="K34" s="6">
        <v>3</v>
      </c>
      <c r="L34" s="8">
        <v>227.1</v>
      </c>
      <c r="M34" s="8">
        <v>24.1</v>
      </c>
      <c r="N34" s="8">
        <v>17.66</v>
      </c>
      <c r="O34" s="8">
        <v>23.6</v>
      </c>
      <c r="P34" s="13">
        <f>((M34/L34)+(N34/L34)+(O34/L34))/3</f>
        <v>9.593424335828564E-2</v>
      </c>
      <c r="Q34" s="20">
        <f t="shared" si="4"/>
        <v>13.622662556876561</v>
      </c>
      <c r="R34" s="13">
        <f t="shared" si="1"/>
        <v>0.58541738534063437</v>
      </c>
    </row>
    <row r="35" spans="1:18" x14ac:dyDescent="0.35">
      <c r="A35" s="6">
        <v>2020</v>
      </c>
      <c r="B35" s="6">
        <v>3</v>
      </c>
      <c r="C35" s="6">
        <v>20</v>
      </c>
      <c r="D35" s="7">
        <f t="shared" si="5"/>
        <v>121</v>
      </c>
      <c r="E35" s="6" t="s">
        <v>30</v>
      </c>
      <c r="F35" t="s">
        <v>772</v>
      </c>
      <c r="G35" s="6">
        <v>148</v>
      </c>
      <c r="H35" s="6">
        <v>22.96</v>
      </c>
      <c r="J35" s="6" t="s">
        <v>31</v>
      </c>
      <c r="K35" s="6">
        <v>4</v>
      </c>
      <c r="L35" s="8">
        <v>194.2</v>
      </c>
      <c r="M35" s="8">
        <v>20.399999999999999</v>
      </c>
      <c r="N35" s="8">
        <v>21.5</v>
      </c>
      <c r="O35" s="8">
        <v>19.399999999999999</v>
      </c>
      <c r="P35" s="13">
        <f t="shared" si="2"/>
        <v>0.10521798832818401</v>
      </c>
      <c r="Q35" s="20">
        <f t="shared" si="4"/>
        <v>15.572262272571233</v>
      </c>
      <c r="R35" s="13">
        <f t="shared" si="1"/>
        <v>0.67823441953707464</v>
      </c>
    </row>
    <row r="36" spans="1:18" x14ac:dyDescent="0.35">
      <c r="A36" s="6">
        <v>2020</v>
      </c>
      <c r="B36" s="6">
        <v>3</v>
      </c>
      <c r="C36" s="6">
        <v>20</v>
      </c>
      <c r="D36" s="7">
        <f t="shared" si="5"/>
        <v>121</v>
      </c>
      <c r="E36" s="6" t="s">
        <v>30</v>
      </c>
      <c r="F36" t="s">
        <v>773</v>
      </c>
      <c r="G36" s="6">
        <v>120</v>
      </c>
      <c r="H36" s="6">
        <v>21.7</v>
      </c>
      <c r="J36" s="6" t="s">
        <v>31</v>
      </c>
      <c r="K36" s="6">
        <v>6</v>
      </c>
      <c r="L36" s="8">
        <v>184.5</v>
      </c>
      <c r="M36" s="8">
        <v>19</v>
      </c>
      <c r="N36" s="8">
        <v>15.2</v>
      </c>
      <c r="O36" s="8">
        <v>16</v>
      </c>
      <c r="P36" s="13">
        <f t="shared" si="2"/>
        <v>9.0695573622402881E-2</v>
      </c>
      <c r="Q36" s="20">
        <f t="shared" si="4"/>
        <v>10.883468834688346</v>
      </c>
      <c r="R36" s="13">
        <f t="shared" si="1"/>
        <v>0.50154234261236619</v>
      </c>
    </row>
    <row r="37" spans="1:18" x14ac:dyDescent="0.35">
      <c r="A37" s="6">
        <v>2020</v>
      </c>
      <c r="B37" s="6">
        <v>3</v>
      </c>
      <c r="C37" s="6">
        <v>26</v>
      </c>
      <c r="D37" s="7">
        <f t="shared" si="5"/>
        <v>127</v>
      </c>
      <c r="E37" s="6" t="s">
        <v>30</v>
      </c>
      <c r="F37" t="s">
        <v>772</v>
      </c>
      <c r="G37" s="6">
        <v>148</v>
      </c>
      <c r="H37" s="6">
        <v>22.96</v>
      </c>
      <c r="J37" s="6" t="s">
        <v>31</v>
      </c>
      <c r="K37" s="6">
        <v>2</v>
      </c>
      <c r="P37" s="13"/>
      <c r="Q37" s="20"/>
      <c r="R37" s="13"/>
    </row>
    <row r="38" spans="1:18" x14ac:dyDescent="0.35">
      <c r="A38" s="6">
        <v>2020</v>
      </c>
      <c r="B38" s="6">
        <v>3</v>
      </c>
      <c r="C38" s="6">
        <v>28</v>
      </c>
      <c r="D38" s="7">
        <f t="shared" si="5"/>
        <v>129</v>
      </c>
      <c r="E38" s="6" t="s">
        <v>30</v>
      </c>
      <c r="F38" t="s">
        <v>771</v>
      </c>
      <c r="G38" s="6">
        <v>142</v>
      </c>
      <c r="H38" s="6">
        <v>23.27</v>
      </c>
      <c r="I38" s="6">
        <v>8.85</v>
      </c>
      <c r="J38" s="6" t="s">
        <v>31</v>
      </c>
      <c r="K38" s="6">
        <v>4</v>
      </c>
      <c r="L38" s="8">
        <v>226</v>
      </c>
      <c r="M38" s="8">
        <v>22.6</v>
      </c>
      <c r="N38" s="8">
        <v>15</v>
      </c>
      <c r="O38" s="8">
        <v>21</v>
      </c>
      <c r="P38" s="13">
        <f>((M38/L38)+(N38/L38)+(O38/L38))/3</f>
        <v>8.6430678466076702E-2</v>
      </c>
      <c r="Q38" s="20">
        <f t="shared" si="4"/>
        <v>12.273156342182892</v>
      </c>
      <c r="R38" s="13">
        <f t="shared" si="1"/>
        <v>0.52742399407747709</v>
      </c>
    </row>
    <row r="39" spans="1:18" x14ac:dyDescent="0.35">
      <c r="A39" s="6">
        <v>2020</v>
      </c>
      <c r="B39" s="6">
        <v>3</v>
      </c>
      <c r="C39" s="6">
        <v>28</v>
      </c>
      <c r="D39" s="7">
        <f t="shared" si="5"/>
        <v>129</v>
      </c>
      <c r="E39" s="6" t="s">
        <v>30</v>
      </c>
      <c r="F39" t="s">
        <v>772</v>
      </c>
      <c r="G39" s="6">
        <v>148</v>
      </c>
      <c r="H39" s="6">
        <v>22.96</v>
      </c>
      <c r="I39" s="13">
        <v>6.8</v>
      </c>
      <c r="J39" s="6" t="s">
        <v>31</v>
      </c>
      <c r="K39" s="6">
        <v>3</v>
      </c>
      <c r="L39" s="8">
        <v>198.4</v>
      </c>
      <c r="M39" s="8">
        <v>22</v>
      </c>
      <c r="N39" s="8">
        <v>22.7</v>
      </c>
      <c r="O39" s="8">
        <v>21.4</v>
      </c>
      <c r="P39" s="13">
        <f t="shared" ref="P39:P64" si="6">((M39/L39)+(N39/L39)+(O39/L39))/3</f>
        <v>0.11105510752688171</v>
      </c>
      <c r="Q39" s="20">
        <f t="shared" si="4"/>
        <v>16.436155913978492</v>
      </c>
      <c r="R39" s="13">
        <f t="shared" si="1"/>
        <v>0.71586044921509107</v>
      </c>
    </row>
    <row r="40" spans="1:18" x14ac:dyDescent="0.35">
      <c r="A40" s="6">
        <v>2020</v>
      </c>
      <c r="B40" s="6">
        <v>3</v>
      </c>
      <c r="C40" s="6">
        <v>28</v>
      </c>
      <c r="D40" s="7">
        <f t="shared" si="5"/>
        <v>129</v>
      </c>
      <c r="E40" s="6" t="s">
        <v>30</v>
      </c>
      <c r="F40" t="s">
        <v>773</v>
      </c>
      <c r="G40" s="6">
        <v>120</v>
      </c>
      <c r="H40" s="6">
        <v>21.7</v>
      </c>
      <c r="I40" s="13">
        <v>4.9000000000000004</v>
      </c>
      <c r="J40" s="6" t="s">
        <v>31</v>
      </c>
      <c r="K40" s="6">
        <v>5</v>
      </c>
      <c r="L40" s="8">
        <v>191.3</v>
      </c>
      <c r="M40" s="8">
        <v>16.5</v>
      </c>
      <c r="N40" s="8">
        <v>15.7</v>
      </c>
      <c r="O40" s="8">
        <v>18.3</v>
      </c>
      <c r="P40" s="13">
        <f t="shared" si="6"/>
        <v>8.799442411569959E-2</v>
      </c>
      <c r="Q40" s="20">
        <f t="shared" si="4"/>
        <v>10.559330893883951</v>
      </c>
      <c r="R40" s="13">
        <f t="shared" si="1"/>
        <v>0.4866051103172328</v>
      </c>
    </row>
    <row r="41" spans="1:18" x14ac:dyDescent="0.35">
      <c r="A41" s="6">
        <v>2020</v>
      </c>
      <c r="B41" s="6">
        <v>4</v>
      </c>
      <c r="C41" s="6">
        <v>4</v>
      </c>
      <c r="D41" s="7">
        <f>31*2+28+30+C41+11</f>
        <v>135</v>
      </c>
      <c r="E41" s="6" t="s">
        <v>30</v>
      </c>
      <c r="F41" t="s">
        <v>773</v>
      </c>
      <c r="G41" s="6">
        <v>120</v>
      </c>
      <c r="H41" s="6">
        <v>21.7</v>
      </c>
      <c r="I41" s="6">
        <v>5.5</v>
      </c>
      <c r="J41" s="6" t="s">
        <v>31</v>
      </c>
      <c r="K41" s="6">
        <v>6</v>
      </c>
      <c r="L41" s="8">
        <v>186</v>
      </c>
      <c r="M41" s="8">
        <v>17.100000000000001</v>
      </c>
      <c r="N41" s="8">
        <v>19.100000000000001</v>
      </c>
      <c r="O41" s="8">
        <v>16.899999999999999</v>
      </c>
      <c r="P41" s="13">
        <f t="shared" si="6"/>
        <v>9.5161290322580652E-2</v>
      </c>
      <c r="Q41" s="20">
        <f t="shared" si="4"/>
        <v>11.419354838709678</v>
      </c>
      <c r="R41" s="13">
        <f t="shared" si="1"/>
        <v>0.52623755017095297</v>
      </c>
    </row>
    <row r="42" spans="1:18" x14ac:dyDescent="0.35">
      <c r="A42" s="6">
        <v>2020</v>
      </c>
      <c r="B42" s="6">
        <v>4</v>
      </c>
      <c r="C42" s="6">
        <v>5</v>
      </c>
      <c r="D42" s="7">
        <f t="shared" ref="D42:D49" si="7">31*2+28+30+C42+11</f>
        <v>136</v>
      </c>
      <c r="E42" s="6" t="s">
        <v>30</v>
      </c>
      <c r="F42" t="s">
        <v>771</v>
      </c>
      <c r="G42" s="6">
        <v>142</v>
      </c>
      <c r="H42" s="6">
        <v>23.27</v>
      </c>
      <c r="I42" s="6">
        <v>9.69</v>
      </c>
      <c r="J42" s="6" t="s">
        <v>31</v>
      </c>
      <c r="K42" s="6">
        <v>5</v>
      </c>
      <c r="L42" s="8">
        <v>227.7</v>
      </c>
      <c r="M42" s="8">
        <v>21.8</v>
      </c>
      <c r="N42" s="8">
        <v>20.3</v>
      </c>
      <c r="O42" s="8">
        <v>19.23</v>
      </c>
      <c r="P42" s="13">
        <f t="shared" si="6"/>
        <v>8.9781876738398492E-2</v>
      </c>
      <c r="Q42" s="20">
        <f t="shared" si="4"/>
        <v>12.749026496852586</v>
      </c>
      <c r="R42" s="13">
        <f t="shared" si="1"/>
        <v>0.54787393626354042</v>
      </c>
    </row>
    <row r="43" spans="1:18" x14ac:dyDescent="0.35">
      <c r="A43" s="6">
        <v>2020</v>
      </c>
      <c r="B43" s="6">
        <v>4</v>
      </c>
      <c r="C43" s="6">
        <v>5</v>
      </c>
      <c r="D43" s="7">
        <f t="shared" si="7"/>
        <v>136</v>
      </c>
      <c r="E43" s="6" t="s">
        <v>30</v>
      </c>
      <c r="F43" t="s">
        <v>772</v>
      </c>
      <c r="G43" s="6">
        <v>148</v>
      </c>
      <c r="H43" s="6">
        <v>22.96</v>
      </c>
      <c r="I43" s="6">
        <v>8.02</v>
      </c>
      <c r="J43" s="6" t="s">
        <v>31</v>
      </c>
      <c r="K43" s="6">
        <v>5</v>
      </c>
      <c r="L43" s="8">
        <v>200.4</v>
      </c>
      <c r="M43" s="8">
        <v>19.600000000000001</v>
      </c>
      <c r="N43" s="8">
        <v>21</v>
      </c>
      <c r="O43" s="8">
        <v>22.1</v>
      </c>
      <c r="P43" s="13">
        <f t="shared" si="6"/>
        <v>0.10429141716566866</v>
      </c>
      <c r="Q43" s="20">
        <f t="shared" si="4"/>
        <v>15.435129740518962</v>
      </c>
      <c r="R43" s="13">
        <f t="shared" si="1"/>
        <v>0.67226174828044261</v>
      </c>
    </row>
    <row r="44" spans="1:18" x14ac:dyDescent="0.35">
      <c r="A44" s="6">
        <v>2020</v>
      </c>
      <c r="B44" s="6">
        <v>4</v>
      </c>
      <c r="C44" s="6">
        <v>9</v>
      </c>
      <c r="D44" s="7">
        <f t="shared" si="7"/>
        <v>140</v>
      </c>
      <c r="E44" s="6" t="s">
        <v>30</v>
      </c>
      <c r="F44" t="s">
        <v>771</v>
      </c>
      <c r="G44" s="6">
        <v>142</v>
      </c>
      <c r="H44" s="6">
        <v>23.27</v>
      </c>
      <c r="I44" s="6">
        <v>10.42</v>
      </c>
      <c r="J44" s="6" t="s">
        <v>31</v>
      </c>
      <c r="K44" s="6">
        <v>5</v>
      </c>
      <c r="L44" s="8">
        <v>230</v>
      </c>
      <c r="M44" s="8">
        <v>23.1</v>
      </c>
      <c r="N44" s="8">
        <v>20.100000000000001</v>
      </c>
      <c r="O44" s="8">
        <v>22.2</v>
      </c>
      <c r="P44" s="13">
        <f t="shared" si="6"/>
        <v>9.4782608695652179E-2</v>
      </c>
      <c r="Q44" s="20">
        <f t="shared" si="4"/>
        <v>13.45913043478261</v>
      </c>
      <c r="R44" s="13">
        <f t="shared" si="1"/>
        <v>0.5783897909231891</v>
      </c>
    </row>
    <row r="45" spans="1:18" x14ac:dyDescent="0.35">
      <c r="A45" s="6">
        <v>2020</v>
      </c>
      <c r="B45" s="6">
        <v>4</v>
      </c>
      <c r="C45" s="6">
        <v>9</v>
      </c>
      <c r="D45" s="7">
        <f t="shared" si="7"/>
        <v>140</v>
      </c>
      <c r="E45" s="6" t="s">
        <v>30</v>
      </c>
      <c r="F45" t="s">
        <v>772</v>
      </c>
      <c r="G45" s="6">
        <v>148</v>
      </c>
      <c r="H45" s="6">
        <v>22.96</v>
      </c>
      <c r="I45" s="6">
        <v>7.42</v>
      </c>
      <c r="J45" s="6" t="s">
        <v>31</v>
      </c>
      <c r="K45" s="6">
        <v>3</v>
      </c>
      <c r="L45" s="8">
        <v>201.8</v>
      </c>
      <c r="M45" s="8">
        <v>21.1</v>
      </c>
      <c r="N45" s="8">
        <v>19.5</v>
      </c>
      <c r="O45" s="8">
        <v>21.3</v>
      </c>
      <c r="P45" s="13">
        <f t="shared" si="6"/>
        <v>0.10224644862900562</v>
      </c>
      <c r="Q45" s="20">
        <f t="shared" si="4"/>
        <v>15.132474397092832</v>
      </c>
      <c r="R45" s="13">
        <f t="shared" si="1"/>
        <v>0.65907989534376443</v>
      </c>
    </row>
    <row r="46" spans="1:18" x14ac:dyDescent="0.35">
      <c r="A46" s="6">
        <v>2020</v>
      </c>
      <c r="B46" s="6">
        <v>4</v>
      </c>
      <c r="C46" s="6">
        <v>9</v>
      </c>
      <c r="D46" s="7">
        <f t="shared" si="7"/>
        <v>140</v>
      </c>
      <c r="E46" s="6" t="s">
        <v>30</v>
      </c>
      <c r="F46" t="s">
        <v>773</v>
      </c>
      <c r="G46" s="6">
        <v>120</v>
      </c>
      <c r="H46" s="6">
        <v>21.7</v>
      </c>
      <c r="I46" s="6">
        <v>5.53</v>
      </c>
      <c r="J46" s="6" t="s">
        <v>31</v>
      </c>
      <c r="K46" s="6">
        <v>6</v>
      </c>
      <c r="L46" s="8">
        <v>182.6</v>
      </c>
      <c r="M46" s="8">
        <v>15.8</v>
      </c>
      <c r="N46" s="8">
        <v>19</v>
      </c>
      <c r="O46" s="8">
        <v>16.7</v>
      </c>
      <c r="P46" s="13">
        <f t="shared" si="6"/>
        <v>9.4012413289521715E-2</v>
      </c>
      <c r="Q46" s="20">
        <f t="shared" si="4"/>
        <v>11.281489594742606</v>
      </c>
      <c r="R46" s="13">
        <f t="shared" si="1"/>
        <v>0.51988431312177907</v>
      </c>
    </row>
    <row r="47" spans="1:18" x14ac:dyDescent="0.35">
      <c r="A47" s="6">
        <v>2020</v>
      </c>
      <c r="B47" s="6">
        <v>4</v>
      </c>
      <c r="C47" s="6">
        <v>22</v>
      </c>
      <c r="D47" s="7">
        <f t="shared" si="7"/>
        <v>153</v>
      </c>
      <c r="E47" s="6" t="s">
        <v>30</v>
      </c>
      <c r="F47" t="s">
        <v>771</v>
      </c>
      <c r="G47" s="6">
        <v>142</v>
      </c>
      <c r="H47" s="6">
        <v>23.27</v>
      </c>
      <c r="J47" s="6" t="s">
        <v>31</v>
      </c>
      <c r="K47" s="6">
        <v>4</v>
      </c>
      <c r="L47" s="8">
        <v>151.69999999999999</v>
      </c>
      <c r="M47" s="8">
        <v>15.2</v>
      </c>
      <c r="N47" s="8">
        <v>12.32</v>
      </c>
      <c r="O47" s="8">
        <v>16.100000000000001</v>
      </c>
      <c r="P47" s="13">
        <f t="shared" si="6"/>
        <v>9.5847066578773898E-2</v>
      </c>
      <c r="Q47" s="20">
        <f t="shared" si="4"/>
        <v>13.610283454185893</v>
      </c>
      <c r="R47" s="13">
        <f t="shared" si="1"/>
        <v>0.58488540843085057</v>
      </c>
    </row>
    <row r="48" spans="1:18" x14ac:dyDescent="0.35">
      <c r="A48" s="6">
        <v>2020</v>
      </c>
      <c r="B48" s="6">
        <v>4</v>
      </c>
      <c r="C48" s="6">
        <v>22</v>
      </c>
      <c r="D48" s="7">
        <f t="shared" si="7"/>
        <v>153</v>
      </c>
      <c r="E48" s="6" t="s">
        <v>30</v>
      </c>
      <c r="F48" t="s">
        <v>772</v>
      </c>
      <c r="G48" s="6">
        <v>148</v>
      </c>
      <c r="H48" s="6">
        <v>22.96</v>
      </c>
      <c r="J48" s="6" t="s">
        <v>31</v>
      </c>
      <c r="K48" s="6">
        <v>5</v>
      </c>
      <c r="L48" s="8">
        <v>132.30000000000001</v>
      </c>
      <c r="M48" s="8">
        <v>14.6</v>
      </c>
      <c r="N48" s="8">
        <v>15.5</v>
      </c>
      <c r="O48" s="8">
        <v>14.9</v>
      </c>
      <c r="P48" s="13">
        <f t="shared" si="6"/>
        <v>0.11337868480725623</v>
      </c>
      <c r="Q48" s="20">
        <f t="shared" si="4"/>
        <v>16.780045351473923</v>
      </c>
      <c r="R48" s="13">
        <f t="shared" si="1"/>
        <v>0.73083821217220912</v>
      </c>
    </row>
    <row r="49" spans="1:18" x14ac:dyDescent="0.35">
      <c r="A49" s="6">
        <v>2020</v>
      </c>
      <c r="B49" s="6">
        <v>4</v>
      </c>
      <c r="C49" s="6">
        <v>22</v>
      </c>
      <c r="D49" s="7">
        <f t="shared" si="7"/>
        <v>153</v>
      </c>
      <c r="E49" s="6" t="s">
        <v>30</v>
      </c>
      <c r="F49" t="s">
        <v>773</v>
      </c>
      <c r="G49" s="6">
        <v>120</v>
      </c>
      <c r="H49" s="6">
        <v>21.7</v>
      </c>
      <c r="J49" s="6" t="s">
        <v>31</v>
      </c>
      <c r="K49" s="6">
        <v>5</v>
      </c>
      <c r="L49" s="8">
        <v>123.6</v>
      </c>
      <c r="M49" s="8">
        <v>12.3</v>
      </c>
      <c r="N49" s="8">
        <v>11.33</v>
      </c>
      <c r="O49" s="8">
        <v>11.7</v>
      </c>
      <c r="P49" s="13">
        <f t="shared" si="6"/>
        <v>9.5280474649406699E-2</v>
      </c>
      <c r="Q49" s="20">
        <f t="shared" si="4"/>
        <v>11.433656957928804</v>
      </c>
      <c r="R49" s="13">
        <f t="shared" si="1"/>
        <v>0.52689663400593567</v>
      </c>
    </row>
    <row r="50" spans="1:18" x14ac:dyDescent="0.35">
      <c r="A50" s="6">
        <v>2020</v>
      </c>
      <c r="B50" s="6">
        <v>5</v>
      </c>
      <c r="C50" s="6">
        <v>6</v>
      </c>
      <c r="D50" s="7">
        <f>31*3+28+30+C50+11</f>
        <v>168</v>
      </c>
      <c r="E50" s="6" t="s">
        <v>30</v>
      </c>
      <c r="F50" t="s">
        <v>771</v>
      </c>
      <c r="G50" s="6">
        <v>142</v>
      </c>
      <c r="H50" s="6">
        <v>23.27</v>
      </c>
      <c r="J50" s="6" t="s">
        <v>31</v>
      </c>
      <c r="K50" s="6">
        <v>6</v>
      </c>
      <c r="L50" s="8">
        <v>151.80000000000001</v>
      </c>
      <c r="M50" s="8">
        <v>15.36</v>
      </c>
      <c r="N50" s="8">
        <v>10.72</v>
      </c>
      <c r="O50" s="8">
        <v>14.6</v>
      </c>
      <c r="P50" s="13">
        <f t="shared" si="6"/>
        <v>8.9328063241106717E-2</v>
      </c>
      <c r="Q50" s="20">
        <f t="shared" si="4"/>
        <v>12.684584980237155</v>
      </c>
      <c r="R50" s="13">
        <f t="shared" si="1"/>
        <v>0.54510464031960271</v>
      </c>
    </row>
    <row r="51" spans="1:18" x14ac:dyDescent="0.35">
      <c r="A51" s="6">
        <v>2020</v>
      </c>
      <c r="B51" s="6">
        <v>5</v>
      </c>
      <c r="C51" s="6">
        <v>6</v>
      </c>
      <c r="D51" s="7">
        <f t="shared" ref="D51:D55" si="8">31*3+28+30+C51+11</f>
        <v>168</v>
      </c>
      <c r="E51" s="6" t="s">
        <v>30</v>
      </c>
      <c r="F51" t="s">
        <v>772</v>
      </c>
      <c r="G51" s="6">
        <v>148</v>
      </c>
      <c r="H51" s="6">
        <v>22.96</v>
      </c>
      <c r="J51" s="6" t="s">
        <v>31</v>
      </c>
      <c r="K51" s="6">
        <v>5</v>
      </c>
      <c r="L51" s="8">
        <v>136.9</v>
      </c>
      <c r="M51" s="8">
        <v>14.5</v>
      </c>
      <c r="N51" s="8">
        <v>15.6</v>
      </c>
      <c r="O51" s="8">
        <v>14.31</v>
      </c>
      <c r="P51" s="13">
        <f t="shared" si="6"/>
        <v>0.10813245678110543</v>
      </c>
      <c r="Q51" s="20">
        <f t="shared" si="4"/>
        <v>16.003603603603604</v>
      </c>
      <c r="R51" s="13">
        <f t="shared" si="1"/>
        <v>0.69702106287472143</v>
      </c>
    </row>
    <row r="52" spans="1:18" x14ac:dyDescent="0.35">
      <c r="A52" s="6">
        <v>2020</v>
      </c>
      <c r="B52" s="6">
        <v>5</v>
      </c>
      <c r="C52" s="6">
        <v>6</v>
      </c>
      <c r="D52" s="7">
        <f t="shared" si="8"/>
        <v>168</v>
      </c>
      <c r="E52" s="6" t="s">
        <v>30</v>
      </c>
      <c r="F52" t="s">
        <v>773</v>
      </c>
      <c r="G52" s="6">
        <v>120</v>
      </c>
      <c r="H52" s="6">
        <v>21.7</v>
      </c>
      <c r="J52" s="6" t="s">
        <v>31</v>
      </c>
      <c r="K52" s="6">
        <v>6</v>
      </c>
      <c r="L52" s="8">
        <v>125</v>
      </c>
      <c r="M52" s="8">
        <v>10.6</v>
      </c>
      <c r="N52" s="8">
        <v>14.1</v>
      </c>
      <c r="O52" s="8">
        <v>13.1</v>
      </c>
      <c r="P52" s="13">
        <f t="shared" si="6"/>
        <v>0.1008</v>
      </c>
      <c r="Q52" s="20">
        <f t="shared" si="4"/>
        <v>12.096</v>
      </c>
      <c r="R52" s="13">
        <f t="shared" si="1"/>
        <v>0.55741935483870975</v>
      </c>
    </row>
    <row r="53" spans="1:18" x14ac:dyDescent="0.35">
      <c r="A53" s="6">
        <v>2020</v>
      </c>
      <c r="B53" s="6">
        <v>5</v>
      </c>
      <c r="C53" s="6">
        <v>20</v>
      </c>
      <c r="D53" s="7">
        <f t="shared" si="8"/>
        <v>182</v>
      </c>
      <c r="E53" s="6" t="s">
        <v>30</v>
      </c>
      <c r="F53" t="s">
        <v>771</v>
      </c>
      <c r="G53" s="6">
        <v>142</v>
      </c>
      <c r="H53" s="6">
        <v>23.27</v>
      </c>
      <c r="J53" s="6" t="s">
        <v>31</v>
      </c>
      <c r="K53" s="6">
        <v>6</v>
      </c>
      <c r="L53" s="8">
        <v>152.9</v>
      </c>
      <c r="M53" s="8">
        <v>14.8</v>
      </c>
      <c r="N53" s="8">
        <v>10.33</v>
      </c>
      <c r="O53" s="8">
        <v>14.54</v>
      </c>
      <c r="P53" s="13">
        <f t="shared" si="6"/>
        <v>8.648354044037497E-2</v>
      </c>
      <c r="Q53" s="20">
        <f t="shared" si="4"/>
        <v>12.280662742533245</v>
      </c>
      <c r="R53" s="13">
        <f t="shared" si="1"/>
        <v>0.52774657251969248</v>
      </c>
    </row>
    <row r="54" spans="1:18" x14ac:dyDescent="0.35">
      <c r="A54" s="6">
        <v>2020</v>
      </c>
      <c r="B54" s="6">
        <v>5</v>
      </c>
      <c r="C54" s="6">
        <v>20</v>
      </c>
      <c r="D54" s="7">
        <f t="shared" si="8"/>
        <v>182</v>
      </c>
      <c r="E54" s="6" t="s">
        <v>30</v>
      </c>
      <c r="F54" t="s">
        <v>772</v>
      </c>
      <c r="G54" s="6">
        <v>148</v>
      </c>
      <c r="H54" s="6">
        <v>22.96</v>
      </c>
      <c r="J54" s="6" t="s">
        <v>31</v>
      </c>
      <c r="K54" s="6">
        <v>7</v>
      </c>
      <c r="L54" s="8">
        <v>140.4</v>
      </c>
      <c r="M54" s="8">
        <v>14</v>
      </c>
      <c r="N54" s="8">
        <v>13.1</v>
      </c>
      <c r="O54" s="8">
        <v>14.7</v>
      </c>
      <c r="P54" s="13">
        <f t="shared" si="6"/>
        <v>9.9240265906932579E-2</v>
      </c>
      <c r="Q54" s="20">
        <f t="shared" si="4"/>
        <v>14.687559354226021</v>
      </c>
      <c r="R54" s="13">
        <f t="shared" si="1"/>
        <v>0.63970206246629013</v>
      </c>
    </row>
    <row r="55" spans="1:18" x14ac:dyDescent="0.35">
      <c r="A55" s="6">
        <v>2020</v>
      </c>
      <c r="B55" s="6">
        <v>5</v>
      </c>
      <c r="C55" s="6">
        <v>20</v>
      </c>
      <c r="D55" s="7">
        <f t="shared" si="8"/>
        <v>182</v>
      </c>
      <c r="E55" s="6" t="s">
        <v>30</v>
      </c>
      <c r="F55" t="s">
        <v>773</v>
      </c>
      <c r="G55" s="6">
        <v>120</v>
      </c>
      <c r="H55" s="6">
        <v>21.7</v>
      </c>
      <c r="J55" s="6" t="s">
        <v>31</v>
      </c>
      <c r="K55" s="6">
        <v>5</v>
      </c>
      <c r="L55" s="8">
        <v>123.9</v>
      </c>
      <c r="M55" s="8">
        <v>12.6</v>
      </c>
      <c r="N55" s="8">
        <v>13</v>
      </c>
      <c r="O55" s="8">
        <v>11.7</v>
      </c>
      <c r="P55" s="13">
        <f t="shared" si="6"/>
        <v>0.10034974441754102</v>
      </c>
      <c r="Q55" s="20">
        <f t="shared" si="4"/>
        <v>12.041969330104923</v>
      </c>
      <c r="R55" s="13">
        <f t="shared" si="1"/>
        <v>0.55492946221681672</v>
      </c>
    </row>
    <row r="56" spans="1:18" x14ac:dyDescent="0.35">
      <c r="A56" s="6">
        <v>2020</v>
      </c>
      <c r="B56" s="6">
        <v>6</v>
      </c>
      <c r="C56" s="6">
        <v>3</v>
      </c>
      <c r="D56" s="7">
        <f>31*3+28+30*2+C56+11</f>
        <v>195</v>
      </c>
      <c r="E56" s="6" t="s">
        <v>30</v>
      </c>
      <c r="F56" t="s">
        <v>771</v>
      </c>
      <c r="G56" s="6">
        <v>142</v>
      </c>
      <c r="H56" s="6">
        <v>23.27</v>
      </c>
      <c r="I56" s="6">
        <v>11.79</v>
      </c>
      <c r="J56" s="6" t="s">
        <v>31</v>
      </c>
      <c r="K56" s="6">
        <v>5</v>
      </c>
      <c r="L56" s="8">
        <v>128.19999999999999</v>
      </c>
      <c r="M56" s="8">
        <v>12.2</v>
      </c>
      <c r="N56" s="8">
        <v>13.4</v>
      </c>
      <c r="O56" s="8">
        <v>12</v>
      </c>
      <c r="P56" s="13">
        <f t="shared" si="6"/>
        <v>9.7763910556422265E-2</v>
      </c>
      <c r="Q56" s="20">
        <f t="shared" si="4"/>
        <v>13.882475299011961</v>
      </c>
      <c r="R56" s="13">
        <f t="shared" ref="R56:R64" si="9">Q56/H56</f>
        <v>0.59658252251877786</v>
      </c>
    </row>
    <row r="57" spans="1:18" x14ac:dyDescent="0.35">
      <c r="A57" s="6">
        <v>2020</v>
      </c>
      <c r="B57" s="6">
        <v>6</v>
      </c>
      <c r="C57" s="6">
        <v>3</v>
      </c>
      <c r="D57" s="7">
        <f t="shared" ref="D57:D58" si="10">31*3+28+30*2+C57+11</f>
        <v>195</v>
      </c>
      <c r="E57" s="6" t="s">
        <v>30</v>
      </c>
      <c r="F57" t="s">
        <v>772</v>
      </c>
      <c r="G57" s="6">
        <v>148</v>
      </c>
      <c r="H57" s="6">
        <v>22.96</v>
      </c>
      <c r="I57" s="6">
        <v>9.91</v>
      </c>
      <c r="J57" s="6" t="s">
        <v>31</v>
      </c>
      <c r="K57" s="6">
        <v>6</v>
      </c>
      <c r="L57" s="8">
        <v>141.9</v>
      </c>
      <c r="M57" s="8">
        <v>15.6</v>
      </c>
      <c r="N57" s="8">
        <v>15.3</v>
      </c>
      <c r="O57" s="8">
        <v>16.100000000000001</v>
      </c>
      <c r="P57" s="13">
        <f t="shared" si="6"/>
        <v>0.11040638947615693</v>
      </c>
      <c r="Q57" s="20">
        <f t="shared" si="4"/>
        <v>16.340145642471224</v>
      </c>
      <c r="R57" s="13">
        <f t="shared" si="9"/>
        <v>0.71167881718080239</v>
      </c>
    </row>
    <row r="58" spans="1:18" x14ac:dyDescent="0.35">
      <c r="A58" s="6">
        <v>2020</v>
      </c>
      <c r="B58" s="6">
        <v>6</v>
      </c>
      <c r="C58" s="6">
        <v>3</v>
      </c>
      <c r="D58" s="7">
        <f t="shared" si="10"/>
        <v>195</v>
      </c>
      <c r="E58" s="6" t="s">
        <v>30</v>
      </c>
      <c r="F58" t="s">
        <v>773</v>
      </c>
      <c r="G58" s="6">
        <v>120</v>
      </c>
      <c r="H58" s="6">
        <v>21.7</v>
      </c>
      <c r="I58" s="6">
        <v>6.79</v>
      </c>
      <c r="J58" s="6" t="s">
        <v>31</v>
      </c>
      <c r="K58" s="6">
        <v>4</v>
      </c>
      <c r="L58" s="8">
        <v>126.1</v>
      </c>
      <c r="M58" s="8">
        <v>11</v>
      </c>
      <c r="N58" s="8">
        <v>12.23</v>
      </c>
      <c r="O58" s="8">
        <v>11.62</v>
      </c>
      <c r="P58" s="13">
        <f t="shared" si="6"/>
        <v>9.2122653978324087E-2</v>
      </c>
      <c r="Q58" s="20">
        <f t="shared" si="4"/>
        <v>11.05471847739889</v>
      </c>
      <c r="R58" s="13">
        <f t="shared" si="9"/>
        <v>0.50943403121653874</v>
      </c>
    </row>
    <row r="59" spans="1:18" x14ac:dyDescent="0.35">
      <c r="A59" s="6">
        <v>2020</v>
      </c>
      <c r="B59" s="6">
        <v>7</v>
      </c>
      <c r="C59" s="6">
        <v>1</v>
      </c>
      <c r="D59" s="7">
        <f>31*4+28+30*2+C59+11</f>
        <v>224</v>
      </c>
      <c r="E59" s="6" t="s">
        <v>30</v>
      </c>
      <c r="F59" t="s">
        <v>771</v>
      </c>
      <c r="G59" s="6">
        <v>142</v>
      </c>
      <c r="H59" s="6">
        <v>23.27</v>
      </c>
      <c r="I59" s="6">
        <v>10.96</v>
      </c>
      <c r="J59" s="6" t="s">
        <v>31</v>
      </c>
      <c r="K59" s="6">
        <v>5</v>
      </c>
      <c r="L59" s="8">
        <v>154</v>
      </c>
      <c r="M59" s="8">
        <v>12.44</v>
      </c>
      <c r="N59" s="8">
        <v>13.52</v>
      </c>
      <c r="O59" s="8">
        <v>10.36</v>
      </c>
      <c r="P59" s="13">
        <f t="shared" si="6"/>
        <v>7.8614718614718596E-2</v>
      </c>
      <c r="Q59" s="20">
        <f t="shared" si="4"/>
        <v>11.16329004329004</v>
      </c>
      <c r="R59" s="13">
        <f t="shared" si="9"/>
        <v>0.47972883727073656</v>
      </c>
    </row>
    <row r="60" spans="1:18" x14ac:dyDescent="0.35">
      <c r="A60" s="6">
        <v>2020</v>
      </c>
      <c r="B60" s="6">
        <v>7</v>
      </c>
      <c r="C60" s="6">
        <v>1</v>
      </c>
      <c r="D60" s="7">
        <f>31*4+28+30*2+C60+11</f>
        <v>224</v>
      </c>
      <c r="E60" s="6" t="s">
        <v>30</v>
      </c>
      <c r="F60" t="s">
        <v>772</v>
      </c>
      <c r="G60" s="6">
        <v>132</v>
      </c>
      <c r="H60" s="6">
        <v>22.96</v>
      </c>
      <c r="I60" s="6">
        <v>10.37</v>
      </c>
      <c r="J60" s="6" t="s">
        <v>31</v>
      </c>
      <c r="K60" s="6">
        <v>6</v>
      </c>
      <c r="L60" s="8">
        <v>145</v>
      </c>
      <c r="M60" s="8">
        <v>17.2</v>
      </c>
      <c r="N60" s="8">
        <v>17.3</v>
      </c>
      <c r="O60" s="8">
        <v>18.3</v>
      </c>
      <c r="P60" s="13">
        <f t="shared" si="6"/>
        <v>0.12137931034482759</v>
      </c>
      <c r="Q60" s="20">
        <f t="shared" si="4"/>
        <v>16.022068965517242</v>
      </c>
      <c r="R60" s="13">
        <f t="shared" si="9"/>
        <v>0.69782530337618642</v>
      </c>
    </row>
    <row r="61" spans="1:18" x14ac:dyDescent="0.35">
      <c r="A61" s="6">
        <v>2020</v>
      </c>
      <c r="B61" s="6">
        <v>7</v>
      </c>
      <c r="C61" s="6">
        <v>1</v>
      </c>
      <c r="D61" s="7">
        <f t="shared" ref="D61:D64" si="11">31*4+28+30*2+C61+11</f>
        <v>224</v>
      </c>
      <c r="E61" s="6" t="s">
        <v>30</v>
      </c>
      <c r="F61" t="s">
        <v>773</v>
      </c>
      <c r="G61" s="6">
        <v>120</v>
      </c>
      <c r="H61" s="6">
        <v>21.7</v>
      </c>
      <c r="I61" s="6">
        <v>7.15</v>
      </c>
      <c r="J61" s="6" t="s">
        <v>31</v>
      </c>
      <c r="K61" s="6">
        <v>4</v>
      </c>
      <c r="L61" s="8">
        <v>129.5</v>
      </c>
      <c r="M61" s="18">
        <v>13.36</v>
      </c>
      <c r="N61" s="8">
        <v>13.22</v>
      </c>
      <c r="O61" s="8">
        <v>13.22</v>
      </c>
      <c r="P61" s="13">
        <f t="shared" si="6"/>
        <v>0.10244530244530244</v>
      </c>
      <c r="Q61" s="20">
        <f t="shared" si="4"/>
        <v>12.293436293436292</v>
      </c>
      <c r="R61" s="13">
        <f t="shared" si="9"/>
        <v>0.56651780154084297</v>
      </c>
    </row>
    <row r="62" spans="1:18" x14ac:dyDescent="0.35">
      <c r="A62" s="6">
        <v>2020</v>
      </c>
      <c r="B62" s="6">
        <v>7</v>
      </c>
      <c r="C62" s="6">
        <v>29</v>
      </c>
      <c r="D62" s="7">
        <f t="shared" si="11"/>
        <v>252</v>
      </c>
      <c r="E62" s="6" t="s">
        <v>30</v>
      </c>
      <c r="F62" t="s">
        <v>771</v>
      </c>
      <c r="G62" s="6">
        <v>142</v>
      </c>
      <c r="H62" s="6">
        <v>23.27</v>
      </c>
      <c r="I62" s="6">
        <v>10.83</v>
      </c>
      <c r="J62" s="6" t="s">
        <v>31</v>
      </c>
      <c r="K62" s="6">
        <v>6</v>
      </c>
      <c r="L62" s="8">
        <v>154.30000000000001</v>
      </c>
      <c r="M62" s="8">
        <v>18.16</v>
      </c>
      <c r="N62" s="8">
        <v>11.94</v>
      </c>
      <c r="O62" s="8">
        <v>15.18</v>
      </c>
      <c r="P62" s="13">
        <f t="shared" si="6"/>
        <v>9.7818103262043613E-2</v>
      </c>
      <c r="Q62" s="20">
        <f t="shared" si="4"/>
        <v>13.890170663210194</v>
      </c>
      <c r="R62" s="13">
        <f t="shared" si="9"/>
        <v>0.596913221452952</v>
      </c>
    </row>
    <row r="63" spans="1:18" x14ac:dyDescent="0.35">
      <c r="A63" s="6">
        <v>2020</v>
      </c>
      <c r="B63" s="6">
        <v>7</v>
      </c>
      <c r="C63" s="6">
        <v>29</v>
      </c>
      <c r="D63" s="7">
        <f t="shared" si="11"/>
        <v>252</v>
      </c>
      <c r="E63" s="6" t="s">
        <v>30</v>
      </c>
      <c r="F63" t="s">
        <v>772</v>
      </c>
      <c r="G63" s="6">
        <v>148</v>
      </c>
      <c r="H63" s="6">
        <v>22.96</v>
      </c>
      <c r="I63" s="6">
        <v>11.52</v>
      </c>
      <c r="J63" s="6" t="s">
        <v>31</v>
      </c>
      <c r="K63" s="6">
        <v>8</v>
      </c>
      <c r="L63" s="8">
        <v>145.9</v>
      </c>
      <c r="M63" s="8">
        <v>17.63</v>
      </c>
      <c r="N63" s="8">
        <v>16.97</v>
      </c>
      <c r="O63" s="8">
        <v>17.93</v>
      </c>
      <c r="P63" s="13">
        <f t="shared" si="6"/>
        <v>0.12001370801919121</v>
      </c>
      <c r="Q63" s="20">
        <f t="shared" si="4"/>
        <v>17.7620287868403</v>
      </c>
      <c r="R63" s="13">
        <f t="shared" si="9"/>
        <v>0.7736075255592465</v>
      </c>
    </row>
    <row r="64" spans="1:18" x14ac:dyDescent="0.35">
      <c r="A64" s="6">
        <v>2020</v>
      </c>
      <c r="B64" s="6">
        <v>7</v>
      </c>
      <c r="C64" s="6">
        <v>29</v>
      </c>
      <c r="D64" s="7">
        <f t="shared" si="11"/>
        <v>252</v>
      </c>
      <c r="E64" s="6" t="s">
        <v>30</v>
      </c>
      <c r="F64" t="s">
        <v>773</v>
      </c>
      <c r="G64" s="6">
        <v>120</v>
      </c>
      <c r="H64" s="6">
        <v>21.7</v>
      </c>
      <c r="I64" s="6">
        <v>7</v>
      </c>
      <c r="J64" s="6" t="s">
        <v>31</v>
      </c>
      <c r="K64" s="6">
        <v>10</v>
      </c>
      <c r="L64" s="8">
        <v>126.2</v>
      </c>
      <c r="M64" s="8">
        <v>12.7</v>
      </c>
      <c r="N64" s="8">
        <v>14.3</v>
      </c>
      <c r="O64" s="8">
        <v>13.3</v>
      </c>
      <c r="P64" s="13">
        <f t="shared" si="6"/>
        <v>0.10644479661912309</v>
      </c>
      <c r="Q64" s="20">
        <f t="shared" si="4"/>
        <v>12.773375594294771</v>
      </c>
      <c r="R64" s="13">
        <f t="shared" si="9"/>
        <v>0.58863482001358391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EFD94-5B84-4EF2-BDB5-7DAA4997F930}">
  <dimension ref="A1:P17"/>
  <sheetViews>
    <sheetView workbookViewId="0">
      <selection activeCell="C2" sqref="C2"/>
    </sheetView>
  </sheetViews>
  <sheetFormatPr defaultRowHeight="14.5" x14ac:dyDescent="0.35"/>
  <cols>
    <col min="1" max="1" width="11.453125" bestFit="1" customWidth="1"/>
    <col min="2" max="2" width="12.81640625" bestFit="1" customWidth="1"/>
    <col min="3" max="3" width="44.453125" bestFit="1" customWidth="1"/>
    <col min="4" max="4" width="14.81640625" bestFit="1" customWidth="1"/>
    <col min="5" max="5" width="9.1796875" bestFit="1" customWidth="1"/>
    <col min="6" max="6" width="11.1796875" bestFit="1" customWidth="1"/>
    <col min="7" max="7" width="9" bestFit="1" customWidth="1"/>
    <col min="8" max="8" width="4.81640625" bestFit="1" customWidth="1"/>
    <col min="9" max="10" width="18.81640625" bestFit="1" customWidth="1"/>
    <col min="11" max="11" width="11.453125" bestFit="1" customWidth="1"/>
    <col min="12" max="12" width="30.453125" bestFit="1" customWidth="1"/>
    <col min="13" max="13" width="16.1796875" bestFit="1" customWidth="1"/>
    <col min="14" max="14" width="15" bestFit="1" customWidth="1"/>
    <col min="15" max="15" width="15.54296875" bestFit="1" customWidth="1"/>
    <col min="16" max="16" width="14.453125" bestFit="1" customWidth="1"/>
  </cols>
  <sheetData>
    <row r="1" spans="1:16" x14ac:dyDescent="0.35">
      <c r="A1" s="3" t="s">
        <v>0</v>
      </c>
      <c r="B1" s="3" t="s">
        <v>1</v>
      </c>
      <c r="C1" t="s">
        <v>345</v>
      </c>
      <c r="D1" s="3" t="s">
        <v>2</v>
      </c>
      <c r="E1" s="3" t="s">
        <v>3</v>
      </c>
      <c r="F1" s="3" t="s">
        <v>4</v>
      </c>
      <c r="G1" s="3" t="s">
        <v>11</v>
      </c>
      <c r="H1" s="3" t="s">
        <v>12</v>
      </c>
      <c r="I1" s="3"/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35</v>
      </c>
    </row>
    <row r="2" spans="1:16" x14ac:dyDescent="0.35">
      <c r="A2" s="4">
        <v>43918</v>
      </c>
      <c r="B2" t="s">
        <v>264</v>
      </c>
      <c r="C2" t="s">
        <v>455</v>
      </c>
      <c r="F2" t="s">
        <v>26</v>
      </c>
      <c r="G2" t="s">
        <v>13</v>
      </c>
      <c r="H2" t="s">
        <v>108</v>
      </c>
      <c r="L2" t="s">
        <v>59</v>
      </c>
    </row>
    <row r="3" spans="1:16" x14ac:dyDescent="0.35">
      <c r="A3" s="4">
        <v>43918</v>
      </c>
      <c r="B3" t="s">
        <v>265</v>
      </c>
      <c r="D3" t="s">
        <v>43</v>
      </c>
      <c r="F3" t="s">
        <v>26</v>
      </c>
      <c r="G3" t="s">
        <v>13</v>
      </c>
      <c r="H3" t="s">
        <v>110</v>
      </c>
      <c r="L3" t="s">
        <v>38</v>
      </c>
    </row>
    <row r="4" spans="1:16" x14ac:dyDescent="0.35">
      <c r="A4" s="4">
        <v>43918</v>
      </c>
      <c r="B4" t="s">
        <v>266</v>
      </c>
      <c r="C4" t="s">
        <v>456</v>
      </c>
      <c r="E4" t="s">
        <v>111</v>
      </c>
      <c r="F4" t="s">
        <v>26</v>
      </c>
      <c r="G4" t="s">
        <v>13</v>
      </c>
      <c r="H4" t="s">
        <v>109</v>
      </c>
      <c r="L4" t="s">
        <v>59</v>
      </c>
    </row>
    <row r="5" spans="1:16" x14ac:dyDescent="0.35">
      <c r="A5" s="4">
        <v>43918</v>
      </c>
      <c r="B5" t="s">
        <v>267</v>
      </c>
      <c r="C5" t="s">
        <v>457</v>
      </c>
      <c r="E5" t="s">
        <v>111</v>
      </c>
      <c r="F5" t="s">
        <v>26</v>
      </c>
      <c r="G5" t="s">
        <v>13</v>
      </c>
      <c r="H5" t="s">
        <v>99</v>
      </c>
      <c r="L5" t="s">
        <v>59</v>
      </c>
    </row>
    <row r="6" spans="1:16" x14ac:dyDescent="0.35">
      <c r="A6" s="4">
        <v>43918</v>
      </c>
      <c r="B6" t="s">
        <v>268</v>
      </c>
      <c r="D6" t="s">
        <v>220</v>
      </c>
      <c r="F6" t="s">
        <v>26</v>
      </c>
      <c r="L6" t="s">
        <v>38</v>
      </c>
    </row>
    <row r="7" spans="1:16" x14ac:dyDescent="0.35">
      <c r="A7" s="4">
        <v>43918</v>
      </c>
      <c r="B7" t="s">
        <v>269</v>
      </c>
      <c r="C7" t="s">
        <v>458</v>
      </c>
      <c r="E7" t="s">
        <v>111</v>
      </c>
      <c r="F7" t="s">
        <v>26</v>
      </c>
      <c r="G7" t="s">
        <v>19</v>
      </c>
      <c r="H7" t="s">
        <v>112</v>
      </c>
      <c r="L7" t="s">
        <v>59</v>
      </c>
    </row>
    <row r="8" spans="1:16" x14ac:dyDescent="0.35">
      <c r="A8" s="4">
        <v>43918</v>
      </c>
      <c r="B8" t="s">
        <v>270</v>
      </c>
      <c r="D8" t="s">
        <v>113</v>
      </c>
      <c r="F8" t="s">
        <v>26</v>
      </c>
      <c r="L8" t="s">
        <v>38</v>
      </c>
    </row>
    <row r="9" spans="1:16" x14ac:dyDescent="0.35">
      <c r="A9" s="4">
        <v>43918</v>
      </c>
      <c r="B9" t="s">
        <v>271</v>
      </c>
      <c r="C9" t="s">
        <v>459</v>
      </c>
      <c r="E9" t="s">
        <v>111</v>
      </c>
      <c r="F9" t="s">
        <v>26</v>
      </c>
      <c r="G9" t="s">
        <v>19</v>
      </c>
      <c r="H9" t="s">
        <v>114</v>
      </c>
      <c r="L9" t="s">
        <v>59</v>
      </c>
    </row>
    <row r="10" spans="1:16" x14ac:dyDescent="0.35">
      <c r="A10" s="4">
        <v>43918</v>
      </c>
      <c r="B10" t="s">
        <v>272</v>
      </c>
      <c r="C10" t="s">
        <v>460</v>
      </c>
      <c r="E10" t="s">
        <v>111</v>
      </c>
      <c r="F10" t="s">
        <v>26</v>
      </c>
      <c r="G10" t="s">
        <v>19</v>
      </c>
      <c r="H10" t="s">
        <v>115</v>
      </c>
      <c r="L10" t="s">
        <v>59</v>
      </c>
    </row>
    <row r="11" spans="1:16" x14ac:dyDescent="0.35">
      <c r="A11" s="4">
        <v>43918</v>
      </c>
      <c r="B11" t="s">
        <v>273</v>
      </c>
      <c r="C11" t="s">
        <v>461</v>
      </c>
      <c r="D11" t="s">
        <v>117</v>
      </c>
      <c r="F11" t="s">
        <v>26</v>
      </c>
      <c r="G11" t="s">
        <v>23</v>
      </c>
      <c r="H11" t="s">
        <v>116</v>
      </c>
    </row>
    <row r="12" spans="1:16" x14ac:dyDescent="0.35">
      <c r="A12" s="4">
        <v>43918</v>
      </c>
      <c r="B12" t="s">
        <v>274</v>
      </c>
      <c r="C12" t="s">
        <v>462</v>
      </c>
      <c r="E12" t="s">
        <v>111</v>
      </c>
      <c r="F12" t="s">
        <v>26</v>
      </c>
      <c r="G12" t="s">
        <v>23</v>
      </c>
      <c r="H12" t="s">
        <v>116</v>
      </c>
      <c r="L12" t="s">
        <v>59</v>
      </c>
    </row>
    <row r="13" spans="1:16" x14ac:dyDescent="0.35">
      <c r="A13" s="4">
        <v>43918</v>
      </c>
      <c r="B13" t="s">
        <v>275</v>
      </c>
      <c r="C13" t="s">
        <v>463</v>
      </c>
      <c r="E13" t="s">
        <v>111</v>
      </c>
      <c r="F13" t="s">
        <v>26</v>
      </c>
      <c r="G13" t="s">
        <v>23</v>
      </c>
      <c r="H13" t="s">
        <v>108</v>
      </c>
      <c r="L13" t="s">
        <v>59</v>
      </c>
    </row>
    <row r="14" spans="1:16" x14ac:dyDescent="0.35">
      <c r="A14" s="4">
        <v>43918</v>
      </c>
      <c r="B14" t="s">
        <v>276</v>
      </c>
      <c r="D14" t="s">
        <v>43</v>
      </c>
      <c r="F14" t="s">
        <v>26</v>
      </c>
      <c r="L14" t="s">
        <v>38</v>
      </c>
    </row>
    <row r="15" spans="1:16" x14ac:dyDescent="0.35">
      <c r="A15" s="4">
        <v>43918</v>
      </c>
      <c r="B15" t="s">
        <v>277</v>
      </c>
      <c r="C15" t="s">
        <v>452</v>
      </c>
      <c r="E15" t="s">
        <v>111</v>
      </c>
      <c r="F15" t="s">
        <v>26</v>
      </c>
      <c r="G15" t="s">
        <v>23</v>
      </c>
      <c r="H15" t="s">
        <v>110</v>
      </c>
      <c r="L15" t="s">
        <v>59</v>
      </c>
    </row>
    <row r="16" spans="1:16" x14ac:dyDescent="0.35">
      <c r="A16" s="4">
        <v>43918</v>
      </c>
      <c r="B16" t="s">
        <v>278</v>
      </c>
      <c r="C16" t="s">
        <v>453</v>
      </c>
      <c r="E16" t="s">
        <v>111</v>
      </c>
      <c r="F16" t="s">
        <v>26</v>
      </c>
      <c r="G16" t="s">
        <v>23</v>
      </c>
      <c r="H16" t="s">
        <v>109</v>
      </c>
      <c r="L16" t="s">
        <v>59</v>
      </c>
    </row>
    <row r="17" spans="1:12" x14ac:dyDescent="0.35">
      <c r="A17" s="4">
        <v>43918</v>
      </c>
      <c r="B17" t="s">
        <v>279</v>
      </c>
      <c r="C17" t="s">
        <v>454</v>
      </c>
      <c r="E17" t="s">
        <v>111</v>
      </c>
      <c r="F17" t="s">
        <v>26</v>
      </c>
      <c r="G17" t="s">
        <v>23</v>
      </c>
      <c r="H17" t="s">
        <v>99</v>
      </c>
      <c r="L17" t="s">
        <v>59</v>
      </c>
    </row>
  </sheetData>
  <sortState xmlns:xlrd2="http://schemas.microsoft.com/office/spreadsheetml/2017/richdata2" ref="E21:F33">
    <sortCondition ref="E21"/>
  </sortState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9E684-3622-4D9E-8105-DC5DA34BDA1E}">
  <dimension ref="A1:P12"/>
  <sheetViews>
    <sheetView workbookViewId="0">
      <selection activeCell="D38" sqref="D38"/>
    </sheetView>
  </sheetViews>
  <sheetFormatPr defaultRowHeight="14.5" x14ac:dyDescent="0.35"/>
  <cols>
    <col min="1" max="1" width="11.453125" bestFit="1" customWidth="1"/>
    <col min="2" max="2" width="12.81640625" bestFit="1" customWidth="1"/>
    <col min="3" max="3" width="44.453125" bestFit="1" customWidth="1"/>
    <col min="4" max="4" width="14.1796875" bestFit="1" customWidth="1"/>
    <col min="5" max="5" width="9.1796875" bestFit="1" customWidth="1"/>
    <col min="6" max="6" width="11.1796875" bestFit="1" customWidth="1"/>
    <col min="7" max="7" width="9" bestFit="1" customWidth="1"/>
    <col min="8" max="8" width="4.81640625" bestFit="1" customWidth="1"/>
    <col min="9" max="10" width="18.81640625" bestFit="1" customWidth="1"/>
    <col min="11" max="11" width="14" bestFit="1" customWidth="1"/>
    <col min="12" max="12" width="30.453125" bestFit="1" customWidth="1"/>
    <col min="13" max="13" width="16.1796875" bestFit="1" customWidth="1"/>
    <col min="14" max="14" width="15" bestFit="1" customWidth="1"/>
    <col min="15" max="15" width="15.54296875" bestFit="1" customWidth="1"/>
    <col min="16" max="16" width="14.453125" bestFit="1" customWidth="1"/>
  </cols>
  <sheetData>
    <row r="1" spans="1:16" x14ac:dyDescent="0.35">
      <c r="A1" s="3" t="s">
        <v>0</v>
      </c>
      <c r="B1" s="3" t="s">
        <v>1</v>
      </c>
      <c r="C1" t="s">
        <v>345</v>
      </c>
      <c r="D1" s="3" t="s">
        <v>2</v>
      </c>
      <c r="E1" s="3" t="s">
        <v>3</v>
      </c>
      <c r="F1" s="3" t="s">
        <v>4</v>
      </c>
      <c r="G1" s="3" t="s">
        <v>11</v>
      </c>
      <c r="H1" s="3" t="s">
        <v>12</v>
      </c>
      <c r="I1" s="3"/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35</v>
      </c>
    </row>
    <row r="2" spans="1:16" x14ac:dyDescent="0.35">
      <c r="A2" s="4">
        <v>43925</v>
      </c>
      <c r="B2" t="s">
        <v>242</v>
      </c>
      <c r="D2" t="s">
        <v>43</v>
      </c>
      <c r="L2" t="s">
        <v>38</v>
      </c>
    </row>
    <row r="3" spans="1:16" x14ac:dyDescent="0.35">
      <c r="A3" s="4">
        <v>43925</v>
      </c>
      <c r="B3" t="s">
        <v>243</v>
      </c>
      <c r="D3" t="s">
        <v>53</v>
      </c>
      <c r="F3" t="s">
        <v>26</v>
      </c>
      <c r="G3" t="s">
        <v>13</v>
      </c>
      <c r="H3" t="s">
        <v>112</v>
      </c>
      <c r="L3" t="s">
        <v>38</v>
      </c>
    </row>
    <row r="4" spans="1:16" x14ac:dyDescent="0.35">
      <c r="A4" s="4">
        <v>43925</v>
      </c>
      <c r="B4" t="s">
        <v>244</v>
      </c>
      <c r="C4" t="s">
        <v>449</v>
      </c>
      <c r="E4" t="s">
        <v>24</v>
      </c>
      <c r="F4" t="s">
        <v>26</v>
      </c>
      <c r="G4" t="s">
        <v>23</v>
      </c>
      <c r="H4" t="s">
        <v>112</v>
      </c>
      <c r="J4">
        <v>2</v>
      </c>
      <c r="K4" t="s">
        <v>37</v>
      </c>
      <c r="L4" t="s">
        <v>59</v>
      </c>
    </row>
    <row r="5" spans="1:16" x14ac:dyDescent="0.35">
      <c r="A5" s="4">
        <v>43925</v>
      </c>
      <c r="B5" t="s">
        <v>245</v>
      </c>
      <c r="C5" t="s">
        <v>450</v>
      </c>
      <c r="E5" t="s">
        <v>24</v>
      </c>
      <c r="F5" t="s">
        <v>26</v>
      </c>
      <c r="G5" t="s">
        <v>23</v>
      </c>
      <c r="H5" t="s">
        <v>115</v>
      </c>
      <c r="J5">
        <v>2</v>
      </c>
      <c r="K5" t="s">
        <v>37</v>
      </c>
      <c r="L5" t="s">
        <v>59</v>
      </c>
    </row>
    <row r="6" spans="1:16" x14ac:dyDescent="0.35">
      <c r="A6" s="4">
        <v>43925</v>
      </c>
      <c r="B6" t="s">
        <v>246</v>
      </c>
      <c r="C6" t="s">
        <v>451</v>
      </c>
      <c r="E6" t="s">
        <v>25</v>
      </c>
      <c r="F6" t="s">
        <v>26</v>
      </c>
      <c r="G6" t="s">
        <v>23</v>
      </c>
      <c r="H6" t="s">
        <v>119</v>
      </c>
      <c r="J6">
        <v>2</v>
      </c>
      <c r="K6" t="s">
        <v>37</v>
      </c>
      <c r="L6" t="s">
        <v>59</v>
      </c>
    </row>
    <row r="7" spans="1:16" x14ac:dyDescent="0.35">
      <c r="A7" s="4">
        <v>43925</v>
      </c>
      <c r="B7" t="s">
        <v>247</v>
      </c>
      <c r="D7" t="s">
        <v>43</v>
      </c>
      <c r="F7" t="s">
        <v>26</v>
      </c>
      <c r="L7" t="s">
        <v>38</v>
      </c>
    </row>
    <row r="8" spans="1:16" x14ac:dyDescent="0.35">
      <c r="A8" s="4">
        <v>43925</v>
      </c>
      <c r="B8" t="s">
        <v>248</v>
      </c>
      <c r="C8" t="s">
        <v>446</v>
      </c>
      <c r="F8" t="s">
        <v>26</v>
      </c>
      <c r="G8" t="s">
        <v>23</v>
      </c>
      <c r="H8" t="s">
        <v>120</v>
      </c>
      <c r="J8">
        <v>2</v>
      </c>
      <c r="K8" t="s">
        <v>37</v>
      </c>
      <c r="L8" t="s">
        <v>59</v>
      </c>
    </row>
    <row r="9" spans="1:16" x14ac:dyDescent="0.35">
      <c r="A9" s="4">
        <v>43925</v>
      </c>
      <c r="B9" t="s">
        <v>249</v>
      </c>
      <c r="C9" t="s">
        <v>447</v>
      </c>
      <c r="E9" t="s">
        <v>25</v>
      </c>
      <c r="F9" t="s">
        <v>26</v>
      </c>
      <c r="G9" t="s">
        <v>23</v>
      </c>
      <c r="H9" t="s">
        <v>121</v>
      </c>
      <c r="J9">
        <v>2</v>
      </c>
      <c r="K9" t="s">
        <v>37</v>
      </c>
      <c r="L9" t="s">
        <v>59</v>
      </c>
    </row>
    <row r="10" spans="1:16" x14ac:dyDescent="0.35">
      <c r="A10" s="4">
        <v>43925</v>
      </c>
      <c r="B10" t="s">
        <v>250</v>
      </c>
      <c r="D10" t="s">
        <v>125</v>
      </c>
      <c r="F10" t="s">
        <v>26</v>
      </c>
      <c r="L10" t="s">
        <v>38</v>
      </c>
    </row>
    <row r="11" spans="1:16" x14ac:dyDescent="0.35">
      <c r="A11" s="4">
        <v>43925</v>
      </c>
      <c r="B11" t="s">
        <v>251</v>
      </c>
      <c r="D11" t="s">
        <v>43</v>
      </c>
      <c r="F11" t="s">
        <v>26</v>
      </c>
      <c r="L11" t="s">
        <v>38</v>
      </c>
    </row>
    <row r="12" spans="1:16" x14ac:dyDescent="0.35">
      <c r="A12" s="4">
        <v>43925</v>
      </c>
      <c r="B12" t="s">
        <v>252</v>
      </c>
      <c r="C12" t="s">
        <v>448</v>
      </c>
      <c r="D12" t="s">
        <v>124</v>
      </c>
      <c r="E12" t="s">
        <v>24</v>
      </c>
      <c r="F12" t="s">
        <v>26</v>
      </c>
      <c r="G12" t="s">
        <v>13</v>
      </c>
      <c r="H12" t="s">
        <v>112</v>
      </c>
      <c r="J12">
        <v>2</v>
      </c>
      <c r="K12" t="s">
        <v>37</v>
      </c>
      <c r="L12" t="s">
        <v>59</v>
      </c>
    </row>
  </sheetData>
  <sortState xmlns:xlrd2="http://schemas.microsoft.com/office/spreadsheetml/2017/richdata2" ref="C22:C27">
    <sortCondition ref="C22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ABAAA-C73D-4013-9904-D38DFCA4D3A9}">
  <dimension ref="A1:P12"/>
  <sheetViews>
    <sheetView workbookViewId="0">
      <selection activeCell="D38" sqref="D38"/>
    </sheetView>
  </sheetViews>
  <sheetFormatPr defaultRowHeight="14.5" x14ac:dyDescent="0.35"/>
  <cols>
    <col min="1" max="1" width="11.453125" bestFit="1" customWidth="1"/>
    <col min="2" max="2" width="12.81640625" bestFit="1" customWidth="1"/>
    <col min="3" max="3" width="38.1796875" bestFit="1" customWidth="1"/>
    <col min="4" max="4" width="14.1796875" bestFit="1" customWidth="1"/>
    <col min="5" max="5" width="9.1796875" bestFit="1" customWidth="1"/>
    <col min="6" max="6" width="11.1796875" bestFit="1" customWidth="1"/>
    <col min="7" max="7" width="9" bestFit="1" customWidth="1"/>
    <col min="8" max="8" width="4.81640625" bestFit="1" customWidth="1"/>
    <col min="9" max="10" width="18.81640625" bestFit="1" customWidth="1"/>
    <col min="11" max="11" width="14" bestFit="1" customWidth="1"/>
    <col min="12" max="12" width="30.453125" bestFit="1" customWidth="1"/>
    <col min="13" max="13" width="16.1796875" bestFit="1" customWidth="1"/>
    <col min="14" max="14" width="15" bestFit="1" customWidth="1"/>
    <col min="15" max="15" width="15.54296875" bestFit="1" customWidth="1"/>
    <col min="16" max="16" width="14.453125" bestFit="1" customWidth="1"/>
  </cols>
  <sheetData>
    <row r="1" spans="1:16" x14ac:dyDescent="0.35">
      <c r="A1" s="3" t="s">
        <v>0</v>
      </c>
      <c r="B1" s="3" t="s">
        <v>1</v>
      </c>
      <c r="C1" t="s">
        <v>345</v>
      </c>
      <c r="D1" s="3" t="s">
        <v>2</v>
      </c>
      <c r="E1" s="3" t="s">
        <v>3</v>
      </c>
      <c r="F1" s="3" t="s">
        <v>4</v>
      </c>
      <c r="G1" s="3" t="s">
        <v>11</v>
      </c>
      <c r="H1" s="3" t="s">
        <v>12</v>
      </c>
      <c r="I1" s="3"/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35</v>
      </c>
    </row>
    <row r="2" spans="1:16" x14ac:dyDescent="0.35">
      <c r="A2" s="4">
        <v>43926</v>
      </c>
      <c r="B2" t="s">
        <v>253</v>
      </c>
      <c r="C2" t="s">
        <v>444</v>
      </c>
      <c r="E2" t="s">
        <v>24</v>
      </c>
      <c r="F2" t="s">
        <v>26</v>
      </c>
      <c r="G2" t="s">
        <v>19</v>
      </c>
      <c r="H2" t="s">
        <v>119</v>
      </c>
      <c r="J2">
        <v>2</v>
      </c>
      <c r="K2" t="s">
        <v>37</v>
      </c>
      <c r="L2" t="s">
        <v>59</v>
      </c>
    </row>
    <row r="3" spans="1:16" x14ac:dyDescent="0.35">
      <c r="A3" s="4">
        <v>43926</v>
      </c>
      <c r="B3" t="s">
        <v>254</v>
      </c>
      <c r="C3" t="s">
        <v>445</v>
      </c>
      <c r="E3" t="s">
        <v>24</v>
      </c>
      <c r="F3" t="s">
        <v>26</v>
      </c>
      <c r="G3" t="s">
        <v>19</v>
      </c>
      <c r="H3" t="s">
        <v>120</v>
      </c>
      <c r="J3">
        <v>2</v>
      </c>
      <c r="K3" t="s">
        <v>37</v>
      </c>
      <c r="L3" t="s">
        <v>59</v>
      </c>
    </row>
    <row r="4" spans="1:16" x14ac:dyDescent="0.35">
      <c r="A4" s="4">
        <v>43926</v>
      </c>
      <c r="B4" t="s">
        <v>255</v>
      </c>
      <c r="D4" s="3" t="s">
        <v>43</v>
      </c>
      <c r="F4" t="s">
        <v>26</v>
      </c>
      <c r="G4" t="s">
        <v>19</v>
      </c>
      <c r="J4">
        <v>2</v>
      </c>
      <c r="K4" t="s">
        <v>37</v>
      </c>
      <c r="L4" t="s">
        <v>38</v>
      </c>
    </row>
    <row r="5" spans="1:16" x14ac:dyDescent="0.35">
      <c r="A5" s="4">
        <v>43926</v>
      </c>
      <c r="B5" t="s">
        <v>256</v>
      </c>
      <c r="C5" t="s">
        <v>438</v>
      </c>
      <c r="E5" t="s">
        <v>24</v>
      </c>
      <c r="F5" t="s">
        <v>26</v>
      </c>
      <c r="G5" t="s">
        <v>19</v>
      </c>
      <c r="H5" t="s">
        <v>121</v>
      </c>
      <c r="J5">
        <v>2</v>
      </c>
      <c r="K5" t="s">
        <v>37</v>
      </c>
      <c r="L5" t="s">
        <v>59</v>
      </c>
    </row>
    <row r="6" spans="1:16" x14ac:dyDescent="0.35">
      <c r="A6" s="4">
        <v>43926</v>
      </c>
      <c r="B6" t="s">
        <v>257</v>
      </c>
      <c r="C6" t="s">
        <v>439</v>
      </c>
      <c r="E6" t="s">
        <v>24</v>
      </c>
      <c r="F6" t="s">
        <v>26</v>
      </c>
      <c r="G6" t="s">
        <v>19</v>
      </c>
      <c r="H6" t="s">
        <v>122</v>
      </c>
      <c r="J6">
        <v>2</v>
      </c>
      <c r="K6" t="s">
        <v>37</v>
      </c>
      <c r="L6" t="s">
        <v>59</v>
      </c>
    </row>
    <row r="7" spans="1:16" x14ac:dyDescent="0.35">
      <c r="A7" s="4">
        <v>43926</v>
      </c>
      <c r="B7" t="s">
        <v>258</v>
      </c>
      <c r="C7" t="s">
        <v>440</v>
      </c>
      <c r="E7" t="s">
        <v>24</v>
      </c>
      <c r="F7" t="s">
        <v>26</v>
      </c>
      <c r="G7" t="s">
        <v>19</v>
      </c>
      <c r="H7" t="s">
        <v>123</v>
      </c>
      <c r="J7">
        <v>2</v>
      </c>
      <c r="K7" t="s">
        <v>37</v>
      </c>
      <c r="L7" t="s">
        <v>59</v>
      </c>
    </row>
    <row r="8" spans="1:16" x14ac:dyDescent="0.35">
      <c r="A8" s="4">
        <v>43926</v>
      </c>
      <c r="B8" t="s">
        <v>259</v>
      </c>
      <c r="C8" t="s">
        <v>441</v>
      </c>
      <c r="E8" t="s">
        <v>24</v>
      </c>
      <c r="F8" t="s">
        <v>26</v>
      </c>
      <c r="G8" t="s">
        <v>13</v>
      </c>
      <c r="H8" t="s">
        <v>112</v>
      </c>
      <c r="J8">
        <v>2</v>
      </c>
      <c r="K8" t="s">
        <v>37</v>
      </c>
      <c r="L8" t="s">
        <v>59</v>
      </c>
    </row>
    <row r="9" spans="1:16" x14ac:dyDescent="0.35">
      <c r="A9" s="4">
        <v>43926</v>
      </c>
      <c r="B9" t="s">
        <v>260</v>
      </c>
      <c r="C9" t="s">
        <v>442</v>
      </c>
      <c r="E9" t="s">
        <v>25</v>
      </c>
      <c r="F9" t="s">
        <v>26</v>
      </c>
      <c r="G9" t="s">
        <v>13</v>
      </c>
      <c r="H9" t="s">
        <v>114</v>
      </c>
      <c r="J9">
        <v>2</v>
      </c>
      <c r="K9" t="s">
        <v>37</v>
      </c>
      <c r="L9" t="s">
        <v>59</v>
      </c>
    </row>
    <row r="10" spans="1:16" x14ac:dyDescent="0.35">
      <c r="A10" s="4">
        <v>43926</v>
      </c>
      <c r="B10" t="s">
        <v>261</v>
      </c>
      <c r="C10" t="s">
        <v>443</v>
      </c>
      <c r="E10" t="s">
        <v>25</v>
      </c>
      <c r="F10" t="s">
        <v>26</v>
      </c>
      <c r="G10" t="s">
        <v>13</v>
      </c>
      <c r="H10" t="s">
        <v>115</v>
      </c>
      <c r="J10">
        <v>2</v>
      </c>
      <c r="K10" t="s">
        <v>37</v>
      </c>
      <c r="L10" t="s">
        <v>59</v>
      </c>
    </row>
    <row r="11" spans="1:16" x14ac:dyDescent="0.35">
      <c r="A11" s="4">
        <v>43926</v>
      </c>
      <c r="B11" t="s">
        <v>262</v>
      </c>
      <c r="D11" t="s">
        <v>53</v>
      </c>
      <c r="F11" t="s">
        <v>26</v>
      </c>
      <c r="G11" t="s">
        <v>13</v>
      </c>
      <c r="H11" t="s">
        <v>119</v>
      </c>
      <c r="J11">
        <v>2</v>
      </c>
      <c r="K11" t="s">
        <v>37</v>
      </c>
      <c r="L11" t="s">
        <v>38</v>
      </c>
    </row>
    <row r="12" spans="1:16" x14ac:dyDescent="0.35">
      <c r="A12" s="4">
        <v>43926</v>
      </c>
      <c r="B12" t="s">
        <v>263</v>
      </c>
      <c r="D12" t="s">
        <v>125</v>
      </c>
      <c r="E12" t="s">
        <v>24</v>
      </c>
      <c r="F12" t="s">
        <v>26</v>
      </c>
      <c r="J12">
        <v>2</v>
      </c>
      <c r="K12" t="s">
        <v>37</v>
      </c>
      <c r="L12" t="s">
        <v>38</v>
      </c>
    </row>
  </sheetData>
  <sortState xmlns:xlrd2="http://schemas.microsoft.com/office/spreadsheetml/2017/richdata2" ref="C15:C22">
    <sortCondition ref="C15"/>
  </sortState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6BAE-DDED-4383-85BA-3A1F469E0A14}">
  <dimension ref="A1:O16"/>
  <sheetViews>
    <sheetView zoomScale="115" zoomScaleNormal="115" workbookViewId="0">
      <selection activeCell="J24" sqref="J24"/>
    </sheetView>
  </sheetViews>
  <sheetFormatPr defaultRowHeight="14.5" x14ac:dyDescent="0.35"/>
  <cols>
    <col min="1" max="1" width="12.1796875" bestFit="1" customWidth="1"/>
    <col min="2" max="2" width="15.1796875" bestFit="1" customWidth="1"/>
    <col min="3" max="3" width="40" bestFit="1" customWidth="1"/>
    <col min="4" max="4" width="23.1796875" bestFit="1" customWidth="1"/>
    <col min="5" max="5" width="9.54296875" bestFit="1" customWidth="1"/>
    <col min="6" max="6" width="11.453125" bestFit="1" customWidth="1"/>
    <col min="7" max="7" width="9.453125" bestFit="1" customWidth="1"/>
    <col min="8" max="8" width="5.1796875" bestFit="1" customWidth="1"/>
    <col min="9" max="9" width="8.54296875" bestFit="1" customWidth="1"/>
    <col min="10" max="10" width="15" bestFit="1" customWidth="1"/>
    <col min="11" max="11" width="11" bestFit="1" customWidth="1"/>
    <col min="12" max="12" width="8.81640625" bestFit="1" customWidth="1"/>
    <col min="13" max="13" width="8.54296875" bestFit="1" customWidth="1"/>
    <col min="14" max="14" width="9.1796875" bestFit="1" customWidth="1"/>
    <col min="15" max="15" width="8.81640625" bestFit="1" customWidth="1"/>
    <col min="16" max="16" width="14.453125" bestFit="1" customWidth="1"/>
  </cols>
  <sheetData>
    <row r="1" spans="1:15" x14ac:dyDescent="0.35">
      <c r="A1" s="3" t="s">
        <v>0</v>
      </c>
      <c r="B1" s="3" t="s">
        <v>1</v>
      </c>
      <c r="C1" t="s">
        <v>345</v>
      </c>
      <c r="D1" s="3" t="s">
        <v>2</v>
      </c>
      <c r="E1" s="3" t="s">
        <v>3</v>
      </c>
      <c r="F1" s="3" t="s">
        <v>4</v>
      </c>
      <c r="G1" s="3" t="s">
        <v>11</v>
      </c>
      <c r="H1" s="3" t="s">
        <v>12</v>
      </c>
      <c r="I1" s="3" t="s">
        <v>766</v>
      </c>
      <c r="J1" s="3" t="s">
        <v>6</v>
      </c>
      <c r="K1" s="3" t="s">
        <v>761</v>
      </c>
      <c r="L1" s="3" t="s">
        <v>762</v>
      </c>
      <c r="M1" s="3" t="s">
        <v>763</v>
      </c>
      <c r="N1" s="3" t="s">
        <v>764</v>
      </c>
      <c r="O1" s="3" t="s">
        <v>765</v>
      </c>
    </row>
    <row r="2" spans="1:15" x14ac:dyDescent="0.35">
      <c r="A2" s="4">
        <v>43930</v>
      </c>
      <c r="B2" t="s">
        <v>697</v>
      </c>
      <c r="C2" t="s">
        <v>426</v>
      </c>
      <c r="D2" t="s">
        <v>760</v>
      </c>
      <c r="E2" t="s">
        <v>24</v>
      </c>
      <c r="F2" t="s">
        <v>26</v>
      </c>
      <c r="G2" t="s">
        <v>19</v>
      </c>
      <c r="H2" t="s">
        <v>152</v>
      </c>
      <c r="I2">
        <v>2</v>
      </c>
      <c r="J2" t="s">
        <v>37</v>
      </c>
      <c r="K2" t="s">
        <v>59</v>
      </c>
      <c r="L2">
        <v>2</v>
      </c>
      <c r="M2">
        <v>2</v>
      </c>
      <c r="N2">
        <v>2</v>
      </c>
      <c r="O2">
        <v>2</v>
      </c>
    </row>
    <row r="3" spans="1:15" x14ac:dyDescent="0.35">
      <c r="A3" s="4">
        <v>43930</v>
      </c>
      <c r="B3" t="s">
        <v>698</v>
      </c>
      <c r="C3" t="s">
        <v>427</v>
      </c>
      <c r="E3" t="s">
        <v>24</v>
      </c>
      <c r="F3" t="s">
        <v>26</v>
      </c>
      <c r="G3" t="s">
        <v>19</v>
      </c>
      <c r="H3" t="s">
        <v>424</v>
      </c>
      <c r="I3">
        <v>2</v>
      </c>
      <c r="J3" t="s">
        <v>37</v>
      </c>
      <c r="K3" t="s">
        <v>59</v>
      </c>
      <c r="L3">
        <v>1</v>
      </c>
      <c r="M3">
        <v>2</v>
      </c>
      <c r="N3">
        <v>2</v>
      </c>
      <c r="O3">
        <v>2</v>
      </c>
    </row>
    <row r="4" spans="1:15" x14ac:dyDescent="0.35">
      <c r="A4" s="4">
        <v>43930</v>
      </c>
      <c r="B4" t="s">
        <v>699</v>
      </c>
      <c r="C4" t="s">
        <v>433</v>
      </c>
      <c r="E4" t="s">
        <v>24</v>
      </c>
      <c r="F4" t="s">
        <v>26</v>
      </c>
      <c r="G4" t="s">
        <v>13</v>
      </c>
      <c r="H4" t="s">
        <v>121</v>
      </c>
      <c r="I4">
        <v>2</v>
      </c>
      <c r="J4" t="s">
        <v>37</v>
      </c>
      <c r="K4" t="s">
        <v>59</v>
      </c>
      <c r="L4">
        <v>1</v>
      </c>
      <c r="M4">
        <v>3</v>
      </c>
      <c r="N4">
        <v>0</v>
      </c>
      <c r="O4">
        <v>0</v>
      </c>
    </row>
    <row r="5" spans="1:15" x14ac:dyDescent="0.35">
      <c r="A5" s="4">
        <v>43930</v>
      </c>
      <c r="B5" t="s">
        <v>700</v>
      </c>
      <c r="C5" t="s">
        <v>434</v>
      </c>
      <c r="E5" t="s">
        <v>24</v>
      </c>
      <c r="F5" t="s">
        <v>26</v>
      </c>
      <c r="G5" t="s">
        <v>13</v>
      </c>
      <c r="H5" t="s">
        <v>122</v>
      </c>
      <c r="I5">
        <v>2</v>
      </c>
      <c r="J5" t="s">
        <v>37</v>
      </c>
      <c r="K5" t="s">
        <v>59</v>
      </c>
      <c r="L5">
        <v>2</v>
      </c>
      <c r="M5">
        <v>1</v>
      </c>
      <c r="N5">
        <v>2</v>
      </c>
      <c r="O5">
        <v>2</v>
      </c>
    </row>
    <row r="6" spans="1:15" x14ac:dyDescent="0.35">
      <c r="A6" s="4">
        <v>43930</v>
      </c>
      <c r="B6" t="s">
        <v>701</v>
      </c>
      <c r="C6" t="s">
        <v>435</v>
      </c>
      <c r="E6" t="s">
        <v>25</v>
      </c>
      <c r="F6" t="s">
        <v>26</v>
      </c>
      <c r="G6" t="s">
        <v>13</v>
      </c>
      <c r="H6" t="s">
        <v>123</v>
      </c>
      <c r="I6">
        <v>2</v>
      </c>
      <c r="J6" t="s">
        <v>37</v>
      </c>
      <c r="K6" t="s">
        <v>59</v>
      </c>
      <c r="L6">
        <v>1</v>
      </c>
      <c r="M6">
        <v>1</v>
      </c>
      <c r="N6">
        <v>3</v>
      </c>
      <c r="O6">
        <v>2</v>
      </c>
    </row>
    <row r="7" spans="1:15" x14ac:dyDescent="0.35">
      <c r="A7" s="4">
        <v>43930</v>
      </c>
      <c r="B7" t="s">
        <v>702</v>
      </c>
      <c r="C7" t="s">
        <v>436</v>
      </c>
      <c r="D7" t="s">
        <v>153</v>
      </c>
      <c r="E7" t="s">
        <v>25</v>
      </c>
      <c r="F7" t="s">
        <v>26</v>
      </c>
      <c r="G7" t="s">
        <v>13</v>
      </c>
      <c r="H7" t="s">
        <v>123</v>
      </c>
      <c r="I7">
        <v>2</v>
      </c>
      <c r="J7" t="s">
        <v>37</v>
      </c>
      <c r="K7" t="s">
        <v>59</v>
      </c>
    </row>
    <row r="8" spans="1:15" x14ac:dyDescent="0.35">
      <c r="A8" s="4">
        <v>43930</v>
      </c>
      <c r="B8" t="s">
        <v>703</v>
      </c>
      <c r="C8" t="s">
        <v>437</v>
      </c>
      <c r="E8" t="s">
        <v>25</v>
      </c>
      <c r="F8" t="s">
        <v>26</v>
      </c>
      <c r="G8" t="s">
        <v>13</v>
      </c>
      <c r="H8" t="s">
        <v>423</v>
      </c>
      <c r="I8">
        <v>2</v>
      </c>
      <c r="J8" t="s">
        <v>37</v>
      </c>
      <c r="K8" t="s">
        <v>59</v>
      </c>
      <c r="L8">
        <v>2</v>
      </c>
      <c r="M8">
        <v>2</v>
      </c>
      <c r="N8">
        <v>2</v>
      </c>
      <c r="O8">
        <v>2</v>
      </c>
    </row>
    <row r="9" spans="1:15" x14ac:dyDescent="0.35">
      <c r="A9" s="4">
        <v>43930</v>
      </c>
      <c r="B9" t="s">
        <v>704</v>
      </c>
      <c r="C9" t="s">
        <v>425</v>
      </c>
      <c r="E9" t="s">
        <v>24</v>
      </c>
      <c r="F9" t="s">
        <v>26</v>
      </c>
      <c r="G9" t="s">
        <v>13</v>
      </c>
      <c r="H9" t="s">
        <v>152</v>
      </c>
      <c r="I9">
        <v>2</v>
      </c>
      <c r="J9" t="s">
        <v>37</v>
      </c>
      <c r="K9" t="s">
        <v>59</v>
      </c>
      <c r="L9">
        <v>2</v>
      </c>
      <c r="M9">
        <v>3</v>
      </c>
      <c r="N9">
        <v>4</v>
      </c>
      <c r="O9">
        <v>4</v>
      </c>
    </row>
    <row r="10" spans="1:15" x14ac:dyDescent="0.35">
      <c r="A10" s="4">
        <v>43930</v>
      </c>
      <c r="B10" t="s">
        <v>705</v>
      </c>
      <c r="D10" t="s">
        <v>153</v>
      </c>
      <c r="F10" t="s">
        <v>26</v>
      </c>
      <c r="G10" t="s">
        <v>23</v>
      </c>
      <c r="H10" t="s">
        <v>121</v>
      </c>
      <c r="K10" t="s">
        <v>38</v>
      </c>
    </row>
    <row r="11" spans="1:15" x14ac:dyDescent="0.35">
      <c r="A11" s="4">
        <v>43930</v>
      </c>
      <c r="B11" t="s">
        <v>706</v>
      </c>
      <c r="C11" t="s">
        <v>428</v>
      </c>
      <c r="E11" t="s">
        <v>24</v>
      </c>
      <c r="F11" t="s">
        <v>26</v>
      </c>
      <c r="G11" t="s">
        <v>23</v>
      </c>
      <c r="H11" t="s">
        <v>122</v>
      </c>
      <c r="I11">
        <v>2</v>
      </c>
      <c r="J11" t="s">
        <v>37</v>
      </c>
      <c r="K11" t="s">
        <v>59</v>
      </c>
      <c r="L11">
        <v>1</v>
      </c>
      <c r="M11">
        <v>2</v>
      </c>
      <c r="N11">
        <v>1</v>
      </c>
      <c r="O11">
        <v>0</v>
      </c>
    </row>
    <row r="12" spans="1:15" x14ac:dyDescent="0.35">
      <c r="A12" s="4">
        <v>43930</v>
      </c>
      <c r="B12" t="s">
        <v>707</v>
      </c>
      <c r="C12" t="s">
        <v>429</v>
      </c>
      <c r="E12" t="s">
        <v>24</v>
      </c>
      <c r="F12" t="s">
        <v>26</v>
      </c>
      <c r="G12" t="s">
        <v>23</v>
      </c>
      <c r="H12" t="s">
        <v>123</v>
      </c>
      <c r="I12">
        <v>2</v>
      </c>
      <c r="J12" t="s">
        <v>37</v>
      </c>
      <c r="K12" t="s">
        <v>59</v>
      </c>
      <c r="L12">
        <v>2</v>
      </c>
      <c r="M12">
        <v>1</v>
      </c>
      <c r="N12">
        <v>1</v>
      </c>
      <c r="O12">
        <v>2</v>
      </c>
    </row>
    <row r="13" spans="1:15" x14ac:dyDescent="0.35">
      <c r="A13" s="4">
        <v>43930</v>
      </c>
      <c r="B13" t="s">
        <v>708</v>
      </c>
      <c r="C13" t="s">
        <v>430</v>
      </c>
      <c r="E13" t="s">
        <v>24</v>
      </c>
      <c r="F13" t="s">
        <v>26</v>
      </c>
      <c r="G13" t="s">
        <v>23</v>
      </c>
      <c r="H13" t="s">
        <v>423</v>
      </c>
      <c r="I13">
        <v>2</v>
      </c>
      <c r="J13" t="s">
        <v>37</v>
      </c>
      <c r="K13" t="s">
        <v>59</v>
      </c>
      <c r="L13">
        <v>2</v>
      </c>
      <c r="M13">
        <v>2</v>
      </c>
      <c r="N13">
        <v>3</v>
      </c>
      <c r="O13">
        <v>2</v>
      </c>
    </row>
    <row r="14" spans="1:15" x14ac:dyDescent="0.35">
      <c r="A14" s="4">
        <v>43930</v>
      </c>
      <c r="B14" t="s">
        <v>709</v>
      </c>
      <c r="C14" t="s">
        <v>431</v>
      </c>
      <c r="E14" t="s">
        <v>24</v>
      </c>
      <c r="F14" t="s">
        <v>26</v>
      </c>
      <c r="G14" t="s">
        <v>23</v>
      </c>
      <c r="H14" t="s">
        <v>152</v>
      </c>
      <c r="I14">
        <v>2</v>
      </c>
      <c r="J14" t="s">
        <v>37</v>
      </c>
      <c r="K14" t="s">
        <v>59</v>
      </c>
      <c r="L14">
        <v>3</v>
      </c>
      <c r="M14">
        <v>2</v>
      </c>
      <c r="N14">
        <v>2</v>
      </c>
      <c r="O14">
        <v>1</v>
      </c>
    </row>
    <row r="15" spans="1:15" x14ac:dyDescent="0.35">
      <c r="A15" s="4">
        <v>43930</v>
      </c>
      <c r="B15" t="s">
        <v>710</v>
      </c>
      <c r="C15" t="s">
        <v>432</v>
      </c>
      <c r="E15" t="s">
        <v>24</v>
      </c>
      <c r="F15" t="s">
        <v>26</v>
      </c>
      <c r="G15" t="s">
        <v>23</v>
      </c>
      <c r="H15" t="s">
        <v>132</v>
      </c>
      <c r="I15">
        <v>2</v>
      </c>
      <c r="J15" t="s">
        <v>37</v>
      </c>
      <c r="K15" t="s">
        <v>59</v>
      </c>
      <c r="L15">
        <v>1</v>
      </c>
      <c r="M15">
        <v>2</v>
      </c>
      <c r="N15">
        <v>2</v>
      </c>
      <c r="O15">
        <v>2</v>
      </c>
    </row>
    <row r="16" spans="1:15" x14ac:dyDescent="0.35">
      <c r="A16" s="4">
        <v>43930</v>
      </c>
      <c r="B16" t="s">
        <v>711</v>
      </c>
      <c r="E16" t="s">
        <v>24</v>
      </c>
      <c r="F16" t="s">
        <v>26</v>
      </c>
      <c r="G16" t="s">
        <v>23</v>
      </c>
      <c r="H16" t="s">
        <v>129</v>
      </c>
      <c r="I16">
        <v>2</v>
      </c>
      <c r="J16" t="s">
        <v>37</v>
      </c>
      <c r="K16" t="s">
        <v>59</v>
      </c>
    </row>
  </sheetData>
  <sortState xmlns:xlrd2="http://schemas.microsoft.com/office/spreadsheetml/2017/richdata2" ref="C18:C30">
    <sortCondition ref="C18"/>
  </sortState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D954-DB35-4BD7-81C5-6FFC1C411847}">
  <dimension ref="A1:P16"/>
  <sheetViews>
    <sheetView workbookViewId="0">
      <selection activeCell="D38" sqref="D38"/>
    </sheetView>
  </sheetViews>
  <sheetFormatPr defaultRowHeight="14.5" x14ac:dyDescent="0.35"/>
  <cols>
    <col min="1" max="1" width="11.453125" bestFit="1" customWidth="1"/>
    <col min="2" max="2" width="14.1796875" bestFit="1" customWidth="1"/>
    <col min="3" max="3" width="37.1796875" bestFit="1" customWidth="1"/>
    <col min="4" max="4" width="10.54296875" bestFit="1" customWidth="1"/>
    <col min="5" max="5" width="9.1796875" bestFit="1" customWidth="1"/>
    <col min="6" max="6" width="11.1796875" bestFit="1" customWidth="1"/>
    <col min="7" max="7" width="9" bestFit="1" customWidth="1"/>
    <col min="8" max="8" width="4.81640625" bestFit="1" customWidth="1"/>
    <col min="9" max="10" width="18.81640625" bestFit="1" customWidth="1"/>
    <col min="11" max="11" width="14" bestFit="1" customWidth="1"/>
    <col min="12" max="12" width="30.453125" bestFit="1" customWidth="1"/>
    <col min="13" max="13" width="16.1796875" bestFit="1" customWidth="1"/>
    <col min="14" max="14" width="15" bestFit="1" customWidth="1"/>
    <col min="15" max="15" width="15.54296875" bestFit="1" customWidth="1"/>
    <col min="16" max="16" width="14.453125" bestFit="1" customWidth="1"/>
  </cols>
  <sheetData>
    <row r="1" spans="1:16" x14ac:dyDescent="0.35">
      <c r="A1" s="3" t="s">
        <v>0</v>
      </c>
      <c r="B1" s="3" t="s">
        <v>1</v>
      </c>
      <c r="C1" t="s">
        <v>345</v>
      </c>
      <c r="D1" s="3" t="s">
        <v>2</v>
      </c>
      <c r="E1" s="3" t="s">
        <v>3</v>
      </c>
      <c r="F1" s="3" t="s">
        <v>4</v>
      </c>
      <c r="G1" s="3" t="s">
        <v>11</v>
      </c>
      <c r="H1" s="3" t="s">
        <v>12</v>
      </c>
      <c r="I1" s="3"/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35</v>
      </c>
    </row>
    <row r="2" spans="1:16" x14ac:dyDescent="0.35">
      <c r="A2" s="4">
        <v>43943</v>
      </c>
      <c r="B2" t="s">
        <v>712</v>
      </c>
      <c r="C2" t="s">
        <v>410</v>
      </c>
      <c r="E2" t="s">
        <v>24</v>
      </c>
      <c r="F2" t="s">
        <v>26</v>
      </c>
      <c r="G2" t="s">
        <v>19</v>
      </c>
      <c r="H2" t="s">
        <v>129</v>
      </c>
      <c r="J2">
        <v>2</v>
      </c>
      <c r="K2" t="s">
        <v>37</v>
      </c>
      <c r="L2" t="s">
        <v>59</v>
      </c>
    </row>
    <row r="3" spans="1:16" x14ac:dyDescent="0.35">
      <c r="A3" s="4">
        <v>43943</v>
      </c>
      <c r="B3" t="s">
        <v>713</v>
      </c>
      <c r="C3" t="s">
        <v>411</v>
      </c>
      <c r="E3" t="s">
        <v>24</v>
      </c>
      <c r="F3" t="s">
        <v>26</v>
      </c>
      <c r="G3" t="s">
        <v>19</v>
      </c>
      <c r="H3" t="s">
        <v>130</v>
      </c>
      <c r="J3">
        <v>2</v>
      </c>
      <c r="K3" t="s">
        <v>37</v>
      </c>
      <c r="L3" t="s">
        <v>59</v>
      </c>
    </row>
    <row r="4" spans="1:16" x14ac:dyDescent="0.35">
      <c r="A4" s="4">
        <v>43943</v>
      </c>
      <c r="B4" t="s">
        <v>714</v>
      </c>
      <c r="C4" t="s">
        <v>412</v>
      </c>
      <c r="E4" t="s">
        <v>24</v>
      </c>
      <c r="F4" t="s">
        <v>26</v>
      </c>
      <c r="G4" t="s">
        <v>19</v>
      </c>
      <c r="H4" t="s">
        <v>131</v>
      </c>
      <c r="J4">
        <v>2</v>
      </c>
      <c r="K4" t="s">
        <v>37</v>
      </c>
      <c r="L4" t="s">
        <v>59</v>
      </c>
    </row>
    <row r="5" spans="1:16" x14ac:dyDescent="0.35">
      <c r="A5" s="4">
        <v>43943</v>
      </c>
      <c r="B5" t="s">
        <v>715</v>
      </c>
      <c r="C5" t="s">
        <v>413</v>
      </c>
      <c r="E5" t="s">
        <v>24</v>
      </c>
      <c r="F5" t="s">
        <v>26</v>
      </c>
      <c r="G5" t="s">
        <v>19</v>
      </c>
      <c r="H5" t="s">
        <v>126</v>
      </c>
      <c r="J5">
        <v>2</v>
      </c>
      <c r="K5" t="s">
        <v>37</v>
      </c>
      <c r="L5" t="s">
        <v>59</v>
      </c>
    </row>
    <row r="6" spans="1:16" x14ac:dyDescent="0.35">
      <c r="A6" s="4">
        <v>43943</v>
      </c>
      <c r="B6" t="s">
        <v>716</v>
      </c>
      <c r="C6" t="s">
        <v>414</v>
      </c>
      <c r="E6" t="s">
        <v>24</v>
      </c>
      <c r="F6" t="s">
        <v>26</v>
      </c>
      <c r="G6" t="s">
        <v>19</v>
      </c>
      <c r="H6" t="s">
        <v>127</v>
      </c>
      <c r="J6">
        <v>2</v>
      </c>
      <c r="K6" t="s">
        <v>37</v>
      </c>
      <c r="L6" t="s">
        <v>59</v>
      </c>
    </row>
    <row r="7" spans="1:16" x14ac:dyDescent="0.35">
      <c r="A7" s="4">
        <v>43943</v>
      </c>
      <c r="B7" t="s">
        <v>717</v>
      </c>
      <c r="C7" t="s">
        <v>415</v>
      </c>
      <c r="E7" t="s">
        <v>24</v>
      </c>
      <c r="F7" t="s">
        <v>26</v>
      </c>
      <c r="G7" t="s">
        <v>23</v>
      </c>
      <c r="H7" t="s">
        <v>130</v>
      </c>
      <c r="J7">
        <v>2</v>
      </c>
      <c r="K7" t="s">
        <v>37</v>
      </c>
      <c r="L7" t="s">
        <v>59</v>
      </c>
    </row>
    <row r="8" spans="1:16" x14ac:dyDescent="0.35">
      <c r="A8" s="4">
        <v>43943</v>
      </c>
      <c r="B8" t="s">
        <v>718</v>
      </c>
      <c r="C8" t="s">
        <v>416</v>
      </c>
      <c r="E8" t="s">
        <v>24</v>
      </c>
      <c r="F8" t="s">
        <v>26</v>
      </c>
      <c r="G8" t="s">
        <v>23</v>
      </c>
      <c r="H8" t="s">
        <v>131</v>
      </c>
      <c r="J8">
        <v>2</v>
      </c>
      <c r="K8" t="s">
        <v>37</v>
      </c>
      <c r="L8" t="s">
        <v>59</v>
      </c>
    </row>
    <row r="9" spans="1:16" x14ac:dyDescent="0.35">
      <c r="A9" s="4">
        <v>43943</v>
      </c>
      <c r="B9" t="s">
        <v>719</v>
      </c>
      <c r="C9" t="s">
        <v>419</v>
      </c>
      <c r="E9" t="s">
        <v>24</v>
      </c>
      <c r="F9" t="s">
        <v>26</v>
      </c>
      <c r="G9" t="s">
        <v>23</v>
      </c>
      <c r="H9" t="s">
        <v>126</v>
      </c>
      <c r="J9">
        <v>2</v>
      </c>
      <c r="K9" t="s">
        <v>37</v>
      </c>
      <c r="L9" t="s">
        <v>59</v>
      </c>
    </row>
    <row r="10" spans="1:16" x14ac:dyDescent="0.35">
      <c r="A10" s="4">
        <v>43943</v>
      </c>
      <c r="B10" t="s">
        <v>720</v>
      </c>
      <c r="C10" t="s">
        <v>417</v>
      </c>
      <c r="E10" t="s">
        <v>24</v>
      </c>
      <c r="F10" t="s">
        <v>26</v>
      </c>
      <c r="G10" t="s">
        <v>23</v>
      </c>
      <c r="H10" t="s">
        <v>127</v>
      </c>
      <c r="J10">
        <v>2</v>
      </c>
      <c r="K10" t="s">
        <v>37</v>
      </c>
      <c r="L10" t="s">
        <v>59</v>
      </c>
    </row>
    <row r="11" spans="1:16" x14ac:dyDescent="0.35">
      <c r="A11" s="4">
        <v>43943</v>
      </c>
      <c r="B11" t="s">
        <v>721</v>
      </c>
      <c r="C11" t="s">
        <v>418</v>
      </c>
      <c r="E11" t="s">
        <v>24</v>
      </c>
      <c r="F11" t="s">
        <v>26</v>
      </c>
      <c r="G11" t="s">
        <v>23</v>
      </c>
      <c r="H11" t="s">
        <v>41</v>
      </c>
      <c r="J11">
        <v>2</v>
      </c>
      <c r="K11" t="s">
        <v>37</v>
      </c>
      <c r="L11" t="s">
        <v>59</v>
      </c>
    </row>
    <row r="12" spans="1:16" x14ac:dyDescent="0.35">
      <c r="A12" s="4">
        <v>43943</v>
      </c>
      <c r="B12" t="s">
        <v>722</v>
      </c>
      <c r="C12" t="s">
        <v>420</v>
      </c>
      <c r="E12" t="s">
        <v>24</v>
      </c>
      <c r="F12" t="s">
        <v>26</v>
      </c>
      <c r="G12" t="s">
        <v>13</v>
      </c>
      <c r="H12" t="s">
        <v>132</v>
      </c>
      <c r="J12">
        <v>2</v>
      </c>
      <c r="K12" t="s">
        <v>37</v>
      </c>
      <c r="L12" t="s">
        <v>59</v>
      </c>
    </row>
    <row r="13" spans="1:16" x14ac:dyDescent="0.35">
      <c r="A13" s="4">
        <v>43943</v>
      </c>
      <c r="B13" t="s">
        <v>723</v>
      </c>
      <c r="C13" t="s">
        <v>421</v>
      </c>
      <c r="E13" t="s">
        <v>24</v>
      </c>
      <c r="F13" t="s">
        <v>26</v>
      </c>
      <c r="G13" t="s">
        <v>13</v>
      </c>
      <c r="H13" t="s">
        <v>129</v>
      </c>
      <c r="J13">
        <v>2</v>
      </c>
      <c r="K13" t="s">
        <v>37</v>
      </c>
      <c r="L13" t="s">
        <v>59</v>
      </c>
    </row>
    <row r="14" spans="1:16" x14ac:dyDescent="0.35">
      <c r="A14" s="4">
        <v>43943</v>
      </c>
      <c r="B14" t="s">
        <v>724</v>
      </c>
      <c r="C14" t="s">
        <v>422</v>
      </c>
      <c r="E14" t="s">
        <v>24</v>
      </c>
      <c r="F14" t="s">
        <v>26</v>
      </c>
      <c r="G14" t="s">
        <v>13</v>
      </c>
      <c r="H14" t="s">
        <v>130</v>
      </c>
      <c r="J14">
        <v>2</v>
      </c>
      <c r="K14" t="s">
        <v>37</v>
      </c>
      <c r="L14" t="s">
        <v>59</v>
      </c>
    </row>
    <row r="15" spans="1:16" x14ac:dyDescent="0.35">
      <c r="A15" s="4">
        <v>43943</v>
      </c>
      <c r="B15" t="s">
        <v>725</v>
      </c>
      <c r="C15" t="s">
        <v>409</v>
      </c>
      <c r="E15" t="s">
        <v>24</v>
      </c>
      <c r="F15" t="s">
        <v>26</v>
      </c>
      <c r="G15" t="s">
        <v>13</v>
      </c>
      <c r="H15" t="s">
        <v>131</v>
      </c>
      <c r="J15">
        <v>2</v>
      </c>
      <c r="K15" t="s">
        <v>37</v>
      </c>
      <c r="L15" t="s">
        <v>59</v>
      </c>
    </row>
    <row r="16" spans="1:16" x14ac:dyDescent="0.35">
      <c r="A16" s="4"/>
    </row>
  </sheetData>
  <sortState xmlns:xlrd2="http://schemas.microsoft.com/office/spreadsheetml/2017/richdata2" ref="D20:D33">
    <sortCondition ref="D23"/>
  </sortState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6"/>
  <sheetViews>
    <sheetView workbookViewId="0">
      <selection activeCell="D39" sqref="D39"/>
    </sheetView>
  </sheetViews>
  <sheetFormatPr defaultRowHeight="14.5" x14ac:dyDescent="0.35"/>
  <cols>
    <col min="1" max="1" width="11.453125" bestFit="1" customWidth="1"/>
    <col min="2" max="2" width="12.81640625" bestFit="1" customWidth="1"/>
    <col min="3" max="3" width="38.453125" bestFit="1" customWidth="1"/>
    <col min="4" max="4" width="10.54296875" bestFit="1" customWidth="1"/>
    <col min="5" max="5" width="9.1796875" bestFit="1" customWidth="1"/>
    <col min="6" max="6" width="11.1796875" bestFit="1" customWidth="1"/>
    <col min="7" max="7" width="9" bestFit="1" customWidth="1"/>
    <col min="8" max="8" width="4.81640625" bestFit="1" customWidth="1"/>
    <col min="9" max="10" width="18.81640625" bestFit="1" customWidth="1"/>
    <col min="11" max="11" width="14" bestFit="1" customWidth="1"/>
    <col min="12" max="12" width="30.453125" bestFit="1" customWidth="1"/>
    <col min="13" max="13" width="16.1796875" bestFit="1" customWidth="1"/>
    <col min="14" max="14" width="15" bestFit="1" customWidth="1"/>
    <col min="15" max="15" width="15.54296875" bestFit="1" customWidth="1"/>
    <col min="16" max="16" width="14.453125" bestFit="1" customWidth="1"/>
    <col min="18" max="18" width="13.81640625" bestFit="1" customWidth="1"/>
  </cols>
  <sheetData>
    <row r="1" spans="1:18" x14ac:dyDescent="0.35">
      <c r="A1" s="3" t="s">
        <v>0</v>
      </c>
      <c r="B1" s="3" t="s">
        <v>1</v>
      </c>
      <c r="C1" t="s">
        <v>345</v>
      </c>
      <c r="D1" s="3" t="s">
        <v>2</v>
      </c>
      <c r="E1" s="3" t="s">
        <v>3</v>
      </c>
      <c r="F1" s="3" t="s">
        <v>4</v>
      </c>
      <c r="G1" s="3" t="s">
        <v>11</v>
      </c>
      <c r="H1" s="3" t="s">
        <v>12</v>
      </c>
      <c r="I1" s="3"/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35</v>
      </c>
      <c r="Q1" s="3"/>
      <c r="R1" s="3"/>
    </row>
    <row r="2" spans="1:18" x14ac:dyDescent="0.35">
      <c r="A2" s="4">
        <v>43943</v>
      </c>
      <c r="B2" t="s">
        <v>680</v>
      </c>
      <c r="C2" t="s">
        <v>402</v>
      </c>
      <c r="E2" t="s">
        <v>25</v>
      </c>
      <c r="F2" t="s">
        <v>26</v>
      </c>
      <c r="G2" t="s">
        <v>19</v>
      </c>
      <c r="H2" t="s">
        <v>32</v>
      </c>
      <c r="J2">
        <v>2</v>
      </c>
      <c r="K2" t="s">
        <v>37</v>
      </c>
      <c r="L2" t="s">
        <v>59</v>
      </c>
    </row>
    <row r="3" spans="1:18" x14ac:dyDescent="0.35">
      <c r="A3" s="4">
        <v>43943</v>
      </c>
      <c r="B3" t="s">
        <v>681</v>
      </c>
      <c r="C3" t="s">
        <v>403</v>
      </c>
      <c r="E3" t="s">
        <v>25</v>
      </c>
      <c r="F3" t="s">
        <v>26</v>
      </c>
      <c r="G3" t="s">
        <v>19</v>
      </c>
      <c r="H3" t="s">
        <v>33</v>
      </c>
      <c r="J3">
        <v>2</v>
      </c>
      <c r="K3" t="s">
        <v>37</v>
      </c>
      <c r="L3" t="s">
        <v>59</v>
      </c>
    </row>
    <row r="4" spans="1:18" x14ac:dyDescent="0.35">
      <c r="A4" s="4">
        <v>43943</v>
      </c>
      <c r="B4" t="s">
        <v>682</v>
      </c>
      <c r="C4" t="s">
        <v>404</v>
      </c>
      <c r="E4" t="s">
        <v>24</v>
      </c>
      <c r="F4" t="s">
        <v>26</v>
      </c>
      <c r="G4" t="s">
        <v>19</v>
      </c>
      <c r="H4" t="s">
        <v>34</v>
      </c>
      <c r="J4">
        <v>2</v>
      </c>
      <c r="K4" t="s">
        <v>37</v>
      </c>
      <c r="L4" t="s">
        <v>59</v>
      </c>
    </row>
    <row r="5" spans="1:18" x14ac:dyDescent="0.35">
      <c r="A5" s="4">
        <v>43943</v>
      </c>
      <c r="B5" t="s">
        <v>683</v>
      </c>
      <c r="C5" t="s">
        <v>405</v>
      </c>
      <c r="E5" t="s">
        <v>24</v>
      </c>
      <c r="F5" t="s">
        <v>26</v>
      </c>
      <c r="G5" t="s">
        <v>23</v>
      </c>
      <c r="H5" t="s">
        <v>39</v>
      </c>
      <c r="J5">
        <v>2</v>
      </c>
      <c r="K5" t="s">
        <v>37</v>
      </c>
      <c r="L5" t="s">
        <v>59</v>
      </c>
    </row>
    <row r="6" spans="1:18" x14ac:dyDescent="0.35">
      <c r="A6" s="4">
        <v>43943</v>
      </c>
      <c r="B6" t="s">
        <v>684</v>
      </c>
      <c r="C6" t="s">
        <v>406</v>
      </c>
      <c r="E6" t="s">
        <v>24</v>
      </c>
      <c r="F6" t="s">
        <v>26</v>
      </c>
      <c r="G6" t="s">
        <v>23</v>
      </c>
      <c r="H6" t="s">
        <v>32</v>
      </c>
      <c r="J6">
        <v>2</v>
      </c>
      <c r="K6" t="s">
        <v>37</v>
      </c>
      <c r="L6" t="s">
        <v>59</v>
      </c>
    </row>
    <row r="7" spans="1:18" x14ac:dyDescent="0.35">
      <c r="A7" s="4">
        <v>43943</v>
      </c>
      <c r="B7" t="s">
        <v>685</v>
      </c>
      <c r="C7" t="s">
        <v>407</v>
      </c>
      <c r="E7" t="s">
        <v>24</v>
      </c>
      <c r="F7" t="s">
        <v>26</v>
      </c>
      <c r="G7" t="s">
        <v>23</v>
      </c>
      <c r="H7" t="s">
        <v>33</v>
      </c>
      <c r="J7">
        <v>2</v>
      </c>
      <c r="K7" t="s">
        <v>37</v>
      </c>
      <c r="L7" t="s">
        <v>59</v>
      </c>
    </row>
    <row r="8" spans="1:18" x14ac:dyDescent="0.35">
      <c r="A8" s="4">
        <v>43943</v>
      </c>
      <c r="B8" t="s">
        <v>686</v>
      </c>
      <c r="C8" t="s">
        <v>408</v>
      </c>
      <c r="E8" t="s">
        <v>24</v>
      </c>
      <c r="F8" t="s">
        <v>26</v>
      </c>
      <c r="G8" t="s">
        <v>23</v>
      </c>
      <c r="H8" t="s">
        <v>34</v>
      </c>
      <c r="J8">
        <v>2</v>
      </c>
      <c r="K8" t="s">
        <v>37</v>
      </c>
      <c r="L8" t="s">
        <v>59</v>
      </c>
    </row>
    <row r="9" spans="1:18" x14ac:dyDescent="0.35">
      <c r="A9" s="4">
        <v>43943</v>
      </c>
      <c r="B9" t="s">
        <v>687</v>
      </c>
      <c r="C9" t="s">
        <v>396</v>
      </c>
      <c r="E9" t="s">
        <v>24</v>
      </c>
      <c r="F9" t="s">
        <v>26</v>
      </c>
      <c r="G9" t="s">
        <v>23</v>
      </c>
      <c r="H9" t="s">
        <v>36</v>
      </c>
      <c r="J9">
        <v>2</v>
      </c>
      <c r="K9" t="s">
        <v>37</v>
      </c>
      <c r="L9" t="s">
        <v>59</v>
      </c>
    </row>
    <row r="10" spans="1:18" x14ac:dyDescent="0.35">
      <c r="A10" s="4">
        <v>43943</v>
      </c>
      <c r="B10" t="s">
        <v>688</v>
      </c>
      <c r="C10" t="s">
        <v>397</v>
      </c>
      <c r="E10" t="s">
        <v>24</v>
      </c>
      <c r="F10" t="s">
        <v>26</v>
      </c>
      <c r="G10" t="s">
        <v>23</v>
      </c>
      <c r="H10" t="s">
        <v>40</v>
      </c>
      <c r="J10">
        <v>2</v>
      </c>
      <c r="K10" t="s">
        <v>37</v>
      </c>
      <c r="L10" t="s">
        <v>59</v>
      </c>
    </row>
    <row r="11" spans="1:18" x14ac:dyDescent="0.35">
      <c r="A11" s="4">
        <v>43943</v>
      </c>
      <c r="B11" t="s">
        <v>689</v>
      </c>
      <c r="C11" t="s">
        <v>398</v>
      </c>
      <c r="E11" t="s">
        <v>24</v>
      </c>
      <c r="F11" t="s">
        <v>26</v>
      </c>
      <c r="G11" t="s">
        <v>13</v>
      </c>
      <c r="H11" t="s">
        <v>126</v>
      </c>
      <c r="J11">
        <v>2</v>
      </c>
      <c r="K11" t="s">
        <v>37</v>
      </c>
      <c r="L11" t="s">
        <v>59</v>
      </c>
    </row>
    <row r="12" spans="1:18" x14ac:dyDescent="0.35">
      <c r="A12" s="4">
        <v>43943</v>
      </c>
      <c r="B12" t="s">
        <v>690</v>
      </c>
      <c r="C12" t="s">
        <v>399</v>
      </c>
      <c r="E12" t="s">
        <v>24</v>
      </c>
      <c r="F12" t="s">
        <v>26</v>
      </c>
      <c r="G12" t="s">
        <v>13</v>
      </c>
      <c r="H12" t="s">
        <v>127</v>
      </c>
      <c r="J12">
        <v>2</v>
      </c>
      <c r="K12" t="s">
        <v>37</v>
      </c>
      <c r="L12" t="s">
        <v>59</v>
      </c>
    </row>
    <row r="13" spans="1:18" x14ac:dyDescent="0.35">
      <c r="A13" s="4">
        <v>43943</v>
      </c>
      <c r="B13" t="s">
        <v>691</v>
      </c>
      <c r="C13" t="s">
        <v>400</v>
      </c>
      <c r="E13" t="s">
        <v>24</v>
      </c>
      <c r="F13" t="s">
        <v>26</v>
      </c>
      <c r="G13" t="s">
        <v>13</v>
      </c>
      <c r="H13" t="s">
        <v>41</v>
      </c>
      <c r="J13">
        <v>2</v>
      </c>
      <c r="K13" t="s">
        <v>37</v>
      </c>
      <c r="L13" t="s">
        <v>59</v>
      </c>
    </row>
    <row r="14" spans="1:18" x14ac:dyDescent="0.35">
      <c r="A14" s="4">
        <v>43943</v>
      </c>
      <c r="B14" t="s">
        <v>692</v>
      </c>
      <c r="C14" t="s">
        <v>401</v>
      </c>
      <c r="E14" t="s">
        <v>24</v>
      </c>
      <c r="F14" t="s">
        <v>26</v>
      </c>
      <c r="G14" t="s">
        <v>13</v>
      </c>
      <c r="H14" t="s">
        <v>39</v>
      </c>
      <c r="J14">
        <v>2</v>
      </c>
      <c r="K14" t="s">
        <v>37</v>
      </c>
      <c r="L14" t="s">
        <v>59</v>
      </c>
    </row>
    <row r="15" spans="1:18" x14ac:dyDescent="0.35">
      <c r="A15" s="4">
        <v>43943</v>
      </c>
      <c r="B15" t="s">
        <v>693</v>
      </c>
      <c r="C15" t="s">
        <v>574</v>
      </c>
      <c r="E15" t="s">
        <v>24</v>
      </c>
      <c r="F15" t="s">
        <v>26</v>
      </c>
      <c r="G15" t="s">
        <v>13</v>
      </c>
      <c r="H15" t="s">
        <v>32</v>
      </c>
      <c r="J15">
        <v>2</v>
      </c>
      <c r="K15" t="s">
        <v>37</v>
      </c>
      <c r="L15" t="s">
        <v>59</v>
      </c>
    </row>
    <row r="16" spans="1:18" x14ac:dyDescent="0.35">
      <c r="A16" s="4">
        <v>43943</v>
      </c>
      <c r="B16" t="s">
        <v>694</v>
      </c>
      <c r="C16" t="s">
        <v>573</v>
      </c>
      <c r="E16" t="s">
        <v>24</v>
      </c>
      <c r="F16" t="s">
        <v>26</v>
      </c>
      <c r="G16" t="s">
        <v>13</v>
      </c>
      <c r="H16" t="s">
        <v>33</v>
      </c>
      <c r="J16">
        <v>2</v>
      </c>
      <c r="K16" t="s">
        <v>37</v>
      </c>
      <c r="L16" t="s">
        <v>59</v>
      </c>
    </row>
  </sheetData>
  <sortState xmlns:xlrd2="http://schemas.microsoft.com/office/spreadsheetml/2017/richdata2" ref="C18:C31">
    <sortCondition ref="C18"/>
  </sortState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"/>
  <sheetViews>
    <sheetView workbookViewId="0">
      <selection activeCell="C12" sqref="C12"/>
    </sheetView>
  </sheetViews>
  <sheetFormatPr defaultRowHeight="14.5" x14ac:dyDescent="0.35"/>
  <cols>
    <col min="1" max="1" width="11.453125" bestFit="1" customWidth="1"/>
    <col min="2" max="2" width="12.81640625" bestFit="1" customWidth="1"/>
    <col min="3" max="3" width="44.453125" bestFit="1" customWidth="1"/>
    <col min="4" max="4" width="10.54296875" bestFit="1" customWidth="1"/>
    <col min="5" max="5" width="9.1796875" bestFit="1" customWidth="1"/>
    <col min="6" max="6" width="11.1796875" bestFit="1" customWidth="1"/>
    <col min="7" max="7" width="9" bestFit="1" customWidth="1"/>
    <col min="8" max="8" width="4.81640625" bestFit="1" customWidth="1"/>
    <col min="9" max="10" width="18.81640625" bestFit="1" customWidth="1"/>
    <col min="11" max="11" width="14" bestFit="1" customWidth="1"/>
    <col min="12" max="12" width="30.453125" bestFit="1" customWidth="1"/>
    <col min="13" max="13" width="16.1796875" bestFit="1" customWidth="1"/>
    <col min="14" max="14" width="15" bestFit="1" customWidth="1"/>
    <col min="15" max="15" width="15.54296875" bestFit="1" customWidth="1"/>
    <col min="16" max="16" width="14.453125" bestFit="1" customWidth="1"/>
    <col min="18" max="18" width="13.81640625" bestFit="1" customWidth="1"/>
  </cols>
  <sheetData>
    <row r="1" spans="1:16" x14ac:dyDescent="0.35">
      <c r="A1" s="3" t="s">
        <v>0</v>
      </c>
      <c r="B1" s="3" t="s">
        <v>1</v>
      </c>
      <c r="C1" t="s">
        <v>345</v>
      </c>
      <c r="D1" s="3" t="s">
        <v>2</v>
      </c>
      <c r="E1" s="3" t="s">
        <v>3</v>
      </c>
      <c r="F1" s="3" t="s">
        <v>4</v>
      </c>
      <c r="G1" s="3" t="s">
        <v>11</v>
      </c>
      <c r="H1" s="3" t="s">
        <v>12</v>
      </c>
      <c r="I1" s="3"/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35</v>
      </c>
    </row>
    <row r="2" spans="1:16" x14ac:dyDescent="0.35">
      <c r="A2" s="4">
        <v>43971</v>
      </c>
      <c r="B2" t="s">
        <v>61</v>
      </c>
      <c r="D2" t="s">
        <v>43</v>
      </c>
      <c r="L2" t="s">
        <v>38</v>
      </c>
    </row>
    <row r="3" spans="1:16" x14ac:dyDescent="0.35">
      <c r="A3" s="4">
        <v>43971</v>
      </c>
      <c r="B3" t="s">
        <v>62</v>
      </c>
      <c r="C3" t="s">
        <v>383</v>
      </c>
      <c r="E3" t="s">
        <v>24</v>
      </c>
      <c r="F3" t="s">
        <v>26</v>
      </c>
      <c r="G3" t="s">
        <v>13</v>
      </c>
      <c r="H3" t="s">
        <v>34</v>
      </c>
      <c r="J3">
        <v>2</v>
      </c>
      <c r="K3" t="s">
        <v>37</v>
      </c>
      <c r="L3" t="s">
        <v>59</v>
      </c>
    </row>
    <row r="4" spans="1:16" x14ac:dyDescent="0.35">
      <c r="A4" s="4">
        <v>43971</v>
      </c>
      <c r="B4" t="s">
        <v>63</v>
      </c>
      <c r="C4" t="s">
        <v>384</v>
      </c>
      <c r="E4" t="s">
        <v>24</v>
      </c>
      <c r="F4" t="s">
        <v>26</v>
      </c>
      <c r="G4" t="s">
        <v>13</v>
      </c>
      <c r="H4" t="s">
        <v>36</v>
      </c>
      <c r="J4">
        <v>2</v>
      </c>
      <c r="K4" t="s">
        <v>37</v>
      </c>
      <c r="L4" t="s">
        <v>59</v>
      </c>
    </row>
    <row r="5" spans="1:16" x14ac:dyDescent="0.35">
      <c r="A5" s="4">
        <v>43971</v>
      </c>
      <c r="B5" t="s">
        <v>64</v>
      </c>
      <c r="C5" t="s">
        <v>380</v>
      </c>
      <c r="E5" t="s">
        <v>24</v>
      </c>
      <c r="F5" t="s">
        <v>26</v>
      </c>
      <c r="G5" t="s">
        <v>13</v>
      </c>
      <c r="H5" t="s">
        <v>40</v>
      </c>
      <c r="J5">
        <v>2</v>
      </c>
      <c r="K5" t="s">
        <v>37</v>
      </c>
      <c r="L5" t="s">
        <v>59</v>
      </c>
    </row>
    <row r="6" spans="1:16" x14ac:dyDescent="0.35">
      <c r="A6" s="4">
        <v>43971</v>
      </c>
      <c r="B6" t="s">
        <v>65</v>
      </c>
      <c r="C6" t="s">
        <v>695</v>
      </c>
      <c r="E6" t="s">
        <v>24</v>
      </c>
      <c r="F6" t="s">
        <v>26</v>
      </c>
      <c r="G6" t="s">
        <v>13</v>
      </c>
      <c r="H6" t="s">
        <v>45</v>
      </c>
      <c r="L6" t="s">
        <v>59</v>
      </c>
    </row>
    <row r="7" spans="1:16" x14ac:dyDescent="0.35">
      <c r="A7" s="4">
        <v>43971</v>
      </c>
      <c r="B7" t="s">
        <v>66</v>
      </c>
      <c r="C7" t="s">
        <v>381</v>
      </c>
      <c r="E7" t="s">
        <v>24</v>
      </c>
      <c r="F7" t="s">
        <v>26</v>
      </c>
      <c r="G7" t="s">
        <v>13</v>
      </c>
      <c r="H7" t="s">
        <v>44</v>
      </c>
      <c r="J7">
        <v>2</v>
      </c>
      <c r="K7" t="s">
        <v>37</v>
      </c>
      <c r="L7" t="s">
        <v>59</v>
      </c>
    </row>
    <row r="8" spans="1:16" x14ac:dyDescent="0.35">
      <c r="A8" s="4">
        <v>43971</v>
      </c>
      <c r="B8" t="s">
        <v>67</v>
      </c>
      <c r="C8" t="s">
        <v>382</v>
      </c>
      <c r="E8" t="s">
        <v>24</v>
      </c>
      <c r="F8" t="s">
        <v>26</v>
      </c>
      <c r="G8" t="s">
        <v>13</v>
      </c>
      <c r="H8" t="s">
        <v>46</v>
      </c>
      <c r="J8">
        <v>2</v>
      </c>
      <c r="K8" t="s">
        <v>37</v>
      </c>
      <c r="L8" t="s">
        <v>59</v>
      </c>
    </row>
    <row r="9" spans="1:16" x14ac:dyDescent="0.35">
      <c r="A9" s="4">
        <v>43971</v>
      </c>
      <c r="B9" t="s">
        <v>68</v>
      </c>
      <c r="C9" t="s">
        <v>385</v>
      </c>
      <c r="E9" t="s">
        <v>24</v>
      </c>
      <c r="F9" t="s">
        <v>26</v>
      </c>
      <c r="G9" t="s">
        <v>19</v>
      </c>
      <c r="H9" t="s">
        <v>36</v>
      </c>
      <c r="J9">
        <v>2</v>
      </c>
      <c r="K9" t="s">
        <v>37</v>
      </c>
      <c r="L9" t="s">
        <v>59</v>
      </c>
    </row>
    <row r="10" spans="1:16" x14ac:dyDescent="0.35">
      <c r="A10" s="4">
        <v>43971</v>
      </c>
      <c r="B10" t="s">
        <v>69</v>
      </c>
      <c r="C10" t="s">
        <v>386</v>
      </c>
      <c r="F10" t="s">
        <v>26</v>
      </c>
      <c r="G10" t="s">
        <v>19</v>
      </c>
      <c r="H10" t="s">
        <v>40</v>
      </c>
      <c r="J10">
        <v>2</v>
      </c>
      <c r="K10" t="s">
        <v>37</v>
      </c>
      <c r="L10" t="s">
        <v>59</v>
      </c>
    </row>
    <row r="11" spans="1:16" x14ac:dyDescent="0.35">
      <c r="A11" s="4">
        <v>43971</v>
      </c>
      <c r="B11" t="s">
        <v>70</v>
      </c>
      <c r="C11" t="s">
        <v>696</v>
      </c>
      <c r="E11" t="s">
        <v>47</v>
      </c>
      <c r="F11" t="s">
        <v>26</v>
      </c>
      <c r="G11" t="s">
        <v>19</v>
      </c>
      <c r="H11" t="s">
        <v>45</v>
      </c>
      <c r="J11">
        <v>2</v>
      </c>
      <c r="K11" t="s">
        <v>37</v>
      </c>
      <c r="L11" t="s">
        <v>59</v>
      </c>
    </row>
    <row r="12" spans="1:16" x14ac:dyDescent="0.35">
      <c r="A12" s="4">
        <v>43971</v>
      </c>
      <c r="B12" t="s">
        <v>71</v>
      </c>
      <c r="C12" t="s">
        <v>387</v>
      </c>
      <c r="E12" t="s">
        <v>24</v>
      </c>
      <c r="F12" t="s">
        <v>26</v>
      </c>
      <c r="G12" t="s">
        <v>19</v>
      </c>
      <c r="H12" t="s">
        <v>44</v>
      </c>
      <c r="J12">
        <v>2</v>
      </c>
      <c r="K12" t="s">
        <v>37</v>
      </c>
      <c r="L12" t="s">
        <v>59</v>
      </c>
    </row>
    <row r="13" spans="1:16" x14ac:dyDescent="0.35">
      <c r="A13" s="4">
        <v>43971</v>
      </c>
      <c r="B13" t="s">
        <v>72</v>
      </c>
      <c r="C13" t="s">
        <v>388</v>
      </c>
      <c r="F13" t="s">
        <v>26</v>
      </c>
      <c r="G13" t="s">
        <v>19</v>
      </c>
      <c r="H13" t="s">
        <v>46</v>
      </c>
      <c r="J13">
        <v>2</v>
      </c>
      <c r="K13" t="s">
        <v>37</v>
      </c>
      <c r="L13" t="s">
        <v>59</v>
      </c>
    </row>
    <row r="14" spans="1:16" x14ac:dyDescent="0.35">
      <c r="A14" s="4">
        <v>43971</v>
      </c>
      <c r="B14" t="s">
        <v>73</v>
      </c>
      <c r="C14" t="s">
        <v>389</v>
      </c>
      <c r="F14" t="s">
        <v>26</v>
      </c>
      <c r="G14" t="s">
        <v>19</v>
      </c>
      <c r="H14" t="s">
        <v>17</v>
      </c>
      <c r="J14">
        <v>2</v>
      </c>
      <c r="K14" t="s">
        <v>37</v>
      </c>
      <c r="L14" t="s">
        <v>59</v>
      </c>
    </row>
    <row r="15" spans="1:16" x14ac:dyDescent="0.35">
      <c r="A15" s="4">
        <v>43971</v>
      </c>
      <c r="B15" t="s">
        <v>74</v>
      </c>
      <c r="C15" t="s">
        <v>390</v>
      </c>
      <c r="F15" t="s">
        <v>26</v>
      </c>
      <c r="G15" t="s">
        <v>19</v>
      </c>
      <c r="H15" t="s">
        <v>18</v>
      </c>
      <c r="J15">
        <v>2</v>
      </c>
      <c r="K15" t="s">
        <v>37</v>
      </c>
      <c r="L15" t="s">
        <v>59</v>
      </c>
    </row>
    <row r="16" spans="1:16" x14ac:dyDescent="0.35">
      <c r="A16" s="4">
        <v>43971</v>
      </c>
      <c r="B16" t="s">
        <v>75</v>
      </c>
      <c r="C16" t="s">
        <v>391</v>
      </c>
      <c r="F16" t="s">
        <v>26</v>
      </c>
      <c r="G16" t="s">
        <v>23</v>
      </c>
      <c r="H16" t="s">
        <v>45</v>
      </c>
      <c r="J16">
        <v>2</v>
      </c>
      <c r="K16" t="s">
        <v>37</v>
      </c>
      <c r="L16" t="s">
        <v>59</v>
      </c>
    </row>
    <row r="17" spans="1:12" x14ac:dyDescent="0.35">
      <c r="A17" s="4">
        <v>43971</v>
      </c>
      <c r="B17" t="s">
        <v>76</v>
      </c>
      <c r="C17" t="s">
        <v>392</v>
      </c>
      <c r="F17" t="s">
        <v>26</v>
      </c>
      <c r="G17" t="s">
        <v>23</v>
      </c>
      <c r="H17" t="s">
        <v>44</v>
      </c>
      <c r="J17">
        <v>2</v>
      </c>
      <c r="K17" t="s">
        <v>37</v>
      </c>
      <c r="L17" t="s">
        <v>59</v>
      </c>
    </row>
    <row r="18" spans="1:12" x14ac:dyDescent="0.35">
      <c r="A18" s="4">
        <v>43971</v>
      </c>
      <c r="B18" t="s">
        <v>77</v>
      </c>
      <c r="C18" t="s">
        <v>393</v>
      </c>
      <c r="F18" t="s">
        <v>26</v>
      </c>
      <c r="G18" t="s">
        <v>23</v>
      </c>
      <c r="H18" t="s">
        <v>46</v>
      </c>
      <c r="J18">
        <v>2</v>
      </c>
      <c r="K18" t="s">
        <v>37</v>
      </c>
      <c r="L18" t="s">
        <v>59</v>
      </c>
    </row>
    <row r="19" spans="1:12" x14ac:dyDescent="0.35">
      <c r="A19" s="4">
        <v>43971</v>
      </c>
      <c r="B19" t="s">
        <v>78</v>
      </c>
      <c r="C19" t="s">
        <v>394</v>
      </c>
      <c r="F19" t="s">
        <v>26</v>
      </c>
      <c r="G19" t="s">
        <v>23</v>
      </c>
      <c r="H19" t="s">
        <v>17</v>
      </c>
      <c r="J19">
        <v>2</v>
      </c>
      <c r="K19" t="s">
        <v>37</v>
      </c>
      <c r="L19" t="s">
        <v>59</v>
      </c>
    </row>
    <row r="20" spans="1:12" x14ac:dyDescent="0.35">
      <c r="A20" s="4">
        <v>43971</v>
      </c>
      <c r="B20" t="s">
        <v>79</v>
      </c>
      <c r="C20" t="s">
        <v>395</v>
      </c>
      <c r="F20" t="s">
        <v>26</v>
      </c>
      <c r="G20" t="s">
        <v>23</v>
      </c>
      <c r="H20" t="s">
        <v>18</v>
      </c>
      <c r="J20">
        <v>2</v>
      </c>
      <c r="K20" t="s">
        <v>37</v>
      </c>
      <c r="L20" t="s">
        <v>59</v>
      </c>
    </row>
  </sheetData>
  <sortState xmlns:xlrd2="http://schemas.microsoft.com/office/spreadsheetml/2017/richdata2" ref="C9:C19">
    <sortCondition ref="C9"/>
  </sortState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4"/>
  <sheetViews>
    <sheetView workbookViewId="0">
      <selection activeCell="B19" sqref="B19:C35"/>
    </sheetView>
  </sheetViews>
  <sheetFormatPr defaultColWidth="9.1796875" defaultRowHeight="14.5" x14ac:dyDescent="0.35"/>
  <cols>
    <col min="1" max="1" width="11.453125" style="1" bestFit="1" customWidth="1"/>
    <col min="2" max="2" width="12.81640625" style="1" bestFit="1" customWidth="1"/>
    <col min="3" max="3" width="45.453125" style="1" bestFit="1" customWidth="1"/>
    <col min="4" max="4" width="10.54296875" style="1" bestFit="1" customWidth="1"/>
    <col min="5" max="5" width="9.1796875" style="1" bestFit="1" customWidth="1"/>
    <col min="6" max="6" width="11.1796875" style="1" bestFit="1" customWidth="1"/>
    <col min="7" max="7" width="9" style="1" bestFit="1" customWidth="1"/>
    <col min="8" max="8" width="4.81640625" style="1" bestFit="1" customWidth="1"/>
    <col min="9" max="10" width="18.81640625" style="1" bestFit="1" customWidth="1"/>
    <col min="11" max="11" width="14" style="1" bestFit="1" customWidth="1"/>
    <col min="12" max="12" width="30.453125" style="1" bestFit="1" customWidth="1"/>
    <col min="13" max="13" width="16.1796875" style="1" bestFit="1" customWidth="1"/>
    <col min="14" max="14" width="15" style="1" bestFit="1" customWidth="1"/>
    <col min="15" max="15" width="15.54296875" style="1" bestFit="1" customWidth="1"/>
    <col min="16" max="16" width="14.453125" style="1" bestFit="1" customWidth="1"/>
    <col min="17" max="17" width="15.54296875" style="1" bestFit="1" customWidth="1"/>
    <col min="18" max="18" width="14.453125" style="1" bestFit="1" customWidth="1"/>
    <col min="19" max="19" width="13.81640625" style="1" bestFit="1" customWidth="1"/>
    <col min="20" max="16384" width="9.1796875" style="1"/>
  </cols>
  <sheetData>
    <row r="1" spans="1:18" x14ac:dyDescent="0.35">
      <c r="A1" s="3" t="s">
        <v>0</v>
      </c>
      <c r="B1" s="3" t="s">
        <v>1</v>
      </c>
      <c r="C1" s="1" t="s">
        <v>313</v>
      </c>
      <c r="D1" s="3" t="s">
        <v>2</v>
      </c>
      <c r="E1" s="3" t="s">
        <v>3</v>
      </c>
      <c r="F1" s="3" t="s">
        <v>4</v>
      </c>
      <c r="G1" s="3" t="s">
        <v>11</v>
      </c>
      <c r="H1" s="3" t="s">
        <v>12</v>
      </c>
      <c r="I1" s="3"/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35</v>
      </c>
      <c r="Q1" s="3"/>
    </row>
    <row r="2" spans="1:18" x14ac:dyDescent="0.35">
      <c r="A2" s="2">
        <v>43985</v>
      </c>
      <c r="B2" s="3" t="s">
        <v>95</v>
      </c>
      <c r="D2" s="3" t="s">
        <v>27</v>
      </c>
      <c r="I2" s="3"/>
      <c r="J2" s="3"/>
      <c r="K2" s="3"/>
      <c r="L2" s="3" t="s">
        <v>38</v>
      </c>
      <c r="M2" s="3"/>
      <c r="N2" s="3"/>
      <c r="O2" s="3"/>
      <c r="P2" s="3"/>
      <c r="Q2" s="3"/>
      <c r="R2" s="3"/>
    </row>
    <row r="3" spans="1:18" x14ac:dyDescent="0.35">
      <c r="A3" s="2">
        <v>43985</v>
      </c>
      <c r="B3" s="3" t="s">
        <v>80</v>
      </c>
      <c r="C3" s="1" t="s">
        <v>374</v>
      </c>
      <c r="D3" s="3"/>
      <c r="E3" s="3" t="s">
        <v>24</v>
      </c>
      <c r="F3" s="3" t="s">
        <v>26</v>
      </c>
      <c r="G3" s="3" t="s">
        <v>13</v>
      </c>
      <c r="H3" s="3" t="s">
        <v>17</v>
      </c>
      <c r="I3" s="3"/>
      <c r="J3" s="3">
        <v>2</v>
      </c>
      <c r="K3" s="3" t="s">
        <v>37</v>
      </c>
      <c r="L3" s="3" t="s">
        <v>59</v>
      </c>
      <c r="M3">
        <v>1</v>
      </c>
      <c r="N3">
        <v>3</v>
      </c>
      <c r="O3">
        <v>2</v>
      </c>
      <c r="P3">
        <v>3</v>
      </c>
      <c r="Q3" s="3"/>
      <c r="R3" s="3"/>
    </row>
    <row r="4" spans="1:18" x14ac:dyDescent="0.35">
      <c r="A4" s="2">
        <v>43985</v>
      </c>
      <c r="B4" s="3" t="s">
        <v>81</v>
      </c>
      <c r="C4" s="1" t="s">
        <v>365</v>
      </c>
      <c r="D4" s="3"/>
      <c r="E4" s="3" t="s">
        <v>24</v>
      </c>
      <c r="F4" s="3" t="s">
        <v>26</v>
      </c>
      <c r="G4" s="3" t="s">
        <v>13</v>
      </c>
      <c r="H4" s="3" t="s">
        <v>18</v>
      </c>
      <c r="I4" s="3"/>
      <c r="J4" s="3">
        <v>2</v>
      </c>
      <c r="K4" s="3" t="s">
        <v>37</v>
      </c>
      <c r="L4" s="3" t="s">
        <v>59</v>
      </c>
      <c r="M4">
        <v>1</v>
      </c>
      <c r="N4">
        <v>3</v>
      </c>
      <c r="O4">
        <v>2</v>
      </c>
      <c r="P4">
        <v>2</v>
      </c>
      <c r="Q4" s="3"/>
      <c r="R4" s="3"/>
    </row>
    <row r="5" spans="1:18" x14ac:dyDescent="0.35">
      <c r="A5" s="2">
        <v>43985</v>
      </c>
      <c r="B5" s="3" t="s">
        <v>82</v>
      </c>
      <c r="C5" s="1" t="s">
        <v>375</v>
      </c>
      <c r="D5" s="3"/>
      <c r="E5" s="3" t="s">
        <v>25</v>
      </c>
      <c r="F5" s="3" t="s">
        <v>26</v>
      </c>
      <c r="G5" s="3" t="s">
        <v>13</v>
      </c>
      <c r="H5" s="3" t="s">
        <v>14</v>
      </c>
      <c r="I5" s="3"/>
      <c r="J5" s="3">
        <v>2</v>
      </c>
      <c r="K5" s="3" t="s">
        <v>37</v>
      </c>
      <c r="L5" s="3" t="s">
        <v>59</v>
      </c>
      <c r="M5">
        <v>1</v>
      </c>
      <c r="N5">
        <v>1</v>
      </c>
      <c r="O5">
        <v>1</v>
      </c>
      <c r="P5">
        <v>1</v>
      </c>
      <c r="Q5" s="3"/>
      <c r="R5" s="3"/>
    </row>
    <row r="6" spans="1:18" x14ac:dyDescent="0.35">
      <c r="A6" s="2">
        <v>43985</v>
      </c>
      <c r="B6" s="3" t="s">
        <v>83</v>
      </c>
      <c r="C6" s="1" t="s">
        <v>366</v>
      </c>
      <c r="D6" s="3"/>
      <c r="E6" s="3" t="s">
        <v>24</v>
      </c>
      <c r="F6" s="3" t="s">
        <v>26</v>
      </c>
      <c r="G6" s="3" t="s">
        <v>13</v>
      </c>
      <c r="H6" s="3" t="s">
        <v>15</v>
      </c>
      <c r="I6" s="3"/>
      <c r="J6" s="3">
        <v>2</v>
      </c>
      <c r="K6" s="3" t="s">
        <v>37</v>
      </c>
      <c r="L6" s="3" t="s">
        <v>59</v>
      </c>
      <c r="M6">
        <v>1</v>
      </c>
      <c r="N6">
        <v>2</v>
      </c>
      <c r="O6">
        <v>2</v>
      </c>
      <c r="P6">
        <v>3</v>
      </c>
      <c r="Q6" s="3"/>
      <c r="R6" s="3"/>
    </row>
    <row r="7" spans="1:18" x14ac:dyDescent="0.35">
      <c r="A7" s="2">
        <v>43985</v>
      </c>
      <c r="B7" s="3" t="s">
        <v>84</v>
      </c>
      <c r="C7" s="1" t="s">
        <v>376</v>
      </c>
      <c r="D7" s="3"/>
      <c r="E7" s="3" t="s">
        <v>25</v>
      </c>
      <c r="F7" s="3" t="s">
        <v>26</v>
      </c>
      <c r="G7" s="3" t="s">
        <v>13</v>
      </c>
      <c r="H7" s="3" t="s">
        <v>16</v>
      </c>
      <c r="I7" s="3"/>
      <c r="J7" s="3">
        <v>2</v>
      </c>
      <c r="K7" s="3" t="s">
        <v>37</v>
      </c>
      <c r="L7" s="3" t="s">
        <v>59</v>
      </c>
      <c r="M7" s="3"/>
      <c r="N7" s="3"/>
      <c r="O7" s="3"/>
      <c r="P7" s="3"/>
      <c r="Q7" s="3"/>
      <c r="R7" s="3"/>
    </row>
    <row r="8" spans="1:18" x14ac:dyDescent="0.35">
      <c r="A8" s="2">
        <v>43985</v>
      </c>
      <c r="B8" s="3" t="s">
        <v>85</v>
      </c>
      <c r="C8" s="1" t="s">
        <v>367</v>
      </c>
      <c r="D8" s="3"/>
      <c r="E8" s="3" t="s">
        <v>24</v>
      </c>
      <c r="F8" s="3" t="s">
        <v>26</v>
      </c>
      <c r="G8" s="3" t="s">
        <v>19</v>
      </c>
      <c r="H8" s="3" t="s">
        <v>14</v>
      </c>
      <c r="I8" s="3"/>
      <c r="J8" s="3">
        <v>2</v>
      </c>
      <c r="K8" s="3" t="s">
        <v>37</v>
      </c>
      <c r="L8" s="3" t="s">
        <v>59</v>
      </c>
      <c r="M8" s="3"/>
      <c r="N8" s="3"/>
      <c r="O8" s="3"/>
      <c r="P8" s="3"/>
      <c r="Q8" s="3"/>
      <c r="R8" s="3"/>
    </row>
    <row r="9" spans="1:18" x14ac:dyDescent="0.35">
      <c r="A9" s="2">
        <v>43985</v>
      </c>
      <c r="B9" s="3" t="s">
        <v>86</v>
      </c>
      <c r="C9" s="1" t="s">
        <v>368</v>
      </c>
      <c r="D9" s="3"/>
      <c r="E9" s="3" t="s">
        <v>24</v>
      </c>
      <c r="F9" s="3" t="s">
        <v>26</v>
      </c>
      <c r="G9" s="3" t="s">
        <v>19</v>
      </c>
      <c r="H9" s="3" t="s">
        <v>15</v>
      </c>
      <c r="I9" s="3"/>
      <c r="J9" s="3">
        <v>2</v>
      </c>
      <c r="K9" s="3" t="s">
        <v>37</v>
      </c>
      <c r="L9" s="3" t="s">
        <v>59</v>
      </c>
      <c r="M9" s="3"/>
      <c r="N9" s="3"/>
      <c r="O9" s="3"/>
      <c r="P9" s="3"/>
      <c r="Q9" s="3"/>
      <c r="R9" s="3"/>
    </row>
    <row r="10" spans="1:18" x14ac:dyDescent="0.35">
      <c r="A10" s="2">
        <v>43985</v>
      </c>
      <c r="B10" s="3" t="s">
        <v>87</v>
      </c>
      <c r="C10" s="1" t="s">
        <v>377</v>
      </c>
      <c r="D10" s="3"/>
      <c r="E10" s="3" t="s">
        <v>24</v>
      </c>
      <c r="F10" s="3" t="s">
        <v>26</v>
      </c>
      <c r="G10" s="3" t="s">
        <v>19</v>
      </c>
      <c r="H10" s="3" t="s">
        <v>16</v>
      </c>
      <c r="I10" s="3"/>
      <c r="J10" s="3">
        <v>2</v>
      </c>
      <c r="K10" s="3" t="s">
        <v>37</v>
      </c>
      <c r="L10" s="3" t="s">
        <v>59</v>
      </c>
      <c r="M10" s="3"/>
      <c r="N10" s="3"/>
      <c r="O10" s="3"/>
      <c r="P10" s="3"/>
      <c r="Q10" s="3"/>
      <c r="R10" s="3"/>
    </row>
    <row r="11" spans="1:18" x14ac:dyDescent="0.35">
      <c r="A11" s="2">
        <v>43985</v>
      </c>
      <c r="B11" s="3" t="s">
        <v>88</v>
      </c>
      <c r="C11" s="1" t="s">
        <v>369</v>
      </c>
      <c r="D11" s="3"/>
      <c r="E11" s="3" t="s">
        <v>24</v>
      </c>
      <c r="F11" s="3" t="s">
        <v>26</v>
      </c>
      <c r="G11" s="3" t="s">
        <v>19</v>
      </c>
      <c r="H11" s="3" t="s">
        <v>20</v>
      </c>
      <c r="I11" s="3"/>
      <c r="J11" s="3">
        <v>2</v>
      </c>
      <c r="K11" s="3" t="s">
        <v>37</v>
      </c>
      <c r="L11" s="3" t="s">
        <v>59</v>
      </c>
      <c r="M11" s="3"/>
      <c r="N11" s="3"/>
      <c r="O11" s="3"/>
      <c r="P11" s="3"/>
      <c r="Q11" s="3"/>
      <c r="R11" s="3"/>
    </row>
    <row r="12" spans="1:18" x14ac:dyDescent="0.35">
      <c r="A12" s="2">
        <v>43985</v>
      </c>
      <c r="B12" s="3" t="s">
        <v>89</v>
      </c>
      <c r="C12" s="1" t="s">
        <v>370</v>
      </c>
      <c r="D12" s="3"/>
      <c r="E12" s="3" t="s">
        <v>24</v>
      </c>
      <c r="F12" s="3" t="s">
        <v>26</v>
      </c>
      <c r="G12" s="3" t="s">
        <v>19</v>
      </c>
      <c r="H12" s="3" t="s">
        <v>21</v>
      </c>
      <c r="I12" s="3"/>
      <c r="J12" s="3">
        <v>2</v>
      </c>
      <c r="K12" s="3" t="s">
        <v>37</v>
      </c>
      <c r="L12" s="3" t="s">
        <v>59</v>
      </c>
      <c r="M12" s="3"/>
      <c r="N12" s="3"/>
      <c r="O12" s="3"/>
      <c r="P12" s="3"/>
      <c r="Q12" s="3"/>
      <c r="R12" s="3"/>
    </row>
    <row r="13" spans="1:18" x14ac:dyDescent="0.35">
      <c r="A13" s="2">
        <v>43985</v>
      </c>
      <c r="B13" s="3" t="s">
        <v>90</v>
      </c>
      <c r="C13" s="1" t="s">
        <v>371</v>
      </c>
      <c r="D13" s="3"/>
      <c r="E13" s="3" t="s">
        <v>24</v>
      </c>
      <c r="F13" s="3" t="s">
        <v>26</v>
      </c>
      <c r="G13" s="3" t="s">
        <v>19</v>
      </c>
      <c r="H13" s="3" t="s">
        <v>22</v>
      </c>
      <c r="I13" s="3"/>
      <c r="J13" s="3">
        <v>2</v>
      </c>
      <c r="K13" s="3" t="s">
        <v>37</v>
      </c>
      <c r="L13" s="3" t="s">
        <v>59</v>
      </c>
      <c r="M13" s="3"/>
      <c r="N13" s="3"/>
      <c r="O13" s="3"/>
      <c r="P13" s="3"/>
      <c r="Q13" s="3"/>
      <c r="R13" s="3"/>
    </row>
    <row r="14" spans="1:18" x14ac:dyDescent="0.35">
      <c r="A14" s="2">
        <v>43985</v>
      </c>
      <c r="B14" s="3" t="s">
        <v>91</v>
      </c>
      <c r="C14" s="1" t="s">
        <v>372</v>
      </c>
      <c r="D14" s="3"/>
      <c r="E14" s="3" t="s">
        <v>24</v>
      </c>
      <c r="F14" s="3" t="s">
        <v>26</v>
      </c>
      <c r="G14" s="3" t="s">
        <v>23</v>
      </c>
      <c r="H14" s="3" t="s">
        <v>14</v>
      </c>
      <c r="I14" s="3"/>
      <c r="J14" s="3">
        <v>2</v>
      </c>
      <c r="K14" s="3" t="s">
        <v>37</v>
      </c>
      <c r="L14" s="3" t="s">
        <v>59</v>
      </c>
      <c r="M14" s="3"/>
      <c r="N14" s="3"/>
      <c r="O14" s="3"/>
      <c r="P14" s="3"/>
      <c r="Q14" s="3"/>
      <c r="R14" s="3"/>
    </row>
    <row r="15" spans="1:18" x14ac:dyDescent="0.35">
      <c r="A15" s="2">
        <v>43985</v>
      </c>
      <c r="B15" s="3" t="s">
        <v>92</v>
      </c>
      <c r="C15" s="1" t="s">
        <v>378</v>
      </c>
      <c r="D15" s="3"/>
      <c r="E15" s="3" t="s">
        <v>24</v>
      </c>
      <c r="F15" s="3" t="s">
        <v>26</v>
      </c>
      <c r="G15" s="3" t="s">
        <v>23</v>
      </c>
      <c r="H15" s="3" t="s">
        <v>15</v>
      </c>
      <c r="I15" s="3"/>
      <c r="J15" s="3">
        <v>2</v>
      </c>
      <c r="K15" s="3" t="s">
        <v>37</v>
      </c>
      <c r="L15" s="3" t="s">
        <v>59</v>
      </c>
      <c r="M15" s="3"/>
      <c r="N15" s="3"/>
      <c r="O15" s="3"/>
      <c r="P15" s="3"/>
      <c r="Q15" s="3"/>
      <c r="R15" s="3"/>
    </row>
    <row r="16" spans="1:18" x14ac:dyDescent="0.35">
      <c r="A16" s="2">
        <v>43985</v>
      </c>
      <c r="B16" s="3" t="s">
        <v>93</v>
      </c>
      <c r="C16" s="1" t="s">
        <v>373</v>
      </c>
      <c r="D16" s="3"/>
      <c r="E16" s="3" t="s">
        <v>24</v>
      </c>
      <c r="F16" s="3" t="s">
        <v>26</v>
      </c>
      <c r="G16" s="3" t="s">
        <v>23</v>
      </c>
      <c r="H16" s="3" t="s">
        <v>16</v>
      </c>
      <c r="I16" s="3"/>
      <c r="J16" s="3">
        <v>2</v>
      </c>
      <c r="K16" s="3" t="s">
        <v>37</v>
      </c>
      <c r="L16" s="3" t="s">
        <v>59</v>
      </c>
      <c r="M16" s="3"/>
      <c r="N16" s="3"/>
      <c r="O16" s="3"/>
      <c r="P16" s="3"/>
      <c r="Q16" s="3"/>
      <c r="R16" s="3"/>
    </row>
    <row r="17" spans="1:19" x14ac:dyDescent="0.35">
      <c r="A17" s="2">
        <v>43985</v>
      </c>
      <c r="B17" s="3" t="s">
        <v>94</v>
      </c>
      <c r="C17" s="1" t="s">
        <v>379</v>
      </c>
      <c r="D17" s="3"/>
      <c r="E17" s="3" t="s">
        <v>24</v>
      </c>
      <c r="F17" s="3" t="s">
        <v>26</v>
      </c>
      <c r="G17" s="3" t="s">
        <v>23</v>
      </c>
      <c r="H17" s="3" t="s">
        <v>20</v>
      </c>
      <c r="I17" s="3"/>
      <c r="J17" s="3">
        <v>2</v>
      </c>
      <c r="K17" s="3" t="s">
        <v>37</v>
      </c>
      <c r="L17" s="3" t="s">
        <v>59</v>
      </c>
      <c r="M17" s="3"/>
      <c r="N17" s="3"/>
      <c r="O17" s="3"/>
      <c r="P17" s="3"/>
      <c r="Q17" s="3"/>
      <c r="R17" s="3"/>
      <c r="S17" s="3"/>
    </row>
    <row r="18" spans="1:19" x14ac:dyDescent="0.35"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35">
      <c r="A19" s="3"/>
      <c r="B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35">
      <c r="B20" s="3"/>
    </row>
    <row r="21" spans="1:19" x14ac:dyDescent="0.35">
      <c r="B21" s="3"/>
    </row>
    <row r="22" spans="1:19" x14ac:dyDescent="0.35">
      <c r="B22" s="3"/>
    </row>
    <row r="23" spans="1:19" x14ac:dyDescent="0.35">
      <c r="B23" s="3"/>
    </row>
    <row r="24" spans="1:19" x14ac:dyDescent="0.35">
      <c r="B24" s="3"/>
    </row>
    <row r="25" spans="1:19" x14ac:dyDescent="0.35">
      <c r="B25" s="3"/>
    </row>
    <row r="26" spans="1:19" x14ac:dyDescent="0.35">
      <c r="B26" s="3"/>
    </row>
    <row r="27" spans="1:19" x14ac:dyDescent="0.35">
      <c r="B27" s="3"/>
    </row>
    <row r="28" spans="1:19" x14ac:dyDescent="0.35">
      <c r="B28" s="3"/>
    </row>
    <row r="29" spans="1:19" x14ac:dyDescent="0.35">
      <c r="B29" s="3"/>
    </row>
    <row r="30" spans="1:19" x14ac:dyDescent="0.35">
      <c r="B30" s="3"/>
    </row>
    <row r="31" spans="1:19" x14ac:dyDescent="0.35">
      <c r="B31" s="3"/>
    </row>
    <row r="32" spans="1:19" x14ac:dyDescent="0.35">
      <c r="B32" s="3"/>
    </row>
    <row r="33" spans="2:2" x14ac:dyDescent="0.35">
      <c r="B33" s="3"/>
    </row>
    <row r="34" spans="2:2" x14ac:dyDescent="0.35">
      <c r="B34" s="3"/>
    </row>
  </sheetData>
  <sortState xmlns:xlrd2="http://schemas.microsoft.com/office/spreadsheetml/2017/richdata2" ref="A1:H16">
    <sortCondition ref="B1:B16"/>
  </sortState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A27C2-CBC6-4F7E-BBED-A6D85BD9D9E0}">
  <dimension ref="A2:L17"/>
  <sheetViews>
    <sheetView workbookViewId="0">
      <selection activeCell="D14" sqref="D14"/>
    </sheetView>
  </sheetViews>
  <sheetFormatPr defaultRowHeight="14.5" x14ac:dyDescent="0.35"/>
  <cols>
    <col min="1" max="1" width="11.453125" bestFit="1" customWidth="1"/>
    <col min="2" max="2" width="12.81640625" bestFit="1" customWidth="1"/>
    <col min="3" max="3" width="45.453125" bestFit="1" customWidth="1"/>
    <col min="4" max="4" width="10.54296875" bestFit="1" customWidth="1"/>
    <col min="5" max="5" width="9.1796875" bestFit="1" customWidth="1"/>
    <col min="6" max="6" width="11.1796875" bestFit="1" customWidth="1"/>
    <col min="7" max="7" width="9" bestFit="1" customWidth="1"/>
    <col min="8" max="8" width="4.81640625" bestFit="1" customWidth="1"/>
    <col min="9" max="10" width="18.81640625" bestFit="1" customWidth="1"/>
    <col min="11" max="11" width="14" bestFit="1" customWidth="1"/>
    <col min="12" max="12" width="30.453125" bestFit="1" customWidth="1"/>
    <col min="13" max="13" width="15" bestFit="1" customWidth="1"/>
    <col min="14" max="14" width="15.54296875" bestFit="1" customWidth="1"/>
    <col min="15" max="15" width="14.453125" bestFit="1" customWidth="1"/>
  </cols>
  <sheetData>
    <row r="2" spans="1:12" x14ac:dyDescent="0.35">
      <c r="A2" s="4">
        <v>44013</v>
      </c>
      <c r="B2" t="s">
        <v>136</v>
      </c>
      <c r="C2" t="s">
        <v>349</v>
      </c>
      <c r="E2" t="s">
        <v>24</v>
      </c>
      <c r="F2" t="s">
        <v>26</v>
      </c>
      <c r="G2" t="s">
        <v>23</v>
      </c>
      <c r="H2" t="s">
        <v>21</v>
      </c>
      <c r="J2">
        <v>2</v>
      </c>
      <c r="K2" t="s">
        <v>37</v>
      </c>
      <c r="L2" t="s">
        <v>59</v>
      </c>
    </row>
    <row r="3" spans="1:12" x14ac:dyDescent="0.35">
      <c r="A3" s="4">
        <v>44013</v>
      </c>
      <c r="B3" t="s">
        <v>137</v>
      </c>
      <c r="C3" t="s">
        <v>350</v>
      </c>
      <c r="E3" t="s">
        <v>24</v>
      </c>
      <c r="F3" t="s">
        <v>26</v>
      </c>
      <c r="G3" s="5" t="s">
        <v>23</v>
      </c>
      <c r="H3" t="s">
        <v>22</v>
      </c>
      <c r="J3">
        <v>2</v>
      </c>
      <c r="K3" t="s">
        <v>37</v>
      </c>
      <c r="L3" t="s">
        <v>59</v>
      </c>
    </row>
    <row r="4" spans="1:12" x14ac:dyDescent="0.35">
      <c r="A4" s="4">
        <v>44013</v>
      </c>
      <c r="B4" t="s">
        <v>138</v>
      </c>
      <c r="C4" t="s">
        <v>351</v>
      </c>
      <c r="E4" t="s">
        <v>24</v>
      </c>
      <c r="F4" t="s">
        <v>26</v>
      </c>
      <c r="G4" t="s">
        <v>23</v>
      </c>
      <c r="H4" t="s">
        <v>133</v>
      </c>
      <c r="J4">
        <v>2</v>
      </c>
      <c r="K4" t="s">
        <v>37</v>
      </c>
      <c r="L4" t="s">
        <v>59</v>
      </c>
    </row>
    <row r="5" spans="1:12" x14ac:dyDescent="0.35">
      <c r="A5" s="4">
        <v>44013</v>
      </c>
      <c r="B5" t="s">
        <v>139</v>
      </c>
      <c r="C5" t="s">
        <v>348</v>
      </c>
      <c r="E5" t="s">
        <v>24</v>
      </c>
      <c r="F5" t="s">
        <v>26</v>
      </c>
      <c r="G5" t="s">
        <v>23</v>
      </c>
      <c r="H5" t="s">
        <v>134</v>
      </c>
      <c r="J5">
        <v>2</v>
      </c>
      <c r="K5" t="s">
        <v>37</v>
      </c>
      <c r="L5" t="s">
        <v>59</v>
      </c>
    </row>
    <row r="6" spans="1:12" x14ac:dyDescent="0.35">
      <c r="A6" s="4">
        <v>44013</v>
      </c>
      <c r="B6" t="s">
        <v>140</v>
      </c>
      <c r="C6" t="s">
        <v>352</v>
      </c>
      <c r="E6" t="s">
        <v>24</v>
      </c>
      <c r="F6" t="s">
        <v>26</v>
      </c>
      <c r="G6" t="s">
        <v>23</v>
      </c>
      <c r="H6" t="s">
        <v>135</v>
      </c>
      <c r="J6">
        <v>2</v>
      </c>
      <c r="K6" t="s">
        <v>37</v>
      </c>
      <c r="L6" t="s">
        <v>59</v>
      </c>
    </row>
    <row r="7" spans="1:12" x14ac:dyDescent="0.35">
      <c r="A7" s="4">
        <v>44013</v>
      </c>
      <c r="B7" t="s">
        <v>141</v>
      </c>
      <c r="C7" t="s">
        <v>353</v>
      </c>
      <c r="E7" t="s">
        <v>24</v>
      </c>
      <c r="F7" t="s">
        <v>26</v>
      </c>
      <c r="G7" t="s">
        <v>23</v>
      </c>
      <c r="H7" t="s">
        <v>347</v>
      </c>
      <c r="J7">
        <v>2</v>
      </c>
      <c r="K7" t="s">
        <v>37</v>
      </c>
      <c r="L7" t="s">
        <v>59</v>
      </c>
    </row>
    <row r="8" spans="1:12" x14ac:dyDescent="0.35">
      <c r="A8" s="4">
        <v>44013</v>
      </c>
      <c r="B8" t="s">
        <v>142</v>
      </c>
      <c r="C8" t="s">
        <v>355</v>
      </c>
      <c r="E8" t="s">
        <v>24</v>
      </c>
      <c r="F8" t="s">
        <v>26</v>
      </c>
      <c r="G8" t="s">
        <v>23</v>
      </c>
      <c r="H8" t="s">
        <v>354</v>
      </c>
      <c r="J8">
        <v>2</v>
      </c>
      <c r="K8" t="s">
        <v>37</v>
      </c>
      <c r="L8" t="s">
        <v>59</v>
      </c>
    </row>
    <row r="9" spans="1:12" x14ac:dyDescent="0.35">
      <c r="A9" s="4">
        <v>44013</v>
      </c>
      <c r="B9" t="s">
        <v>143</v>
      </c>
      <c r="C9" t="s">
        <v>356</v>
      </c>
      <c r="E9" t="s">
        <v>24</v>
      </c>
      <c r="F9" t="s">
        <v>26</v>
      </c>
      <c r="G9" t="s">
        <v>19</v>
      </c>
      <c r="H9" t="s">
        <v>133</v>
      </c>
      <c r="J9">
        <v>2</v>
      </c>
      <c r="K9" t="s">
        <v>37</v>
      </c>
      <c r="L9" t="s">
        <v>59</v>
      </c>
    </row>
    <row r="10" spans="1:12" x14ac:dyDescent="0.35">
      <c r="A10" s="4">
        <v>44013</v>
      </c>
      <c r="B10" t="s">
        <v>144</v>
      </c>
      <c r="C10" t="s">
        <v>363</v>
      </c>
      <c r="E10" t="s">
        <v>24</v>
      </c>
      <c r="F10" t="s">
        <v>26</v>
      </c>
      <c r="G10" t="s">
        <v>19</v>
      </c>
      <c r="H10" t="s">
        <v>134</v>
      </c>
      <c r="J10">
        <v>2</v>
      </c>
      <c r="K10" t="s">
        <v>37</v>
      </c>
      <c r="L10" t="s">
        <v>59</v>
      </c>
    </row>
    <row r="11" spans="1:12" x14ac:dyDescent="0.35">
      <c r="A11" s="4">
        <v>44013</v>
      </c>
      <c r="B11" t="s">
        <v>145</v>
      </c>
      <c r="C11" t="s">
        <v>364</v>
      </c>
      <c r="E11" t="s">
        <v>24</v>
      </c>
      <c r="F11" t="s">
        <v>26</v>
      </c>
      <c r="G11" t="s">
        <v>19</v>
      </c>
      <c r="H11" t="s">
        <v>135</v>
      </c>
      <c r="J11">
        <v>2</v>
      </c>
      <c r="K11" t="s">
        <v>37</v>
      </c>
      <c r="L11" t="s">
        <v>59</v>
      </c>
    </row>
    <row r="12" spans="1:12" x14ac:dyDescent="0.35">
      <c r="A12" s="4">
        <v>44013</v>
      </c>
      <c r="B12" t="s">
        <v>146</v>
      </c>
      <c r="C12" t="s">
        <v>361</v>
      </c>
      <c r="E12" t="s">
        <v>24</v>
      </c>
      <c r="F12" t="s">
        <v>26</v>
      </c>
      <c r="G12" t="s">
        <v>19</v>
      </c>
      <c r="H12" t="s">
        <v>347</v>
      </c>
      <c r="J12">
        <v>2</v>
      </c>
      <c r="K12" t="s">
        <v>37</v>
      </c>
      <c r="L12" t="s">
        <v>59</v>
      </c>
    </row>
    <row r="13" spans="1:12" x14ac:dyDescent="0.35">
      <c r="A13" s="4">
        <v>44013</v>
      </c>
      <c r="B13" t="s">
        <v>147</v>
      </c>
      <c r="C13" t="s">
        <v>362</v>
      </c>
      <c r="E13" t="s">
        <v>24</v>
      </c>
      <c r="F13" t="s">
        <v>26</v>
      </c>
      <c r="G13" t="s">
        <v>19</v>
      </c>
      <c r="H13" t="s">
        <v>354</v>
      </c>
      <c r="J13">
        <v>2</v>
      </c>
      <c r="K13" t="s">
        <v>37</v>
      </c>
      <c r="L13" t="s">
        <v>59</v>
      </c>
    </row>
    <row r="14" spans="1:12" x14ac:dyDescent="0.35">
      <c r="A14" s="4">
        <v>44013</v>
      </c>
      <c r="B14" t="s">
        <v>148</v>
      </c>
      <c r="C14" t="s">
        <v>360</v>
      </c>
      <c r="E14" t="s">
        <v>24</v>
      </c>
      <c r="F14" t="s">
        <v>26</v>
      </c>
      <c r="G14" t="s">
        <v>13</v>
      </c>
      <c r="H14" t="s">
        <v>20</v>
      </c>
      <c r="J14">
        <v>2</v>
      </c>
      <c r="K14" t="s">
        <v>37</v>
      </c>
      <c r="L14" t="s">
        <v>59</v>
      </c>
    </row>
    <row r="15" spans="1:12" x14ac:dyDescent="0.35">
      <c r="A15" s="4">
        <v>44013</v>
      </c>
      <c r="B15" t="s">
        <v>149</v>
      </c>
      <c r="C15" t="s">
        <v>359</v>
      </c>
      <c r="E15" t="s">
        <v>24</v>
      </c>
      <c r="F15" t="s">
        <v>26</v>
      </c>
      <c r="G15" t="s">
        <v>13</v>
      </c>
      <c r="H15" t="s">
        <v>21</v>
      </c>
      <c r="J15">
        <v>2</v>
      </c>
      <c r="K15" t="s">
        <v>37</v>
      </c>
      <c r="L15" t="s">
        <v>59</v>
      </c>
    </row>
    <row r="16" spans="1:12" x14ac:dyDescent="0.35">
      <c r="A16" s="4">
        <v>44013</v>
      </c>
      <c r="B16" t="s">
        <v>150</v>
      </c>
      <c r="C16" t="s">
        <v>358</v>
      </c>
      <c r="E16" t="s">
        <v>24</v>
      </c>
      <c r="F16" t="s">
        <v>26</v>
      </c>
      <c r="G16" t="s">
        <v>13</v>
      </c>
      <c r="H16" t="s">
        <v>22</v>
      </c>
      <c r="J16">
        <v>2</v>
      </c>
      <c r="K16" t="s">
        <v>37</v>
      </c>
      <c r="L16" t="s">
        <v>59</v>
      </c>
    </row>
    <row r="17" spans="1:12" x14ac:dyDescent="0.35">
      <c r="A17" s="4">
        <v>44013</v>
      </c>
      <c r="B17" t="s">
        <v>151</v>
      </c>
      <c r="C17" t="s">
        <v>357</v>
      </c>
      <c r="E17" t="s">
        <v>24</v>
      </c>
      <c r="F17" t="s">
        <v>26</v>
      </c>
      <c r="G17" t="s">
        <v>13</v>
      </c>
      <c r="H17" t="s">
        <v>133</v>
      </c>
      <c r="J17">
        <v>2</v>
      </c>
      <c r="K17" t="s">
        <v>37</v>
      </c>
      <c r="L17" t="s">
        <v>59</v>
      </c>
    </row>
  </sheetData>
  <sortState xmlns:xlrd2="http://schemas.microsoft.com/office/spreadsheetml/2017/richdata2" ref="A2:G17">
    <sortCondition ref="B2"/>
  </sortState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0B65B-B9CC-4EB0-8E35-3C9E0803B171}">
  <dimension ref="A1:P27"/>
  <sheetViews>
    <sheetView topLeftCell="A4" workbookViewId="0">
      <selection activeCell="D5" sqref="D5"/>
    </sheetView>
  </sheetViews>
  <sheetFormatPr defaultRowHeight="14.5" x14ac:dyDescent="0.35"/>
  <cols>
    <col min="1" max="1" width="11.453125" bestFit="1" customWidth="1"/>
    <col min="2" max="2" width="14.1796875" bestFit="1" customWidth="1"/>
    <col min="3" max="3" width="39.1796875" bestFit="1" customWidth="1"/>
    <col min="4" max="4" width="14.453125" bestFit="1" customWidth="1"/>
    <col min="6" max="6" width="11.1796875" bestFit="1" customWidth="1"/>
    <col min="7" max="7" width="9" bestFit="1" customWidth="1"/>
    <col min="8" max="8" width="4.81640625" bestFit="1" customWidth="1"/>
    <col min="10" max="10" width="18.81640625" bestFit="1" customWidth="1"/>
    <col min="11" max="11" width="14" bestFit="1" customWidth="1"/>
    <col min="12" max="12" width="30.453125" bestFit="1" customWidth="1"/>
    <col min="13" max="13" width="16.1796875" bestFit="1" customWidth="1"/>
    <col min="14" max="14" width="15" bestFit="1" customWidth="1"/>
    <col min="15" max="15" width="15.54296875" bestFit="1" customWidth="1"/>
    <col min="16" max="16" width="14.453125" bestFit="1" customWidth="1"/>
  </cols>
  <sheetData>
    <row r="1" spans="1:16" x14ac:dyDescent="0.35">
      <c r="A1" s="3" t="s">
        <v>0</v>
      </c>
      <c r="B1" s="3" t="s">
        <v>1</v>
      </c>
      <c r="C1" t="s">
        <v>313</v>
      </c>
      <c r="D1" s="3" t="s">
        <v>2</v>
      </c>
      <c r="E1" s="3" t="s">
        <v>3</v>
      </c>
      <c r="F1" s="3" t="s">
        <v>4</v>
      </c>
      <c r="G1" s="3" t="s">
        <v>11</v>
      </c>
      <c r="H1" s="3" t="s">
        <v>12</v>
      </c>
      <c r="I1" s="3"/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35</v>
      </c>
    </row>
    <row r="2" spans="1:16" x14ac:dyDescent="0.35">
      <c r="A2" s="4">
        <v>44041</v>
      </c>
      <c r="B2" t="s">
        <v>633</v>
      </c>
      <c r="D2" t="s">
        <v>54</v>
      </c>
      <c r="F2" t="s">
        <v>26</v>
      </c>
      <c r="L2" t="s">
        <v>38</v>
      </c>
    </row>
    <row r="3" spans="1:16" x14ac:dyDescent="0.35">
      <c r="A3" s="4">
        <v>44041</v>
      </c>
      <c r="B3" t="s">
        <v>634</v>
      </c>
      <c r="D3" t="s">
        <v>54</v>
      </c>
      <c r="F3" t="s">
        <v>26</v>
      </c>
      <c r="L3" t="s">
        <v>38</v>
      </c>
    </row>
    <row r="4" spans="1:16" x14ac:dyDescent="0.35">
      <c r="A4" s="4">
        <v>44041</v>
      </c>
      <c r="B4" t="s">
        <v>635</v>
      </c>
      <c r="D4" t="s">
        <v>54</v>
      </c>
      <c r="F4" t="s">
        <v>26</v>
      </c>
      <c r="L4" t="s">
        <v>38</v>
      </c>
    </row>
    <row r="5" spans="1:16" x14ac:dyDescent="0.35">
      <c r="A5" s="4">
        <v>44041</v>
      </c>
      <c r="B5" t="s">
        <v>636</v>
      </c>
      <c r="C5" t="s">
        <v>642</v>
      </c>
      <c r="E5" t="s">
        <v>24</v>
      </c>
      <c r="F5" t="s">
        <v>26</v>
      </c>
      <c r="G5" t="s">
        <v>13</v>
      </c>
      <c r="H5" t="s">
        <v>640</v>
      </c>
      <c r="J5">
        <v>2</v>
      </c>
      <c r="K5" t="s">
        <v>37</v>
      </c>
      <c r="L5" t="s">
        <v>59</v>
      </c>
    </row>
    <row r="6" spans="1:16" x14ac:dyDescent="0.35">
      <c r="A6" s="4">
        <v>44041</v>
      </c>
      <c r="B6" t="s">
        <v>636</v>
      </c>
      <c r="C6" t="s">
        <v>643</v>
      </c>
      <c r="E6" t="s">
        <v>24</v>
      </c>
      <c r="F6" t="s">
        <v>26</v>
      </c>
      <c r="G6" t="s">
        <v>13</v>
      </c>
      <c r="H6" t="s">
        <v>641</v>
      </c>
      <c r="J6">
        <v>2</v>
      </c>
      <c r="K6" t="s">
        <v>37</v>
      </c>
      <c r="L6" t="s">
        <v>59</v>
      </c>
    </row>
    <row r="7" spans="1:16" x14ac:dyDescent="0.35">
      <c r="A7" s="4">
        <v>44041</v>
      </c>
      <c r="B7" t="s">
        <v>637</v>
      </c>
      <c r="C7" t="s">
        <v>652</v>
      </c>
      <c r="E7" t="s">
        <v>24</v>
      </c>
      <c r="F7" t="s">
        <v>26</v>
      </c>
      <c r="G7" t="s">
        <v>13</v>
      </c>
      <c r="H7" t="s">
        <v>135</v>
      </c>
      <c r="J7">
        <v>2</v>
      </c>
      <c r="K7" t="s">
        <v>37</v>
      </c>
      <c r="L7" t="s">
        <v>59</v>
      </c>
    </row>
    <row r="8" spans="1:16" x14ac:dyDescent="0.35">
      <c r="A8" s="4">
        <v>44041</v>
      </c>
      <c r="B8" t="s">
        <v>626</v>
      </c>
      <c r="C8" t="s">
        <v>653</v>
      </c>
      <c r="E8" t="s">
        <v>24</v>
      </c>
      <c r="F8" t="s">
        <v>26</v>
      </c>
      <c r="G8" t="s">
        <v>13</v>
      </c>
      <c r="H8" t="s">
        <v>347</v>
      </c>
      <c r="J8">
        <v>2</v>
      </c>
      <c r="K8" t="s">
        <v>37</v>
      </c>
      <c r="L8" t="s">
        <v>59</v>
      </c>
    </row>
    <row r="9" spans="1:16" x14ac:dyDescent="0.35">
      <c r="A9" s="4">
        <v>44041</v>
      </c>
      <c r="B9" t="s">
        <v>627</v>
      </c>
      <c r="C9" t="s">
        <v>654</v>
      </c>
      <c r="E9" t="s">
        <v>24</v>
      </c>
      <c r="F9" t="s">
        <v>26</v>
      </c>
      <c r="G9" t="s">
        <v>13</v>
      </c>
      <c r="H9" t="s">
        <v>665</v>
      </c>
      <c r="J9">
        <v>2</v>
      </c>
      <c r="K9" t="s">
        <v>37</v>
      </c>
      <c r="L9" t="s">
        <v>59</v>
      </c>
    </row>
    <row r="10" spans="1:16" x14ac:dyDescent="0.35">
      <c r="A10" s="4">
        <v>44041</v>
      </c>
      <c r="B10" t="s">
        <v>627</v>
      </c>
      <c r="C10" t="s">
        <v>655</v>
      </c>
      <c r="E10" t="s">
        <v>24</v>
      </c>
      <c r="F10" t="s">
        <v>26</v>
      </c>
      <c r="G10" t="s">
        <v>13</v>
      </c>
      <c r="H10" t="s">
        <v>664</v>
      </c>
      <c r="J10">
        <v>2</v>
      </c>
      <c r="K10" t="s">
        <v>37</v>
      </c>
      <c r="L10" t="s">
        <v>59</v>
      </c>
    </row>
    <row r="11" spans="1:16" x14ac:dyDescent="0.35">
      <c r="A11" s="4">
        <v>44041</v>
      </c>
      <c r="B11" t="s">
        <v>628</v>
      </c>
      <c r="C11" t="s">
        <v>656</v>
      </c>
      <c r="E11" t="s">
        <v>24</v>
      </c>
      <c r="F11" t="s">
        <v>26</v>
      </c>
      <c r="G11" t="s">
        <v>19</v>
      </c>
      <c r="H11" t="s">
        <v>639</v>
      </c>
      <c r="J11">
        <v>2</v>
      </c>
      <c r="K11" t="s">
        <v>37</v>
      </c>
      <c r="L11" t="s">
        <v>59</v>
      </c>
    </row>
    <row r="12" spans="1:16" x14ac:dyDescent="0.35">
      <c r="A12" s="4">
        <v>44041</v>
      </c>
      <c r="B12" t="s">
        <v>629</v>
      </c>
      <c r="C12" t="s">
        <v>657</v>
      </c>
      <c r="E12" t="s">
        <v>24</v>
      </c>
      <c r="F12" t="s">
        <v>26</v>
      </c>
      <c r="G12" t="s">
        <v>19</v>
      </c>
      <c r="H12" t="s">
        <v>666</v>
      </c>
      <c r="J12">
        <v>2</v>
      </c>
      <c r="K12" t="s">
        <v>37</v>
      </c>
      <c r="L12" t="s">
        <v>59</v>
      </c>
    </row>
    <row r="13" spans="1:16" x14ac:dyDescent="0.35">
      <c r="A13" s="4">
        <v>44041</v>
      </c>
      <c r="B13" t="s">
        <v>629</v>
      </c>
      <c r="C13" t="s">
        <v>658</v>
      </c>
      <c r="E13" t="s">
        <v>24</v>
      </c>
      <c r="F13" t="s">
        <v>26</v>
      </c>
      <c r="G13" t="s">
        <v>19</v>
      </c>
      <c r="H13" t="s">
        <v>667</v>
      </c>
      <c r="J13">
        <v>2</v>
      </c>
      <c r="K13" t="s">
        <v>37</v>
      </c>
      <c r="L13" t="s">
        <v>59</v>
      </c>
    </row>
    <row r="14" spans="1:16" x14ac:dyDescent="0.35">
      <c r="A14" s="4">
        <v>44041</v>
      </c>
      <c r="B14" t="s">
        <v>629</v>
      </c>
      <c r="C14" t="s">
        <v>659</v>
      </c>
      <c r="E14" t="s">
        <v>24</v>
      </c>
      <c r="F14" t="s">
        <v>26</v>
      </c>
      <c r="G14" t="s">
        <v>19</v>
      </c>
      <c r="H14" t="s">
        <v>668</v>
      </c>
      <c r="J14">
        <v>2</v>
      </c>
      <c r="K14" t="s">
        <v>37</v>
      </c>
      <c r="L14" t="s">
        <v>59</v>
      </c>
    </row>
    <row r="15" spans="1:16" x14ac:dyDescent="0.35">
      <c r="A15" s="4">
        <v>44041</v>
      </c>
      <c r="B15" t="s">
        <v>630</v>
      </c>
      <c r="C15" t="s">
        <v>660</v>
      </c>
      <c r="E15" t="s">
        <v>24</v>
      </c>
      <c r="F15" t="s">
        <v>26</v>
      </c>
      <c r="G15" t="s">
        <v>19</v>
      </c>
      <c r="H15" t="s">
        <v>670</v>
      </c>
      <c r="J15">
        <v>2</v>
      </c>
      <c r="K15" t="s">
        <v>37</v>
      </c>
      <c r="L15" t="s">
        <v>59</v>
      </c>
    </row>
    <row r="16" spans="1:16" x14ac:dyDescent="0.35">
      <c r="A16" s="4">
        <v>44041</v>
      </c>
      <c r="B16" t="s">
        <v>630</v>
      </c>
      <c r="C16" t="s">
        <v>673</v>
      </c>
      <c r="E16" t="s">
        <v>24</v>
      </c>
      <c r="F16" t="s">
        <v>26</v>
      </c>
      <c r="G16" t="s">
        <v>19</v>
      </c>
      <c r="H16" t="s">
        <v>671</v>
      </c>
      <c r="J16">
        <v>2</v>
      </c>
      <c r="K16" t="s">
        <v>37</v>
      </c>
      <c r="L16" t="s">
        <v>59</v>
      </c>
    </row>
    <row r="17" spans="1:12" x14ac:dyDescent="0.35">
      <c r="A17" s="4">
        <v>44041</v>
      </c>
      <c r="B17" t="s">
        <v>630</v>
      </c>
      <c r="C17" t="s">
        <v>661</v>
      </c>
      <c r="E17" t="s">
        <v>24</v>
      </c>
      <c r="F17" t="s">
        <v>26</v>
      </c>
      <c r="G17" t="s">
        <v>19</v>
      </c>
      <c r="H17" t="s">
        <v>672</v>
      </c>
      <c r="J17">
        <v>2</v>
      </c>
      <c r="K17" t="s">
        <v>37</v>
      </c>
      <c r="L17" t="s">
        <v>59</v>
      </c>
    </row>
    <row r="18" spans="1:12" x14ac:dyDescent="0.35">
      <c r="A18" s="4">
        <v>44041</v>
      </c>
      <c r="B18" t="s">
        <v>631</v>
      </c>
      <c r="C18" t="s">
        <v>662</v>
      </c>
      <c r="E18" t="s">
        <v>24</v>
      </c>
      <c r="F18" t="s">
        <v>26</v>
      </c>
      <c r="G18" t="s">
        <v>23</v>
      </c>
      <c r="H18" t="s">
        <v>674</v>
      </c>
      <c r="J18">
        <v>2</v>
      </c>
      <c r="K18" t="s">
        <v>37</v>
      </c>
      <c r="L18" t="s">
        <v>59</v>
      </c>
    </row>
    <row r="19" spans="1:12" x14ac:dyDescent="0.35">
      <c r="A19" s="4">
        <v>44041</v>
      </c>
      <c r="B19" t="s">
        <v>631</v>
      </c>
      <c r="C19" t="s">
        <v>663</v>
      </c>
      <c r="E19" t="s">
        <v>24</v>
      </c>
      <c r="F19" t="s">
        <v>26</v>
      </c>
      <c r="G19" t="s">
        <v>23</v>
      </c>
      <c r="H19" t="s">
        <v>675</v>
      </c>
      <c r="J19">
        <v>2</v>
      </c>
      <c r="K19" t="s">
        <v>37</v>
      </c>
      <c r="L19" t="s">
        <v>59</v>
      </c>
    </row>
    <row r="20" spans="1:12" x14ac:dyDescent="0.35">
      <c r="A20" s="4">
        <v>44041</v>
      </c>
      <c r="B20" t="s">
        <v>631</v>
      </c>
      <c r="C20" t="s">
        <v>644</v>
      </c>
      <c r="E20" t="s">
        <v>24</v>
      </c>
      <c r="F20" t="s">
        <v>26</v>
      </c>
      <c r="G20" t="s">
        <v>23</v>
      </c>
      <c r="H20" t="s">
        <v>676</v>
      </c>
      <c r="J20">
        <v>2</v>
      </c>
      <c r="K20" t="s">
        <v>37</v>
      </c>
      <c r="L20" t="s">
        <v>59</v>
      </c>
    </row>
    <row r="21" spans="1:12" x14ac:dyDescent="0.35">
      <c r="A21" s="4">
        <v>44041</v>
      </c>
      <c r="B21" t="s">
        <v>631</v>
      </c>
      <c r="C21" t="s">
        <v>645</v>
      </c>
      <c r="E21" t="s">
        <v>24</v>
      </c>
      <c r="F21" t="s">
        <v>26</v>
      </c>
      <c r="G21" t="s">
        <v>23</v>
      </c>
      <c r="H21" t="s">
        <v>677</v>
      </c>
      <c r="J21">
        <v>2</v>
      </c>
      <c r="K21" t="s">
        <v>37</v>
      </c>
      <c r="L21" t="s">
        <v>59</v>
      </c>
    </row>
    <row r="22" spans="1:12" x14ac:dyDescent="0.35">
      <c r="A22" s="4">
        <v>44041</v>
      </c>
      <c r="B22" t="s">
        <v>632</v>
      </c>
      <c r="C22" t="s">
        <v>646</v>
      </c>
      <c r="E22" t="s">
        <v>24</v>
      </c>
      <c r="F22" t="s">
        <v>26</v>
      </c>
      <c r="G22" t="s">
        <v>23</v>
      </c>
      <c r="H22" t="s">
        <v>666</v>
      </c>
      <c r="J22">
        <v>2</v>
      </c>
      <c r="K22" t="s">
        <v>37</v>
      </c>
      <c r="L22" t="s">
        <v>59</v>
      </c>
    </row>
    <row r="23" spans="1:12" x14ac:dyDescent="0.35">
      <c r="A23" s="4">
        <v>44041</v>
      </c>
      <c r="B23" t="s">
        <v>632</v>
      </c>
      <c r="C23" t="s">
        <v>647</v>
      </c>
      <c r="E23" t="s">
        <v>24</v>
      </c>
      <c r="F23" t="s">
        <v>26</v>
      </c>
      <c r="G23" t="s">
        <v>23</v>
      </c>
      <c r="H23" t="s">
        <v>667</v>
      </c>
      <c r="J23">
        <v>2</v>
      </c>
      <c r="K23" t="s">
        <v>37</v>
      </c>
      <c r="L23" t="s">
        <v>59</v>
      </c>
    </row>
    <row r="24" spans="1:12" x14ac:dyDescent="0.35">
      <c r="A24" s="4">
        <v>44041</v>
      </c>
      <c r="B24" t="s">
        <v>632</v>
      </c>
      <c r="C24" t="s">
        <v>648</v>
      </c>
      <c r="E24" t="s">
        <v>24</v>
      </c>
      <c r="F24" t="s">
        <v>26</v>
      </c>
      <c r="G24" t="s">
        <v>23</v>
      </c>
      <c r="H24" t="s">
        <v>668</v>
      </c>
      <c r="J24">
        <v>2</v>
      </c>
      <c r="K24" t="s">
        <v>37</v>
      </c>
      <c r="L24" t="s">
        <v>59</v>
      </c>
    </row>
    <row r="25" spans="1:12" x14ac:dyDescent="0.35">
      <c r="A25" s="4">
        <v>44041</v>
      </c>
      <c r="B25" t="s">
        <v>632</v>
      </c>
      <c r="C25" t="s">
        <v>649</v>
      </c>
      <c r="E25" t="s">
        <v>24</v>
      </c>
      <c r="F25" t="s">
        <v>26</v>
      </c>
      <c r="G25" t="s">
        <v>23</v>
      </c>
      <c r="H25" t="s">
        <v>669</v>
      </c>
      <c r="J25">
        <v>2</v>
      </c>
      <c r="K25" t="s">
        <v>37</v>
      </c>
      <c r="L25" t="s">
        <v>59</v>
      </c>
    </row>
    <row r="26" spans="1:12" x14ac:dyDescent="0.35">
      <c r="A26" s="4">
        <v>44041</v>
      </c>
      <c r="B26" t="s">
        <v>632</v>
      </c>
      <c r="C26" t="s">
        <v>650</v>
      </c>
      <c r="E26" t="s">
        <v>24</v>
      </c>
      <c r="F26" t="s">
        <v>26</v>
      </c>
      <c r="G26" t="s">
        <v>23</v>
      </c>
      <c r="H26" t="s">
        <v>678</v>
      </c>
      <c r="J26">
        <v>2</v>
      </c>
      <c r="K26" t="s">
        <v>37</v>
      </c>
      <c r="L26" t="s">
        <v>59</v>
      </c>
    </row>
    <row r="27" spans="1:12" x14ac:dyDescent="0.35">
      <c r="A27" s="4">
        <v>44041</v>
      </c>
      <c r="B27" t="s">
        <v>632</v>
      </c>
      <c r="C27" t="s">
        <v>651</v>
      </c>
      <c r="E27" t="s">
        <v>24</v>
      </c>
      <c r="F27" t="s">
        <v>26</v>
      </c>
      <c r="G27" t="s">
        <v>23</v>
      </c>
      <c r="H27" t="s">
        <v>679</v>
      </c>
      <c r="J27">
        <v>2</v>
      </c>
      <c r="K27" t="s">
        <v>37</v>
      </c>
      <c r="L27" t="s">
        <v>59</v>
      </c>
    </row>
  </sheetData>
  <sortState xmlns:xlrd2="http://schemas.microsoft.com/office/spreadsheetml/2017/richdata2" ref="C17:C37">
    <sortCondition ref="C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C1E97-A021-429F-AF2D-22A6FB3F4698}">
  <dimension ref="A1:P8"/>
  <sheetViews>
    <sheetView workbookViewId="0">
      <selection activeCell="B39" sqref="B39"/>
    </sheetView>
  </sheetViews>
  <sheetFormatPr defaultRowHeight="14.5" x14ac:dyDescent="0.35"/>
  <cols>
    <col min="1" max="1" width="11.453125" bestFit="1" customWidth="1"/>
    <col min="2" max="2" width="14.1796875" bestFit="1" customWidth="1"/>
    <col min="3" max="3" width="10.81640625" bestFit="1" customWidth="1"/>
    <col min="4" max="4" width="14.453125" bestFit="1" customWidth="1"/>
    <col min="6" max="6" width="11.1796875" bestFit="1" customWidth="1"/>
    <col min="7" max="7" width="7.1796875" bestFit="1" customWidth="1"/>
    <col min="8" max="8" width="4.81640625" bestFit="1" customWidth="1"/>
    <col min="10" max="10" width="18.81640625" bestFit="1" customWidth="1"/>
    <col min="11" max="11" width="14" bestFit="1" customWidth="1"/>
    <col min="12" max="12" width="30.453125" bestFit="1" customWidth="1"/>
    <col min="13" max="13" width="16.1796875" bestFit="1" customWidth="1"/>
    <col min="14" max="14" width="15" bestFit="1" customWidth="1"/>
    <col min="15" max="15" width="15.54296875" bestFit="1" customWidth="1"/>
    <col min="16" max="16" width="14.453125" bestFit="1" customWidth="1"/>
  </cols>
  <sheetData>
    <row r="1" spans="1:16" x14ac:dyDescent="0.35">
      <c r="A1" s="3" t="s">
        <v>0</v>
      </c>
      <c r="B1" s="3" t="s">
        <v>1</v>
      </c>
      <c r="C1" t="s">
        <v>313</v>
      </c>
      <c r="D1" s="3" t="s">
        <v>2</v>
      </c>
      <c r="E1" s="3" t="s">
        <v>3</v>
      </c>
      <c r="F1" s="3" t="s">
        <v>4</v>
      </c>
      <c r="G1" s="3" t="s">
        <v>11</v>
      </c>
      <c r="H1" s="3" t="s">
        <v>12</v>
      </c>
      <c r="I1" s="3"/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35</v>
      </c>
    </row>
    <row r="2" spans="1:16" x14ac:dyDescent="0.35">
      <c r="A2" s="4">
        <v>44182</v>
      </c>
      <c r="B2" t="s">
        <v>319</v>
      </c>
      <c r="D2" t="s">
        <v>54</v>
      </c>
      <c r="E2" t="s">
        <v>25</v>
      </c>
      <c r="F2" t="s">
        <v>26</v>
      </c>
      <c r="J2">
        <v>2</v>
      </c>
      <c r="K2" t="s">
        <v>37</v>
      </c>
      <c r="L2" t="s">
        <v>38</v>
      </c>
    </row>
    <row r="3" spans="1:16" x14ac:dyDescent="0.35">
      <c r="A3" s="4">
        <v>44182</v>
      </c>
      <c r="B3" t="s">
        <v>320</v>
      </c>
      <c r="D3" t="s">
        <v>572</v>
      </c>
      <c r="E3" t="s">
        <v>25</v>
      </c>
      <c r="F3" t="s">
        <v>26</v>
      </c>
      <c r="J3">
        <v>2</v>
      </c>
      <c r="K3" t="s">
        <v>37</v>
      </c>
      <c r="L3" t="s">
        <v>59</v>
      </c>
    </row>
    <row r="4" spans="1:16" x14ac:dyDescent="0.35">
      <c r="A4" s="4">
        <v>44182</v>
      </c>
      <c r="B4" t="s">
        <v>314</v>
      </c>
      <c r="D4" t="s">
        <v>572</v>
      </c>
      <c r="E4" t="s">
        <v>25</v>
      </c>
      <c r="F4" t="s">
        <v>26</v>
      </c>
      <c r="J4">
        <v>2</v>
      </c>
      <c r="K4" t="s">
        <v>37</v>
      </c>
      <c r="L4" t="s">
        <v>59</v>
      </c>
    </row>
    <row r="5" spans="1:16" x14ac:dyDescent="0.35">
      <c r="A5" s="4">
        <v>44182</v>
      </c>
      <c r="B5" t="s">
        <v>315</v>
      </c>
      <c r="D5" t="s">
        <v>572</v>
      </c>
      <c r="E5" t="s">
        <v>25</v>
      </c>
      <c r="F5" t="s">
        <v>26</v>
      </c>
      <c r="J5">
        <v>2</v>
      </c>
      <c r="K5" t="s">
        <v>37</v>
      </c>
      <c r="L5" t="s">
        <v>59</v>
      </c>
    </row>
    <row r="6" spans="1:16" x14ac:dyDescent="0.35">
      <c r="A6" s="4">
        <v>44182</v>
      </c>
      <c r="B6" t="s">
        <v>316</v>
      </c>
      <c r="D6" t="s">
        <v>572</v>
      </c>
      <c r="E6" t="s">
        <v>25</v>
      </c>
      <c r="F6" t="s">
        <v>26</v>
      </c>
      <c r="J6">
        <v>2</v>
      </c>
      <c r="K6" t="s">
        <v>37</v>
      </c>
      <c r="L6" t="s">
        <v>59</v>
      </c>
    </row>
    <row r="7" spans="1:16" x14ac:dyDescent="0.35">
      <c r="A7" s="4">
        <v>44182</v>
      </c>
      <c r="B7" t="s">
        <v>317</v>
      </c>
      <c r="D7" t="s">
        <v>572</v>
      </c>
      <c r="E7" t="s">
        <v>25</v>
      </c>
      <c r="F7" t="s">
        <v>26</v>
      </c>
      <c r="J7">
        <v>2</v>
      </c>
      <c r="K7" t="s">
        <v>37</v>
      </c>
      <c r="L7" t="s">
        <v>59</v>
      </c>
    </row>
    <row r="8" spans="1:16" x14ac:dyDescent="0.35">
      <c r="A8" s="4">
        <v>44182</v>
      </c>
      <c r="B8" t="s">
        <v>318</v>
      </c>
      <c r="D8" t="s">
        <v>572</v>
      </c>
      <c r="E8" t="s">
        <v>25</v>
      </c>
      <c r="F8" t="s">
        <v>26</v>
      </c>
      <c r="J8">
        <v>2</v>
      </c>
      <c r="K8" t="s">
        <v>37</v>
      </c>
      <c r="L8" t="s">
        <v>59</v>
      </c>
    </row>
  </sheetData>
  <sortState xmlns:xlrd2="http://schemas.microsoft.com/office/spreadsheetml/2017/richdata2" ref="A2:H8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0F5B4-8880-4A60-B883-4E7CD1F17811}">
  <dimension ref="A1:P13"/>
  <sheetViews>
    <sheetView workbookViewId="0">
      <selection activeCell="C29" sqref="B15:C29"/>
    </sheetView>
  </sheetViews>
  <sheetFormatPr defaultRowHeight="14.5" x14ac:dyDescent="0.35"/>
  <cols>
    <col min="1" max="1" width="11.453125" bestFit="1" customWidth="1"/>
    <col min="2" max="2" width="14.1796875" bestFit="1" customWidth="1"/>
    <col min="3" max="3" width="44.453125" bestFit="1" customWidth="1"/>
    <col min="4" max="4" width="45.453125" bestFit="1" customWidth="1"/>
    <col min="6" max="6" width="11.1796875" bestFit="1" customWidth="1"/>
    <col min="7" max="7" width="9" bestFit="1" customWidth="1"/>
    <col min="8" max="8" width="4.81640625" bestFit="1" customWidth="1"/>
    <col min="10" max="10" width="18.81640625" bestFit="1" customWidth="1"/>
    <col min="11" max="11" width="14" bestFit="1" customWidth="1"/>
    <col min="12" max="12" width="30.453125" bestFit="1" customWidth="1"/>
    <col min="13" max="13" width="16.1796875" bestFit="1" customWidth="1"/>
    <col min="14" max="14" width="15" bestFit="1" customWidth="1"/>
    <col min="15" max="15" width="15.54296875" bestFit="1" customWidth="1"/>
    <col min="16" max="16" width="14.453125" bestFit="1" customWidth="1"/>
  </cols>
  <sheetData>
    <row r="1" spans="1:16" x14ac:dyDescent="0.35">
      <c r="A1" s="3" t="s">
        <v>0</v>
      </c>
      <c r="B1" s="3" t="s">
        <v>1</v>
      </c>
      <c r="C1" t="s">
        <v>313</v>
      </c>
      <c r="D1" s="3" t="s">
        <v>2</v>
      </c>
      <c r="E1" s="3" t="s">
        <v>3</v>
      </c>
      <c r="F1" s="3" t="s">
        <v>4</v>
      </c>
      <c r="G1" s="3" t="s">
        <v>11</v>
      </c>
      <c r="H1" s="3" t="s">
        <v>12</v>
      </c>
      <c r="I1" s="3"/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35</v>
      </c>
    </row>
    <row r="2" spans="1:16" x14ac:dyDescent="0.35">
      <c r="A2" s="4">
        <v>44183</v>
      </c>
      <c r="B2" t="s">
        <v>327</v>
      </c>
      <c r="C2" t="s">
        <v>565</v>
      </c>
      <c r="D2" t="s">
        <v>562</v>
      </c>
      <c r="E2" t="s">
        <v>24</v>
      </c>
      <c r="F2" t="s">
        <v>26</v>
      </c>
      <c r="G2" t="s">
        <v>57</v>
      </c>
      <c r="H2" t="s">
        <v>42</v>
      </c>
      <c r="J2">
        <v>2</v>
      </c>
      <c r="K2" t="s">
        <v>37</v>
      </c>
      <c r="L2" t="s">
        <v>59</v>
      </c>
    </row>
    <row r="3" spans="1:16" x14ac:dyDescent="0.35">
      <c r="A3" s="4">
        <v>44183</v>
      </c>
      <c r="B3" t="s">
        <v>328</v>
      </c>
      <c r="C3" t="s">
        <v>566</v>
      </c>
      <c r="F3" t="s">
        <v>26</v>
      </c>
      <c r="G3" t="s">
        <v>57</v>
      </c>
      <c r="H3" t="s">
        <v>58</v>
      </c>
      <c r="J3">
        <v>2</v>
      </c>
      <c r="K3" t="s">
        <v>37</v>
      </c>
      <c r="L3" t="s">
        <v>59</v>
      </c>
    </row>
    <row r="4" spans="1:16" x14ac:dyDescent="0.35">
      <c r="A4" s="4">
        <v>44183</v>
      </c>
      <c r="B4" t="s">
        <v>329</v>
      </c>
      <c r="C4" t="s">
        <v>567</v>
      </c>
      <c r="F4" t="s">
        <v>26</v>
      </c>
      <c r="G4" t="s">
        <v>57</v>
      </c>
      <c r="H4" t="s">
        <v>56</v>
      </c>
      <c r="J4">
        <v>2</v>
      </c>
      <c r="K4" t="s">
        <v>37</v>
      </c>
      <c r="L4" t="s">
        <v>59</v>
      </c>
    </row>
    <row r="5" spans="1:16" x14ac:dyDescent="0.35">
      <c r="A5" s="4">
        <v>44183</v>
      </c>
      <c r="B5" t="s">
        <v>330</v>
      </c>
      <c r="C5" t="s">
        <v>568</v>
      </c>
      <c r="F5" t="s">
        <v>26</v>
      </c>
      <c r="G5" t="s">
        <v>57</v>
      </c>
      <c r="H5" t="s">
        <v>55</v>
      </c>
      <c r="J5">
        <v>2</v>
      </c>
      <c r="K5" t="s">
        <v>37</v>
      </c>
      <c r="L5" t="s">
        <v>59</v>
      </c>
    </row>
    <row r="6" spans="1:16" x14ac:dyDescent="0.35">
      <c r="A6" s="4">
        <v>44183</v>
      </c>
      <c r="B6" t="s">
        <v>331</v>
      </c>
      <c r="D6" t="s">
        <v>43</v>
      </c>
      <c r="F6" t="s">
        <v>26</v>
      </c>
      <c r="J6">
        <v>2</v>
      </c>
      <c r="K6" t="s">
        <v>37</v>
      </c>
      <c r="L6" t="s">
        <v>38</v>
      </c>
    </row>
    <row r="7" spans="1:16" x14ac:dyDescent="0.35">
      <c r="A7" s="4">
        <v>44183</v>
      </c>
      <c r="B7" t="s">
        <v>332</v>
      </c>
      <c r="C7" t="s">
        <v>569</v>
      </c>
      <c r="F7" t="s">
        <v>26</v>
      </c>
      <c r="G7" t="s">
        <v>19</v>
      </c>
      <c r="H7" t="s">
        <v>42</v>
      </c>
      <c r="J7">
        <v>2</v>
      </c>
      <c r="K7" t="s">
        <v>37</v>
      </c>
      <c r="L7" t="s">
        <v>59</v>
      </c>
    </row>
    <row r="8" spans="1:16" x14ac:dyDescent="0.35">
      <c r="A8" s="4">
        <v>44183</v>
      </c>
      <c r="B8" t="s">
        <v>321</v>
      </c>
      <c r="C8" t="s">
        <v>570</v>
      </c>
      <c r="F8" t="s">
        <v>26</v>
      </c>
      <c r="G8" t="s">
        <v>19</v>
      </c>
      <c r="H8" t="s">
        <v>58</v>
      </c>
      <c r="J8">
        <v>2</v>
      </c>
      <c r="K8" t="s">
        <v>37</v>
      </c>
      <c r="L8" t="s">
        <v>59</v>
      </c>
    </row>
    <row r="9" spans="1:16" x14ac:dyDescent="0.35">
      <c r="A9" s="4">
        <v>44183</v>
      </c>
      <c r="B9" t="s">
        <v>322</v>
      </c>
      <c r="C9" t="s">
        <v>571</v>
      </c>
      <c r="F9" t="s">
        <v>26</v>
      </c>
      <c r="G9" t="s">
        <v>19</v>
      </c>
      <c r="H9" t="s">
        <v>56</v>
      </c>
      <c r="J9">
        <v>2</v>
      </c>
      <c r="K9" t="s">
        <v>37</v>
      </c>
      <c r="L9" t="s">
        <v>59</v>
      </c>
    </row>
    <row r="10" spans="1:16" x14ac:dyDescent="0.35">
      <c r="A10" s="4">
        <v>44183</v>
      </c>
      <c r="B10" t="s">
        <v>323</v>
      </c>
      <c r="C10" t="s">
        <v>563</v>
      </c>
      <c r="F10" t="s">
        <v>26</v>
      </c>
      <c r="G10" t="s">
        <v>19</v>
      </c>
      <c r="H10" t="s">
        <v>55</v>
      </c>
      <c r="J10">
        <v>2</v>
      </c>
      <c r="K10" t="s">
        <v>37</v>
      </c>
      <c r="L10" t="s">
        <v>59</v>
      </c>
    </row>
    <row r="11" spans="1:16" x14ac:dyDescent="0.35">
      <c r="A11" s="4">
        <v>44183</v>
      </c>
      <c r="B11" t="s">
        <v>324</v>
      </c>
      <c r="D11" t="s">
        <v>43</v>
      </c>
      <c r="F11" t="s">
        <v>26</v>
      </c>
      <c r="J11">
        <v>2</v>
      </c>
      <c r="K11" t="s">
        <v>37</v>
      </c>
      <c r="L11" t="s">
        <v>38</v>
      </c>
    </row>
    <row r="12" spans="1:16" x14ac:dyDescent="0.35">
      <c r="A12" s="4">
        <v>44183</v>
      </c>
      <c r="B12" t="s">
        <v>325</v>
      </c>
      <c r="C12" t="s">
        <v>564</v>
      </c>
      <c r="F12" t="s">
        <v>26</v>
      </c>
      <c r="G12" t="s">
        <v>19</v>
      </c>
      <c r="H12" t="s">
        <v>51</v>
      </c>
      <c r="J12">
        <v>2</v>
      </c>
      <c r="K12" t="s">
        <v>37</v>
      </c>
      <c r="L12" t="s">
        <v>59</v>
      </c>
    </row>
    <row r="13" spans="1:16" x14ac:dyDescent="0.35">
      <c r="A13" s="4">
        <v>44183</v>
      </c>
      <c r="B13" t="s">
        <v>326</v>
      </c>
      <c r="D13" t="s">
        <v>125</v>
      </c>
      <c r="F13" t="s">
        <v>26</v>
      </c>
      <c r="J13">
        <v>2</v>
      </c>
      <c r="K13" t="s">
        <v>37</v>
      </c>
      <c r="L13" t="s">
        <v>38</v>
      </c>
    </row>
  </sheetData>
  <sortState xmlns:xlrd2="http://schemas.microsoft.com/office/spreadsheetml/2017/richdata2" ref="D21:D28">
    <sortCondition ref="D2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workbookViewId="0">
      <selection activeCell="C20" sqref="C20"/>
    </sheetView>
  </sheetViews>
  <sheetFormatPr defaultRowHeight="14.5" x14ac:dyDescent="0.35"/>
  <cols>
    <col min="1" max="1" width="11.453125" bestFit="1" customWidth="1"/>
    <col min="2" max="2" width="14.1796875" bestFit="1" customWidth="1"/>
    <col min="3" max="3" width="45.453125" bestFit="1" customWidth="1"/>
    <col min="4" max="4" width="14.453125" bestFit="1" customWidth="1"/>
    <col min="5" max="5" width="9.1796875" bestFit="1" customWidth="1"/>
    <col min="6" max="6" width="11.1796875" bestFit="1" customWidth="1"/>
    <col min="7" max="7" width="9" bestFit="1" customWidth="1"/>
    <col min="8" max="8" width="4.81640625" bestFit="1" customWidth="1"/>
    <col min="9" max="10" width="18.81640625" bestFit="1" customWidth="1"/>
    <col min="11" max="11" width="14" bestFit="1" customWidth="1"/>
    <col min="12" max="12" width="30.453125" bestFit="1" customWidth="1"/>
    <col min="13" max="13" width="16.1796875" bestFit="1" customWidth="1"/>
    <col min="14" max="14" width="15" bestFit="1" customWidth="1"/>
    <col min="15" max="15" width="15.54296875" bestFit="1" customWidth="1"/>
    <col min="16" max="16" width="14.453125" bestFit="1" customWidth="1"/>
    <col min="18" max="18" width="14.453125" bestFit="1" customWidth="1"/>
  </cols>
  <sheetData>
    <row r="1" spans="1:18" x14ac:dyDescent="0.35">
      <c r="A1" s="3" t="s">
        <v>0</v>
      </c>
      <c r="B1" s="3" t="s">
        <v>1</v>
      </c>
      <c r="C1" t="s">
        <v>313</v>
      </c>
      <c r="D1" s="3" t="s">
        <v>2</v>
      </c>
      <c r="E1" s="3" t="s">
        <v>3</v>
      </c>
      <c r="F1" s="3" t="s">
        <v>4</v>
      </c>
      <c r="G1" s="3" t="s">
        <v>11</v>
      </c>
      <c r="H1" s="3" t="s">
        <v>12</v>
      </c>
      <c r="I1" s="3"/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35</v>
      </c>
      <c r="Q1" s="3"/>
      <c r="R1" s="3"/>
    </row>
    <row r="2" spans="1:18" x14ac:dyDescent="0.35">
      <c r="A2" s="4">
        <v>44184</v>
      </c>
      <c r="B2" t="s">
        <v>608</v>
      </c>
      <c r="D2" t="s">
        <v>53</v>
      </c>
      <c r="F2" t="s">
        <v>26</v>
      </c>
      <c r="G2" t="s">
        <v>23</v>
      </c>
      <c r="H2" t="s">
        <v>42</v>
      </c>
      <c r="L2" t="s">
        <v>38</v>
      </c>
    </row>
    <row r="3" spans="1:18" x14ac:dyDescent="0.35">
      <c r="A3" s="4">
        <v>44184</v>
      </c>
      <c r="B3" t="s">
        <v>609</v>
      </c>
      <c r="D3" t="s">
        <v>53</v>
      </c>
      <c r="F3" t="s">
        <v>26</v>
      </c>
      <c r="G3" t="s">
        <v>23</v>
      </c>
      <c r="H3" t="s">
        <v>42</v>
      </c>
      <c r="L3" t="s">
        <v>38</v>
      </c>
    </row>
    <row r="4" spans="1:18" x14ac:dyDescent="0.35">
      <c r="A4" s="4">
        <v>44184</v>
      </c>
      <c r="B4" t="s">
        <v>610</v>
      </c>
      <c r="D4" t="s">
        <v>53</v>
      </c>
      <c r="F4" t="s">
        <v>26</v>
      </c>
      <c r="G4" t="s">
        <v>23</v>
      </c>
      <c r="H4" t="s">
        <v>42</v>
      </c>
      <c r="L4" t="s">
        <v>38</v>
      </c>
    </row>
    <row r="5" spans="1:18" x14ac:dyDescent="0.35">
      <c r="A5" s="4">
        <v>44184</v>
      </c>
      <c r="B5" t="s">
        <v>611</v>
      </c>
      <c r="D5" t="s">
        <v>53</v>
      </c>
      <c r="F5" t="s">
        <v>26</v>
      </c>
      <c r="G5" t="s">
        <v>23</v>
      </c>
      <c r="H5" t="s">
        <v>42</v>
      </c>
      <c r="L5" t="s">
        <v>38</v>
      </c>
    </row>
    <row r="6" spans="1:18" x14ac:dyDescent="0.35">
      <c r="A6" s="4">
        <v>44184</v>
      </c>
      <c r="B6" t="s">
        <v>612</v>
      </c>
      <c r="D6" t="s">
        <v>53</v>
      </c>
      <c r="F6" t="s">
        <v>26</v>
      </c>
      <c r="G6" t="s">
        <v>57</v>
      </c>
      <c r="H6" t="s">
        <v>51</v>
      </c>
      <c r="L6" t="s">
        <v>38</v>
      </c>
    </row>
    <row r="7" spans="1:18" x14ac:dyDescent="0.35">
      <c r="A7" s="4">
        <v>44184</v>
      </c>
      <c r="B7" t="s">
        <v>613</v>
      </c>
      <c r="D7" t="s">
        <v>53</v>
      </c>
      <c r="F7" t="s">
        <v>26</v>
      </c>
      <c r="G7" t="s">
        <v>57</v>
      </c>
      <c r="H7" t="s">
        <v>51</v>
      </c>
      <c r="L7" t="s">
        <v>38</v>
      </c>
    </row>
    <row r="8" spans="1:18" x14ac:dyDescent="0.35">
      <c r="A8" s="4">
        <v>44184</v>
      </c>
      <c r="B8" t="s">
        <v>614</v>
      </c>
      <c r="D8" t="s">
        <v>53</v>
      </c>
      <c r="F8" t="s">
        <v>26</v>
      </c>
      <c r="G8" t="s">
        <v>57</v>
      </c>
      <c r="H8" t="s">
        <v>51</v>
      </c>
      <c r="L8" t="s">
        <v>38</v>
      </c>
    </row>
    <row r="9" spans="1:18" x14ac:dyDescent="0.35">
      <c r="A9" s="4">
        <v>44184</v>
      </c>
      <c r="B9" t="s">
        <v>615</v>
      </c>
      <c r="D9" t="s">
        <v>53</v>
      </c>
      <c r="F9" t="s">
        <v>26</v>
      </c>
      <c r="G9" t="s">
        <v>57</v>
      </c>
      <c r="H9" t="s">
        <v>51</v>
      </c>
      <c r="L9" t="s">
        <v>38</v>
      </c>
    </row>
    <row r="10" spans="1:18" x14ac:dyDescent="0.35">
      <c r="A10" s="4">
        <v>44184</v>
      </c>
      <c r="B10" t="s">
        <v>616</v>
      </c>
      <c r="C10" t="s">
        <v>559</v>
      </c>
      <c r="E10" t="s">
        <v>24</v>
      </c>
      <c r="F10" t="s">
        <v>26</v>
      </c>
      <c r="G10" t="s">
        <v>57</v>
      </c>
      <c r="H10" t="s">
        <v>51</v>
      </c>
      <c r="J10">
        <v>2</v>
      </c>
      <c r="K10" t="s">
        <v>37</v>
      </c>
      <c r="L10" t="s">
        <v>59</v>
      </c>
    </row>
    <row r="11" spans="1:18" x14ac:dyDescent="0.35">
      <c r="A11" s="4">
        <v>44184</v>
      </c>
      <c r="B11" t="s">
        <v>617</v>
      </c>
      <c r="D11" t="s">
        <v>53</v>
      </c>
      <c r="F11" t="s">
        <v>26</v>
      </c>
      <c r="G11" t="s">
        <v>13</v>
      </c>
      <c r="H11" t="s">
        <v>48</v>
      </c>
      <c r="L11" t="s">
        <v>38</v>
      </c>
    </row>
    <row r="12" spans="1:18" x14ac:dyDescent="0.35">
      <c r="A12" s="4">
        <v>44184</v>
      </c>
      <c r="B12" t="s">
        <v>618</v>
      </c>
      <c r="D12" t="s">
        <v>53</v>
      </c>
      <c r="F12" t="s">
        <v>26</v>
      </c>
      <c r="G12" t="s">
        <v>13</v>
      </c>
      <c r="H12" t="s">
        <v>48</v>
      </c>
      <c r="L12" t="s">
        <v>38</v>
      </c>
    </row>
    <row r="13" spans="1:18" x14ac:dyDescent="0.35">
      <c r="A13" s="4">
        <v>44184</v>
      </c>
      <c r="B13" t="s">
        <v>619</v>
      </c>
      <c r="C13" t="s">
        <v>560</v>
      </c>
      <c r="E13" t="s">
        <v>25</v>
      </c>
      <c r="F13" t="s">
        <v>26</v>
      </c>
      <c r="G13" t="s">
        <v>23</v>
      </c>
      <c r="H13" t="s">
        <v>42</v>
      </c>
      <c r="J13">
        <v>2</v>
      </c>
      <c r="K13" t="s">
        <v>37</v>
      </c>
      <c r="L13" t="s">
        <v>59</v>
      </c>
    </row>
    <row r="14" spans="1:18" x14ac:dyDescent="0.35">
      <c r="A14" s="4">
        <v>44184</v>
      </c>
      <c r="B14" t="s">
        <v>620</v>
      </c>
      <c r="C14" t="s">
        <v>561</v>
      </c>
      <c r="E14" t="s">
        <v>25</v>
      </c>
      <c r="F14" t="s">
        <v>26</v>
      </c>
      <c r="G14" t="s">
        <v>23</v>
      </c>
      <c r="H14" t="s">
        <v>58</v>
      </c>
      <c r="J14">
        <v>2</v>
      </c>
      <c r="K14" t="s">
        <v>37</v>
      </c>
      <c r="L14" t="s">
        <v>59</v>
      </c>
    </row>
    <row r="15" spans="1:18" x14ac:dyDescent="0.35">
      <c r="A15" s="4">
        <v>44184</v>
      </c>
      <c r="B15" t="s">
        <v>621</v>
      </c>
      <c r="C15" t="s">
        <v>557</v>
      </c>
      <c r="E15" t="s">
        <v>24</v>
      </c>
      <c r="F15" t="s">
        <v>26</v>
      </c>
      <c r="G15" t="s">
        <v>23</v>
      </c>
      <c r="H15" t="s">
        <v>56</v>
      </c>
      <c r="J15">
        <v>2</v>
      </c>
      <c r="K15" t="s">
        <v>37</v>
      </c>
      <c r="L15" t="s">
        <v>59</v>
      </c>
    </row>
    <row r="16" spans="1:18" x14ac:dyDescent="0.35">
      <c r="A16" s="4">
        <v>44184</v>
      </c>
      <c r="B16" t="s">
        <v>622</v>
      </c>
      <c r="C16" t="s">
        <v>558</v>
      </c>
      <c r="E16" t="s">
        <v>24</v>
      </c>
      <c r="F16" t="s">
        <v>26</v>
      </c>
      <c r="G16" t="s">
        <v>23</v>
      </c>
      <c r="H16" t="s">
        <v>55</v>
      </c>
      <c r="J16">
        <v>2</v>
      </c>
      <c r="K16" t="s">
        <v>37</v>
      </c>
      <c r="L16" t="s">
        <v>59</v>
      </c>
    </row>
    <row r="17" spans="1:12" x14ac:dyDescent="0.35">
      <c r="A17" s="4">
        <v>44184</v>
      </c>
      <c r="B17" t="s">
        <v>623</v>
      </c>
      <c r="D17" t="s">
        <v>54</v>
      </c>
      <c r="F17" t="s">
        <v>26</v>
      </c>
      <c r="L17" t="s">
        <v>38</v>
      </c>
    </row>
    <row r="18" spans="1:12" x14ac:dyDescent="0.35">
      <c r="A18" s="4"/>
    </row>
    <row r="19" spans="1:12" x14ac:dyDescent="0.35">
      <c r="A19" s="4"/>
    </row>
    <row r="20" spans="1:12" x14ac:dyDescent="0.35">
      <c r="A20" s="4"/>
    </row>
    <row r="21" spans="1:12" x14ac:dyDescent="0.35">
      <c r="A21" s="4"/>
    </row>
    <row r="22" spans="1:12" x14ac:dyDescent="0.35">
      <c r="A22" s="4"/>
    </row>
    <row r="23" spans="1:12" x14ac:dyDescent="0.35">
      <c r="A23" s="4"/>
    </row>
  </sheetData>
  <sortState xmlns:xlrd2="http://schemas.microsoft.com/office/spreadsheetml/2017/richdata2" ref="A2:G14">
    <sortCondition ref="B2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4445-EAF2-4FA9-B92E-E3462633F2C2}">
  <dimension ref="A1:R7"/>
  <sheetViews>
    <sheetView workbookViewId="0">
      <selection activeCell="C20" sqref="B18:C20"/>
    </sheetView>
  </sheetViews>
  <sheetFormatPr defaultRowHeight="14.5" x14ac:dyDescent="0.35"/>
  <cols>
    <col min="1" max="1" width="11.453125" bestFit="1" customWidth="1"/>
    <col min="2" max="2" width="14.1796875" bestFit="1" customWidth="1"/>
    <col min="3" max="3" width="45.453125" bestFit="1" customWidth="1"/>
    <col min="5" max="5" width="11.1796875" bestFit="1" customWidth="1"/>
    <col min="6" max="6" width="9" bestFit="1" customWidth="1"/>
    <col min="7" max="7" width="4.81640625" bestFit="1" customWidth="1"/>
    <col min="9" max="9" width="18.81640625" bestFit="1" customWidth="1"/>
    <col min="10" max="10" width="14" bestFit="1" customWidth="1"/>
    <col min="11" max="11" width="30.453125" bestFit="1" customWidth="1"/>
    <col min="12" max="12" width="16.1796875" bestFit="1" customWidth="1"/>
    <col min="13" max="13" width="15" bestFit="1" customWidth="1"/>
    <col min="14" max="14" width="15.54296875" bestFit="1" customWidth="1"/>
    <col min="15" max="15" width="14.453125" bestFit="1" customWidth="1"/>
    <col min="16" max="16" width="15.54296875" bestFit="1" customWidth="1"/>
    <col min="18" max="18" width="14.453125" bestFit="1" customWidth="1"/>
  </cols>
  <sheetData>
    <row r="1" spans="1:18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11</v>
      </c>
      <c r="G1" s="3" t="s">
        <v>12</v>
      </c>
      <c r="H1" s="3"/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35</v>
      </c>
      <c r="P1" s="3"/>
      <c r="Q1" s="3"/>
      <c r="R1" s="3"/>
    </row>
    <row r="2" spans="1:18" x14ac:dyDescent="0.35">
      <c r="A2" s="4">
        <v>44185</v>
      </c>
      <c r="B2" t="s">
        <v>602</v>
      </c>
      <c r="C2" t="s">
        <v>554</v>
      </c>
      <c r="D2" t="s">
        <v>24</v>
      </c>
      <c r="E2" t="s">
        <v>26</v>
      </c>
      <c r="F2" t="s">
        <v>13</v>
      </c>
      <c r="G2" t="s">
        <v>48</v>
      </c>
      <c r="I2">
        <v>2</v>
      </c>
      <c r="J2" t="s">
        <v>37</v>
      </c>
      <c r="K2" t="s">
        <v>59</v>
      </c>
    </row>
    <row r="3" spans="1:18" x14ac:dyDescent="0.35">
      <c r="A3" s="4">
        <v>44185</v>
      </c>
      <c r="B3" t="s">
        <v>603</v>
      </c>
      <c r="C3" t="s">
        <v>555</v>
      </c>
      <c r="D3" t="s">
        <v>24</v>
      </c>
      <c r="E3" t="s">
        <v>26</v>
      </c>
      <c r="F3" t="s">
        <v>13</v>
      </c>
      <c r="G3" t="s">
        <v>49</v>
      </c>
      <c r="I3">
        <v>2</v>
      </c>
      <c r="J3" t="s">
        <v>37</v>
      </c>
      <c r="K3" t="s">
        <v>59</v>
      </c>
    </row>
    <row r="4" spans="1:18" x14ac:dyDescent="0.35">
      <c r="A4" s="4">
        <v>44185</v>
      </c>
      <c r="B4" t="s">
        <v>604</v>
      </c>
      <c r="C4" t="s">
        <v>556</v>
      </c>
      <c r="D4" t="s">
        <v>24</v>
      </c>
      <c r="E4" t="s">
        <v>26</v>
      </c>
      <c r="F4" t="s">
        <v>13</v>
      </c>
      <c r="G4" t="s">
        <v>50</v>
      </c>
      <c r="I4">
        <v>2</v>
      </c>
      <c r="J4" t="s">
        <v>37</v>
      </c>
      <c r="K4" t="s">
        <v>59</v>
      </c>
    </row>
    <row r="5" spans="1:18" x14ac:dyDescent="0.35">
      <c r="A5" s="4">
        <v>44185</v>
      </c>
      <c r="B5" t="s">
        <v>605</v>
      </c>
      <c r="C5" t="s">
        <v>551</v>
      </c>
      <c r="D5" t="s">
        <v>24</v>
      </c>
      <c r="E5" t="s">
        <v>26</v>
      </c>
      <c r="F5" t="s">
        <v>23</v>
      </c>
      <c r="G5" t="s">
        <v>51</v>
      </c>
      <c r="I5">
        <v>2</v>
      </c>
      <c r="J5" t="s">
        <v>37</v>
      </c>
      <c r="K5" t="s">
        <v>59</v>
      </c>
    </row>
    <row r="6" spans="1:18" x14ac:dyDescent="0.35">
      <c r="A6" s="4">
        <v>44185</v>
      </c>
      <c r="B6" t="s">
        <v>606</v>
      </c>
      <c r="C6" t="s">
        <v>552</v>
      </c>
      <c r="D6" t="s">
        <v>24</v>
      </c>
      <c r="E6" t="s">
        <v>26</v>
      </c>
      <c r="F6" t="s">
        <v>23</v>
      </c>
      <c r="G6" t="s">
        <v>52</v>
      </c>
      <c r="I6">
        <v>2</v>
      </c>
      <c r="J6" t="s">
        <v>37</v>
      </c>
      <c r="K6" t="s">
        <v>59</v>
      </c>
    </row>
    <row r="7" spans="1:18" x14ac:dyDescent="0.35">
      <c r="A7" s="4">
        <v>44185</v>
      </c>
      <c r="B7" t="s">
        <v>607</v>
      </c>
      <c r="C7" t="s">
        <v>553</v>
      </c>
      <c r="D7" t="s">
        <v>24</v>
      </c>
      <c r="E7" t="s">
        <v>26</v>
      </c>
      <c r="F7" t="s">
        <v>23</v>
      </c>
      <c r="G7" t="s">
        <v>48</v>
      </c>
      <c r="I7">
        <v>2</v>
      </c>
      <c r="J7" t="s">
        <v>37</v>
      </c>
      <c r="K7" t="s">
        <v>59</v>
      </c>
    </row>
  </sheetData>
  <sortState xmlns:xlrd2="http://schemas.microsoft.com/office/spreadsheetml/2017/richdata2" ref="A2:G7">
    <sortCondition ref="B7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04AF2-983D-4642-BA63-8AB8333A098B}">
  <dimension ref="A1:O4"/>
  <sheetViews>
    <sheetView workbookViewId="0">
      <selection activeCell="J4" sqref="J4"/>
    </sheetView>
  </sheetViews>
  <sheetFormatPr defaultRowHeight="14.5" x14ac:dyDescent="0.35"/>
  <cols>
    <col min="1" max="1" width="11.453125" bestFit="1" customWidth="1"/>
    <col min="2" max="2" width="14.1796875" bestFit="1" customWidth="1"/>
    <col min="3" max="3" width="17" bestFit="1" customWidth="1"/>
    <col min="5" max="5" width="11.1796875" bestFit="1" customWidth="1"/>
    <col min="6" max="6" width="9" bestFit="1" customWidth="1"/>
    <col min="7" max="7" width="4.81640625" bestFit="1" customWidth="1"/>
    <col min="9" max="9" width="18.81640625" bestFit="1" customWidth="1"/>
    <col min="10" max="10" width="14" bestFit="1" customWidth="1"/>
    <col min="11" max="11" width="30.453125" bestFit="1" customWidth="1"/>
    <col min="12" max="12" width="16.1796875" bestFit="1" customWidth="1"/>
    <col min="13" max="13" width="15" bestFit="1" customWidth="1"/>
    <col min="14" max="14" width="15.54296875" bestFit="1" customWidth="1"/>
    <col min="15" max="15" width="14.453125" bestFit="1" customWidth="1"/>
  </cols>
  <sheetData>
    <row r="1" spans="1:1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11</v>
      </c>
      <c r="G1" s="3" t="s">
        <v>12</v>
      </c>
      <c r="H1" s="3"/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35</v>
      </c>
    </row>
    <row r="2" spans="1:15" x14ac:dyDescent="0.35">
      <c r="A2" s="4">
        <v>43840</v>
      </c>
      <c r="B2" t="s">
        <v>104</v>
      </c>
      <c r="C2" t="s">
        <v>53</v>
      </c>
      <c r="E2" t="s">
        <v>26</v>
      </c>
      <c r="F2" t="s">
        <v>13</v>
      </c>
      <c r="G2" t="s">
        <v>101</v>
      </c>
      <c r="K2" t="s">
        <v>38</v>
      </c>
    </row>
    <row r="3" spans="1:15" x14ac:dyDescent="0.35">
      <c r="A3" s="4">
        <v>43840</v>
      </c>
      <c r="B3" t="s">
        <v>102</v>
      </c>
      <c r="C3" t="s">
        <v>105</v>
      </c>
      <c r="E3" t="s">
        <v>26</v>
      </c>
      <c r="F3" t="s">
        <v>19</v>
      </c>
      <c r="G3" t="s">
        <v>101</v>
      </c>
      <c r="K3" t="s">
        <v>38</v>
      </c>
    </row>
    <row r="4" spans="1:15" x14ac:dyDescent="0.35">
      <c r="A4" s="4">
        <v>43840</v>
      </c>
      <c r="B4" t="s">
        <v>103</v>
      </c>
      <c r="E4" t="s">
        <v>26</v>
      </c>
      <c r="F4" t="s">
        <v>13</v>
      </c>
      <c r="G4" t="s">
        <v>101</v>
      </c>
      <c r="K4" t="s">
        <v>38</v>
      </c>
    </row>
  </sheetData>
  <sortState xmlns:xlrd2="http://schemas.microsoft.com/office/spreadsheetml/2017/richdata2" ref="A2:G4">
    <sortCondition descending="1"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FAA85-908E-454C-9452-1672739F7D90}">
  <dimension ref="A1:O9"/>
  <sheetViews>
    <sheetView workbookViewId="0">
      <selection activeCell="C27" sqref="C27"/>
    </sheetView>
  </sheetViews>
  <sheetFormatPr defaultRowHeight="14.5" x14ac:dyDescent="0.35"/>
  <cols>
    <col min="1" max="1" width="11.453125" bestFit="1" customWidth="1"/>
    <col min="2" max="2" width="14.1796875" bestFit="1" customWidth="1"/>
    <col min="3" max="3" width="28.54296875" bestFit="1" customWidth="1"/>
    <col min="5" max="5" width="11.1796875" bestFit="1" customWidth="1"/>
    <col min="6" max="6" width="9.453125" bestFit="1" customWidth="1"/>
    <col min="7" max="7" width="4.81640625" bestFit="1" customWidth="1"/>
    <col min="9" max="9" width="18.81640625" bestFit="1" customWidth="1"/>
    <col min="10" max="10" width="14" bestFit="1" customWidth="1"/>
    <col min="11" max="11" width="30.453125" bestFit="1" customWidth="1"/>
    <col min="12" max="12" width="16.1796875" bestFit="1" customWidth="1"/>
    <col min="13" max="13" width="15" bestFit="1" customWidth="1"/>
    <col min="14" max="14" width="15.54296875" bestFit="1" customWidth="1"/>
    <col min="15" max="15" width="14.453125" bestFit="1" customWidth="1"/>
  </cols>
  <sheetData>
    <row r="1" spans="1:1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11</v>
      </c>
      <c r="G1" s="3" t="s">
        <v>12</v>
      </c>
      <c r="H1" s="3"/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35</v>
      </c>
    </row>
    <row r="2" spans="1:15" x14ac:dyDescent="0.35">
      <c r="A2" s="4">
        <v>43846</v>
      </c>
      <c r="B2" t="s">
        <v>224</v>
      </c>
      <c r="C2" t="s">
        <v>53</v>
      </c>
      <c r="E2" t="s">
        <v>26</v>
      </c>
      <c r="F2" t="s">
        <v>13</v>
      </c>
      <c r="G2" t="s">
        <v>101</v>
      </c>
      <c r="K2" t="s">
        <v>38</v>
      </c>
    </row>
    <row r="3" spans="1:15" x14ac:dyDescent="0.35">
      <c r="A3" s="4">
        <v>43846</v>
      </c>
      <c r="B3" t="s">
        <v>225</v>
      </c>
      <c r="C3" t="s">
        <v>53</v>
      </c>
      <c r="E3" t="s">
        <v>26</v>
      </c>
      <c r="F3" t="s">
        <v>13</v>
      </c>
      <c r="G3" t="s">
        <v>101</v>
      </c>
      <c r="K3" t="s">
        <v>38</v>
      </c>
    </row>
    <row r="4" spans="1:15" x14ac:dyDescent="0.35">
      <c r="A4" s="4">
        <v>43846</v>
      </c>
      <c r="B4" t="s">
        <v>226</v>
      </c>
      <c r="C4" t="s">
        <v>53</v>
      </c>
      <c r="E4" t="s">
        <v>26</v>
      </c>
      <c r="F4" t="s">
        <v>13</v>
      </c>
      <c r="G4" t="s">
        <v>101</v>
      </c>
      <c r="K4" t="s">
        <v>38</v>
      </c>
    </row>
    <row r="5" spans="1:15" x14ac:dyDescent="0.35">
      <c r="A5" s="4">
        <v>43846</v>
      </c>
      <c r="B5" t="s">
        <v>227</v>
      </c>
      <c r="C5" t="s">
        <v>230</v>
      </c>
      <c r="E5" t="s">
        <v>26</v>
      </c>
      <c r="F5" t="s">
        <v>19</v>
      </c>
      <c r="G5" t="s">
        <v>52</v>
      </c>
      <c r="K5" t="s">
        <v>38</v>
      </c>
    </row>
    <row r="6" spans="1:15" x14ac:dyDescent="0.35">
      <c r="A6" s="4">
        <v>43846</v>
      </c>
      <c r="B6" t="s">
        <v>228</v>
      </c>
      <c r="C6" t="s">
        <v>53</v>
      </c>
      <c r="E6" t="s">
        <v>26</v>
      </c>
      <c r="F6" t="s">
        <v>13</v>
      </c>
      <c r="G6" t="s">
        <v>101</v>
      </c>
      <c r="K6" t="s">
        <v>38</v>
      </c>
    </row>
    <row r="7" spans="1:15" x14ac:dyDescent="0.35">
      <c r="A7" s="4">
        <v>43846</v>
      </c>
      <c r="B7" t="s">
        <v>221</v>
      </c>
      <c r="C7" t="s">
        <v>231</v>
      </c>
      <c r="E7" t="s">
        <v>26</v>
      </c>
      <c r="F7" t="s">
        <v>19</v>
      </c>
      <c r="G7" t="s">
        <v>52</v>
      </c>
      <c r="K7" t="s">
        <v>38</v>
      </c>
    </row>
    <row r="8" spans="1:15" x14ac:dyDescent="0.35">
      <c r="A8" s="4">
        <v>43846</v>
      </c>
      <c r="B8" t="s">
        <v>222</v>
      </c>
      <c r="C8" t="s">
        <v>53</v>
      </c>
      <c r="E8" t="s">
        <v>26</v>
      </c>
      <c r="F8" t="s">
        <v>13</v>
      </c>
      <c r="G8" t="s">
        <v>101</v>
      </c>
      <c r="K8" t="s">
        <v>38</v>
      </c>
    </row>
    <row r="9" spans="1:15" x14ac:dyDescent="0.35">
      <c r="A9" s="4">
        <v>43846</v>
      </c>
      <c r="B9" t="s">
        <v>223</v>
      </c>
      <c r="C9" t="s">
        <v>53</v>
      </c>
      <c r="E9" t="s">
        <v>26</v>
      </c>
      <c r="F9" t="s">
        <v>100</v>
      </c>
      <c r="K9" t="s">
        <v>38</v>
      </c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5E2BE-BD15-45FD-979D-E879EFC62C1B}">
  <dimension ref="A1:P9"/>
  <sheetViews>
    <sheetView workbookViewId="0">
      <selection activeCell="B9" sqref="B9:C11"/>
    </sheetView>
  </sheetViews>
  <sheetFormatPr defaultRowHeight="14.5" x14ac:dyDescent="0.35"/>
  <cols>
    <col min="1" max="1" width="11.453125" bestFit="1" customWidth="1"/>
    <col min="2" max="2" width="14.1796875" bestFit="1" customWidth="1"/>
    <col min="3" max="3" width="45.453125" bestFit="1" customWidth="1"/>
    <col min="4" max="4" width="26.1796875" bestFit="1" customWidth="1"/>
    <col min="5" max="5" width="9.1796875" bestFit="1" customWidth="1"/>
    <col min="6" max="6" width="11.1796875" bestFit="1" customWidth="1"/>
    <col min="7" max="7" width="9" bestFit="1" customWidth="1"/>
    <col min="8" max="8" width="4.81640625" bestFit="1" customWidth="1"/>
    <col min="9" max="10" width="18.81640625" bestFit="1" customWidth="1"/>
    <col min="11" max="11" width="14" bestFit="1" customWidth="1"/>
    <col min="12" max="12" width="30.453125" bestFit="1" customWidth="1"/>
    <col min="13" max="13" width="16.1796875" bestFit="1" customWidth="1"/>
    <col min="14" max="14" width="15" bestFit="1" customWidth="1"/>
    <col min="15" max="15" width="15.54296875" bestFit="1" customWidth="1"/>
    <col min="16" max="16" width="14.453125" bestFit="1" customWidth="1"/>
  </cols>
  <sheetData>
    <row r="1" spans="1:16" x14ac:dyDescent="0.35">
      <c r="A1" s="3" t="s">
        <v>0</v>
      </c>
      <c r="B1" s="3" t="s">
        <v>1</v>
      </c>
      <c r="C1" t="s">
        <v>345</v>
      </c>
      <c r="D1" s="3" t="s">
        <v>2</v>
      </c>
      <c r="E1" s="3" t="s">
        <v>3</v>
      </c>
      <c r="F1" s="3" t="s">
        <v>4</v>
      </c>
      <c r="G1" s="3" t="s">
        <v>11</v>
      </c>
      <c r="H1" s="3" t="s">
        <v>12</v>
      </c>
      <c r="I1" s="3"/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35</v>
      </c>
    </row>
    <row r="2" spans="1:16" x14ac:dyDescent="0.35">
      <c r="A2" s="4">
        <v>43847</v>
      </c>
      <c r="B2" t="s">
        <v>235</v>
      </c>
      <c r="D2" t="s">
        <v>239</v>
      </c>
      <c r="F2" t="s">
        <v>26</v>
      </c>
      <c r="G2" t="s">
        <v>19</v>
      </c>
      <c r="H2" t="s">
        <v>52</v>
      </c>
      <c r="L2" t="s">
        <v>38</v>
      </c>
    </row>
    <row r="3" spans="1:16" x14ac:dyDescent="0.35">
      <c r="A3" s="4">
        <v>43847</v>
      </c>
      <c r="B3" t="s">
        <v>236</v>
      </c>
      <c r="C3" t="s">
        <v>546</v>
      </c>
      <c r="D3" t="s">
        <v>229</v>
      </c>
      <c r="F3" t="s">
        <v>26</v>
      </c>
      <c r="G3" t="s">
        <v>19</v>
      </c>
      <c r="H3" t="s">
        <v>52</v>
      </c>
      <c r="J3">
        <v>2</v>
      </c>
      <c r="K3" t="s">
        <v>37</v>
      </c>
      <c r="L3" t="s">
        <v>59</v>
      </c>
    </row>
    <row r="4" spans="1:16" x14ac:dyDescent="0.35">
      <c r="A4" s="4">
        <v>43847</v>
      </c>
      <c r="B4" t="s">
        <v>237</v>
      </c>
      <c r="C4" t="s">
        <v>547</v>
      </c>
      <c r="F4" t="s">
        <v>26</v>
      </c>
      <c r="G4" t="s">
        <v>19</v>
      </c>
      <c r="H4" t="s">
        <v>48</v>
      </c>
      <c r="J4">
        <v>2</v>
      </c>
      <c r="K4" t="s">
        <v>37</v>
      </c>
      <c r="L4" t="s">
        <v>59</v>
      </c>
    </row>
    <row r="5" spans="1:16" x14ac:dyDescent="0.35">
      <c r="A5" s="4">
        <v>43847</v>
      </c>
      <c r="B5" t="s">
        <v>232</v>
      </c>
      <c r="C5" t="s">
        <v>548</v>
      </c>
      <c r="F5" t="s">
        <v>26</v>
      </c>
      <c r="G5" t="s">
        <v>19</v>
      </c>
      <c r="H5" t="s">
        <v>49</v>
      </c>
      <c r="J5">
        <v>2</v>
      </c>
      <c r="K5" t="s">
        <v>37</v>
      </c>
      <c r="L5" t="s">
        <v>59</v>
      </c>
    </row>
    <row r="6" spans="1:16" x14ac:dyDescent="0.35">
      <c r="A6" s="4">
        <v>43847</v>
      </c>
      <c r="B6" t="s">
        <v>233</v>
      </c>
      <c r="C6" t="s">
        <v>549</v>
      </c>
      <c r="D6" t="s">
        <v>545</v>
      </c>
      <c r="F6" t="s">
        <v>26</v>
      </c>
      <c r="G6" t="s">
        <v>19</v>
      </c>
      <c r="H6" t="s">
        <v>50</v>
      </c>
      <c r="J6">
        <v>2</v>
      </c>
      <c r="K6" t="s">
        <v>37</v>
      </c>
      <c r="L6" t="s">
        <v>59</v>
      </c>
    </row>
    <row r="7" spans="1:16" x14ac:dyDescent="0.35">
      <c r="A7" s="4">
        <v>43847</v>
      </c>
      <c r="B7" t="s">
        <v>234</v>
      </c>
      <c r="C7" t="s">
        <v>550</v>
      </c>
      <c r="F7" t="s">
        <v>26</v>
      </c>
      <c r="G7" t="s">
        <v>19</v>
      </c>
      <c r="H7" t="s">
        <v>238</v>
      </c>
      <c r="J7">
        <v>2</v>
      </c>
      <c r="K7" t="s">
        <v>37</v>
      </c>
      <c r="L7" t="s">
        <v>59</v>
      </c>
    </row>
    <row r="8" spans="1:16" x14ac:dyDescent="0.35">
      <c r="A8" s="4"/>
    </row>
    <row r="9" spans="1:16" x14ac:dyDescent="0.35">
      <c r="A9" s="4"/>
    </row>
  </sheetData>
  <sortState xmlns:xlrd2="http://schemas.microsoft.com/office/spreadsheetml/2017/richdata2" ref="B2:B7">
    <sortCondition ref="B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Overall</vt:lpstr>
      <vt:lpstr>PostAmpForR</vt:lpstr>
      <vt:lpstr>2019-12-17</vt:lpstr>
      <vt:lpstr>2019-12-18</vt:lpstr>
      <vt:lpstr>2019-12-19</vt:lpstr>
      <vt:lpstr>2019-12-20</vt:lpstr>
      <vt:lpstr>2020-01-10</vt:lpstr>
      <vt:lpstr>2020-01-16</vt:lpstr>
      <vt:lpstr>2020-01-17</vt:lpstr>
      <vt:lpstr>2020-01-20</vt:lpstr>
      <vt:lpstr>2020-01-23</vt:lpstr>
      <vt:lpstr>2020-01-30</vt:lpstr>
      <vt:lpstr>2020-02-06</vt:lpstr>
      <vt:lpstr>2020-02-13</vt:lpstr>
      <vt:lpstr>2020-02-20</vt:lpstr>
      <vt:lpstr>2020-02-27</vt:lpstr>
      <vt:lpstr>2020-03-05</vt:lpstr>
      <vt:lpstr>2020-03-20</vt:lpstr>
      <vt:lpstr>2020-03-27</vt:lpstr>
      <vt:lpstr>2020-03-28</vt:lpstr>
      <vt:lpstr>2020-04-04</vt:lpstr>
      <vt:lpstr>2020-04-05</vt:lpstr>
      <vt:lpstr>2020-04-09</vt:lpstr>
      <vt:lpstr>2020-04-22</vt:lpstr>
      <vt:lpstr>2020-05-06</vt:lpstr>
      <vt:lpstr>2020-05-20</vt:lpstr>
      <vt:lpstr>2020-06-03</vt:lpstr>
      <vt:lpstr>2020-07-01</vt:lpstr>
      <vt:lpstr>2020-07-29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Gokhan</dc:creator>
  <cp:lastModifiedBy>Cassandra Donatelli</cp:lastModifiedBy>
  <dcterms:created xsi:type="dcterms:W3CDTF">2015-06-05T18:17:20Z</dcterms:created>
  <dcterms:modified xsi:type="dcterms:W3CDTF">2020-10-27T15:25:54Z</dcterms:modified>
</cp:coreProperties>
</file>