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derickball/Downloads/"/>
    </mc:Choice>
  </mc:AlternateContent>
  <bookViews>
    <workbookView xWindow="1800" yWindow="820" windowWidth="23100" windowHeight="14560"/>
  </bookViews>
  <sheets>
    <sheet name="Sheet1" sheetId="1" r:id="rId1"/>
    <sheet name="2017" sheetId="3" r:id="rId2"/>
    <sheet name="2012" sheetId="2" r:id="rId3"/>
    <sheet name="Farming" sheetId="4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3" l="1"/>
  <c r="F27" i="3"/>
  <c r="F28" i="3"/>
  <c r="F29" i="3"/>
  <c r="F30" i="3"/>
  <c r="H27" i="3"/>
  <c r="H28" i="3"/>
  <c r="H29" i="3"/>
  <c r="H30" i="3"/>
  <c r="G31" i="3"/>
  <c r="G35" i="3"/>
  <c r="G37" i="3"/>
  <c r="B27" i="3"/>
  <c r="B28" i="3"/>
  <c r="B29" i="3"/>
  <c r="B30" i="3"/>
  <c r="D27" i="3"/>
  <c r="D28" i="3"/>
  <c r="D29" i="3"/>
  <c r="D30" i="3"/>
  <c r="C31" i="3"/>
  <c r="C35" i="3"/>
  <c r="F37" i="2"/>
  <c r="B37" i="2"/>
  <c r="D9" i="1"/>
  <c r="B6" i="4"/>
  <c r="B688" i="1"/>
  <c r="B654" i="1"/>
  <c r="B620" i="1"/>
  <c r="B585" i="1"/>
  <c r="B551" i="1"/>
  <c r="B517" i="1"/>
  <c r="B483" i="1"/>
  <c r="B449" i="1"/>
  <c r="B415" i="1"/>
  <c r="B381" i="1"/>
  <c r="B347" i="1"/>
  <c r="B313" i="1"/>
  <c r="B279" i="1"/>
  <c r="B245" i="1"/>
  <c r="B211" i="1"/>
  <c r="B177" i="1"/>
  <c r="B143" i="1"/>
  <c r="B109" i="1"/>
  <c r="B74" i="1"/>
  <c r="B40" i="1"/>
  <c r="F11" i="3"/>
  <c r="G11" i="3"/>
  <c r="C22" i="3"/>
  <c r="E17" i="3"/>
  <c r="D22" i="3"/>
  <c r="E22" i="3"/>
  <c r="F5" i="3"/>
  <c r="G5" i="3"/>
  <c r="F12" i="3"/>
  <c r="G12" i="3"/>
  <c r="C23" i="3"/>
  <c r="D23" i="3"/>
  <c r="E23" i="3"/>
  <c r="F6" i="3"/>
  <c r="G6" i="3"/>
  <c r="F8" i="3"/>
  <c r="G8" i="3"/>
  <c r="F9" i="3"/>
  <c r="G9" i="3"/>
  <c r="E8" i="4"/>
  <c r="E6" i="4"/>
  <c r="B7" i="4"/>
  <c r="B8" i="4"/>
  <c r="E7" i="4"/>
  <c r="F33" i="2"/>
  <c r="E30" i="2"/>
  <c r="G30" i="2"/>
  <c r="C30" i="2"/>
  <c r="C29" i="2"/>
  <c r="A30" i="2"/>
  <c r="G29" i="2"/>
  <c r="E29" i="2"/>
  <c r="A29" i="2"/>
  <c r="B33" i="2"/>
  <c r="E14" i="2"/>
  <c r="F14" i="2"/>
  <c r="B25" i="2"/>
  <c r="D19" i="2"/>
  <c r="C25" i="2"/>
  <c r="D25" i="2"/>
  <c r="J23" i="2"/>
  <c r="E11" i="2"/>
  <c r="F11" i="2"/>
  <c r="C31" i="2"/>
  <c r="C32" i="2"/>
  <c r="E13" i="2"/>
  <c r="F13" i="2"/>
  <c r="B24" i="2"/>
  <c r="C24" i="2"/>
  <c r="D24" i="2"/>
  <c r="E10" i="2"/>
  <c r="F10" i="2"/>
  <c r="A31" i="2"/>
  <c r="A32" i="2"/>
  <c r="E7" i="2"/>
  <c r="F7" i="2"/>
  <c r="E31" i="2"/>
  <c r="E32" i="2"/>
  <c r="G31" i="2"/>
  <c r="G32" i="2"/>
  <c r="E8" i="2"/>
  <c r="F8" i="2"/>
</calcChain>
</file>

<file path=xl/sharedStrings.xml><?xml version="1.0" encoding="utf-8"?>
<sst xmlns="http://schemas.openxmlformats.org/spreadsheetml/2006/main" count="801" uniqueCount="94">
  <si>
    <t>Area</t>
  </si>
  <si>
    <t>Phosphorus</t>
  </si>
  <si>
    <t>Week 1</t>
  </si>
  <si>
    <t>Week 2</t>
  </si>
  <si>
    <t>Week 3</t>
  </si>
  <si>
    <t>Nitrogen</t>
  </si>
  <si>
    <t>Total</t>
  </si>
  <si>
    <t>Average</t>
  </si>
  <si>
    <t>mg/L</t>
  </si>
  <si>
    <t>Total Leached</t>
  </si>
  <si>
    <t>Total Missed</t>
  </si>
  <si>
    <t>Box</t>
  </si>
  <si>
    <t>Length</t>
  </si>
  <si>
    <t>Width</t>
  </si>
  <si>
    <t># of appli.</t>
  </si>
  <si>
    <t>ft^2</t>
  </si>
  <si>
    <t>L/d</t>
  </si>
  <si>
    <t>L/d/ft^2</t>
  </si>
  <si>
    <t>Leached</t>
  </si>
  <si>
    <t>Missed</t>
  </si>
  <si>
    <t>acres</t>
  </si>
  <si>
    <t>ft^2/ac</t>
  </si>
  <si>
    <t>Amount of Water</t>
  </si>
  <si>
    <t>Nutrients in Leachates</t>
  </si>
  <si>
    <t>kg/day</t>
  </si>
  <si>
    <t>lb/ac</t>
  </si>
  <si>
    <t>lb/yr</t>
  </si>
  <si>
    <t>kg/yr</t>
  </si>
  <si>
    <t>Days per season</t>
  </si>
  <si>
    <t>Square Feet under glass protection</t>
  </si>
  <si>
    <t>County</t>
  </si>
  <si>
    <t>Allen</t>
  </si>
  <si>
    <t>Ashland</t>
  </si>
  <si>
    <t>Ashtabula</t>
  </si>
  <si>
    <t>Auglaize</t>
  </si>
  <si>
    <t>Crawford</t>
  </si>
  <si>
    <t>Cuyahoga</t>
  </si>
  <si>
    <t>Defiance</t>
  </si>
  <si>
    <t>Erie</t>
  </si>
  <si>
    <t>Fulton</t>
  </si>
  <si>
    <t>Geauga</t>
  </si>
  <si>
    <t xml:space="preserve">Hancock </t>
  </si>
  <si>
    <t>Hardin</t>
  </si>
  <si>
    <t>Henry</t>
  </si>
  <si>
    <t>Huron</t>
  </si>
  <si>
    <t>Lake</t>
  </si>
  <si>
    <t>Lorain</t>
  </si>
  <si>
    <t>Marion</t>
  </si>
  <si>
    <t>Medina</t>
  </si>
  <si>
    <t>Mercer</t>
  </si>
  <si>
    <t>Ottawa</t>
  </si>
  <si>
    <t>Paulding</t>
  </si>
  <si>
    <t>Putnam</t>
  </si>
  <si>
    <t>Portage</t>
  </si>
  <si>
    <t>Richland</t>
  </si>
  <si>
    <t>Sandusky</t>
  </si>
  <si>
    <t>Seneca</t>
  </si>
  <si>
    <t>Summit</t>
  </si>
  <si>
    <t>Van Wert</t>
  </si>
  <si>
    <t>Williams</t>
  </si>
  <si>
    <t>Wood</t>
  </si>
  <si>
    <t>Wyandott</t>
  </si>
  <si>
    <t>Lucas</t>
  </si>
  <si>
    <t>BEDDING/GARDEN PLANTS, CUT FLOWERS AND CUT FLORIST GREENS, FOLIAGE PLANTS, POTTED FLOWERING PLANTS, AND OTHER FLORICULTURE AND BEDDING CROPS, TOTAL</t>
  </si>
  <si>
    <t>BEDDING/GARDEN PLANTS - ANNUALS, HERBACEOUS PERENNIALS, VEGETABLE PLANTS (INCLUDING HANGING BASKETS)</t>
  </si>
  <si>
    <t>CUT FLOWERS AND CUT FLORIST GREENS</t>
  </si>
  <si>
    <t>FOLIAGE PLANTS, INDOOR (INCLUDING HANGING BASKETS)</t>
  </si>
  <si>
    <t>POTTED FLOWERING PLANTS</t>
  </si>
  <si>
    <t>OTHER FLORICULTURE AND BEDDING CROPS</t>
  </si>
  <si>
    <t>NURSERY STOCK CROPS</t>
  </si>
  <si>
    <t>AQUATIC PLANTS</t>
  </si>
  <si>
    <t>BULBS, CORMS, RHIZOMES, AND TUBERS - DRY</t>
  </si>
  <si>
    <t>CUTTINGS, SEEDLINGS, LINERS, AND PLUGS</t>
  </si>
  <si>
    <t>FLOWER SEEDS</t>
  </si>
  <si>
    <t>TOBACCO TRANSPLANTS TO FARM FIELDS</t>
  </si>
  <si>
    <t>VEGETABLE SEEDS</t>
  </si>
  <si>
    <t>VEGETABLE TRANSPLANTS TO FARM FIELDS</t>
  </si>
  <si>
    <t>SOD HARVESTED</t>
  </si>
  <si>
    <t>TOTAL GREENHOUSE VEGETABLES AND FRESH CUT HERBS</t>
  </si>
  <si>
    <t>GREENHOUSE TOMATOES</t>
  </si>
  <si>
    <t>OTHER GREENHOUSE VEGETABLES AND FRESH CUT HERBS</t>
  </si>
  <si>
    <t>GREENHOUSE FRUITS AND BERRIES</t>
  </si>
  <si>
    <t>MUSHROOMS</t>
  </si>
  <si>
    <t>Trumbull</t>
  </si>
  <si>
    <t>Year 2017</t>
  </si>
  <si>
    <t>Area (sq. ft.) under glass or other</t>
  </si>
  <si>
    <t>Assumed adosrbtion rate</t>
  </si>
  <si>
    <t>Total p load</t>
  </si>
  <si>
    <t>http://water.ohiodnr.gov/maps/watershed-drainage-basin-maps</t>
  </si>
  <si>
    <t>Watershed link</t>
  </si>
  <si>
    <t>USDA Ohio by County</t>
  </si>
  <si>
    <t>https://www.nass.usda.gov/Publications/AgCensus/2017/Full_Report/Volume_1,_Chapter_2_County_Level/Ohio/st39_2_0034_0034.pdf</t>
  </si>
  <si>
    <t>County is Split</t>
  </si>
  <si>
    <t>Acres Fert.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</si>
</sst>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0.000"/>
    <numFmt numFmtId="183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167" fontId="0" fillId="0" borderId="0" xfId="0" applyNumberFormat="1" applyAlignment="1"/>
    <xf numFmtId="2" fontId="0" fillId="0" borderId="0" xfId="0" applyNumberFormat="1" applyBorder="1"/>
    <xf numFmtId="167" fontId="2" fillId="0" borderId="0" xfId="0" applyNumberFormat="1" applyFont="1"/>
    <xf numFmtId="0" fontId="2" fillId="0" borderId="1" xfId="0" applyFont="1" applyBorder="1"/>
    <xf numFmtId="2" fontId="2" fillId="0" borderId="1" xfId="0" applyNumberFormat="1" applyFont="1" applyBorder="1"/>
    <xf numFmtId="0" fontId="0" fillId="0" borderId="3" xfId="0" applyBorder="1" applyAlignment="1">
      <alignment horizontal="center"/>
    </xf>
    <xf numFmtId="43" fontId="0" fillId="0" borderId="0" xfId="1" applyFont="1"/>
    <xf numFmtId="0" fontId="0" fillId="0" borderId="4" xfId="0" applyBorder="1"/>
    <xf numFmtId="0" fontId="0" fillId="0" borderId="1" xfId="0" applyBorder="1" applyAlignment="1">
      <alignment horizontal="center"/>
    </xf>
    <xf numFmtId="43" fontId="0" fillId="0" borderId="0" xfId="0" applyNumberFormat="1"/>
    <xf numFmtId="43" fontId="2" fillId="0" borderId="0" xfId="0" applyNumberFormat="1" applyFont="1"/>
    <xf numFmtId="167" fontId="2" fillId="0" borderId="1" xfId="0" applyNumberFormat="1" applyFont="1" applyBorder="1"/>
    <xf numFmtId="43" fontId="0" fillId="0" borderId="1" xfId="0" applyNumberFormat="1" applyBorder="1"/>
    <xf numFmtId="43" fontId="2" fillId="0" borderId="1" xfId="0" applyNumberFormat="1" applyFont="1" applyBorder="1"/>
    <xf numFmtId="43" fontId="2" fillId="0" borderId="1" xfId="0" applyNumberFormat="1" applyFont="1" applyBorder="1" applyAlignment="1"/>
    <xf numFmtId="43" fontId="0" fillId="0" borderId="1" xfId="0" applyNumberFormat="1" applyFont="1" applyBorder="1"/>
    <xf numFmtId="0" fontId="0" fillId="0" borderId="6" xfId="0" applyBorder="1"/>
    <xf numFmtId="43" fontId="0" fillId="0" borderId="6" xfId="0" applyNumberFormat="1" applyBorder="1"/>
    <xf numFmtId="43" fontId="2" fillId="0" borderId="6" xfId="0" applyNumberFormat="1" applyFont="1" applyBorder="1"/>
    <xf numFmtId="0" fontId="0" fillId="0" borderId="5" xfId="0" applyBorder="1"/>
    <xf numFmtId="43" fontId="0" fillId="0" borderId="5" xfId="0" applyNumberFormat="1" applyBorder="1"/>
    <xf numFmtId="0" fontId="2" fillId="0" borderId="6" xfId="0" applyFont="1" applyBorder="1"/>
    <xf numFmtId="0" fontId="0" fillId="0" borderId="7" xfId="0" applyBorder="1"/>
    <xf numFmtId="43" fontId="0" fillId="0" borderId="7" xfId="0" applyNumberFormat="1" applyBorder="1"/>
    <xf numFmtId="43" fontId="2" fillId="0" borderId="7" xfId="0" applyNumberFormat="1" applyFont="1" applyBorder="1"/>
    <xf numFmtId="0" fontId="2" fillId="0" borderId="7" xfId="0" applyFont="1" applyBorder="1"/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/>
    <xf numFmtId="0" fontId="0" fillId="2" borderId="0" xfId="0" applyFill="1"/>
    <xf numFmtId="43" fontId="2" fillId="0" borderId="0" xfId="1" applyFont="1"/>
    <xf numFmtId="0" fontId="0" fillId="0" borderId="8" xfId="0" applyBorder="1"/>
    <xf numFmtId="43" fontId="0" fillId="0" borderId="9" xfId="1" applyFont="1" applyBorder="1"/>
    <xf numFmtId="0" fontId="0" fillId="2" borderId="8" xfId="0" applyFill="1" applyBorder="1"/>
    <xf numFmtId="0" fontId="2" fillId="0" borderId="10" xfId="0" applyFont="1" applyBorder="1"/>
    <xf numFmtId="43" fontId="2" fillId="0" borderId="11" xfId="1" applyFont="1" applyBorder="1"/>
    <xf numFmtId="0" fontId="0" fillId="0" borderId="0" xfId="1" applyNumberFormat="1" applyFont="1"/>
    <xf numFmtId="183" fontId="0" fillId="0" borderId="0" xfId="2" applyNumberFormat="1" applyFont="1"/>
    <xf numFmtId="0" fontId="3" fillId="0" borderId="0" xfId="3"/>
    <xf numFmtId="0" fontId="0" fillId="0" borderId="12" xfId="0" applyBorder="1"/>
    <xf numFmtId="43" fontId="0" fillId="0" borderId="13" xfId="1" applyFont="1" applyBorder="1"/>
    <xf numFmtId="0" fontId="2" fillId="0" borderId="14" xfId="0" applyFont="1" applyBorder="1"/>
    <xf numFmtId="43" fontId="0" fillId="0" borderId="15" xfId="1" applyFont="1" applyBorder="1"/>
    <xf numFmtId="43" fontId="2" fillId="0" borderId="15" xfId="1" applyFont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ass.usda.gov/Publications/AgCensus/2017/Full_Report/Volume_1,_Chapter_2_County_Level/Ohio/st39_2_0034_0034.pdf" TargetMode="External"/><Relationship Id="rId1" Type="http://schemas.openxmlformats.org/officeDocument/2006/relationships/hyperlink" Target="http://water.ohiodnr.gov/maps/watershed-drainage-basin-ma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8"/>
  <sheetViews>
    <sheetView tabSelected="1" workbookViewId="0">
      <selection activeCell="D660" sqref="D660"/>
    </sheetView>
  </sheetViews>
  <sheetFormatPr baseColWidth="10" defaultRowHeight="16" x14ac:dyDescent="0.2"/>
  <cols>
    <col min="1" max="1" width="35.5" customWidth="1"/>
    <col min="2" max="2" width="30.1640625" style="11" bestFit="1" customWidth="1"/>
    <col min="4" max="4" width="14" bestFit="1" customWidth="1"/>
    <col min="9" max="9" width="14.33203125" bestFit="1" customWidth="1"/>
  </cols>
  <sheetData>
    <row r="1" spans="1:9" x14ac:dyDescent="0.2">
      <c r="C1" s="35"/>
      <c r="D1" t="s">
        <v>92</v>
      </c>
    </row>
    <row r="4" spans="1:9" x14ac:dyDescent="0.2">
      <c r="B4" s="42" t="s">
        <v>84</v>
      </c>
      <c r="D4" s="44" t="s">
        <v>88</v>
      </c>
      <c r="I4" t="s">
        <v>89</v>
      </c>
    </row>
    <row r="5" spans="1:9" x14ac:dyDescent="0.2">
      <c r="A5" t="s">
        <v>30</v>
      </c>
      <c r="B5" s="36" t="s">
        <v>85</v>
      </c>
      <c r="D5" s="44" t="s">
        <v>91</v>
      </c>
      <c r="I5" t="s">
        <v>90</v>
      </c>
    </row>
    <row r="6" spans="1:9" ht="17" thickBot="1" x14ac:dyDescent="0.25">
      <c r="B6" s="36"/>
    </row>
    <row r="7" spans="1:9" ht="17" thickBot="1" x14ac:dyDescent="0.25">
      <c r="A7" s="47" t="s">
        <v>63</v>
      </c>
      <c r="B7" s="48"/>
    </row>
    <row r="8" spans="1:9" x14ac:dyDescent="0.2">
      <c r="A8" s="45" t="s">
        <v>31</v>
      </c>
      <c r="B8" s="46">
        <v>300000</v>
      </c>
    </row>
    <row r="9" spans="1:9" x14ac:dyDescent="0.2">
      <c r="A9" s="39" t="s">
        <v>32</v>
      </c>
      <c r="B9" s="38">
        <v>198900</v>
      </c>
      <c r="D9" s="14">
        <f>SUM(B40+B74+B109+B143+B177+B211+B245+B279+B313+B347+B381+B415+B449+B483+B517+B551+B585+B620+B654+B688)</f>
        <v>31607789</v>
      </c>
    </row>
    <row r="10" spans="1:9" x14ac:dyDescent="0.2">
      <c r="A10" s="37" t="s">
        <v>33</v>
      </c>
      <c r="B10" s="38">
        <v>49009</v>
      </c>
    </row>
    <row r="11" spans="1:9" x14ac:dyDescent="0.2">
      <c r="A11" s="39" t="s">
        <v>34</v>
      </c>
      <c r="B11" s="38">
        <v>5600</v>
      </c>
    </row>
    <row r="12" spans="1:9" x14ac:dyDescent="0.2">
      <c r="A12" s="37" t="s">
        <v>35</v>
      </c>
      <c r="B12" s="38">
        <v>0</v>
      </c>
    </row>
    <row r="13" spans="1:9" x14ac:dyDescent="0.2">
      <c r="A13" s="37" t="s">
        <v>36</v>
      </c>
      <c r="B13" s="38">
        <v>777772</v>
      </c>
    </row>
    <row r="14" spans="1:9" x14ac:dyDescent="0.2">
      <c r="A14" s="37" t="s">
        <v>37</v>
      </c>
      <c r="B14" s="38">
        <v>120560</v>
      </c>
    </row>
    <row r="15" spans="1:9" x14ac:dyDescent="0.2">
      <c r="A15" s="37" t="s">
        <v>38</v>
      </c>
      <c r="B15" s="38">
        <v>957320</v>
      </c>
    </row>
    <row r="16" spans="1:9" x14ac:dyDescent="0.2">
      <c r="A16" s="37" t="s">
        <v>39</v>
      </c>
      <c r="B16" s="38">
        <v>1381590</v>
      </c>
    </row>
    <row r="17" spans="1:2" x14ac:dyDescent="0.2">
      <c r="A17" s="37" t="s">
        <v>40</v>
      </c>
      <c r="B17" s="38">
        <v>367146</v>
      </c>
    </row>
    <row r="18" spans="1:2" x14ac:dyDescent="0.2">
      <c r="A18" s="37" t="s">
        <v>41</v>
      </c>
      <c r="B18" s="38">
        <v>78548</v>
      </c>
    </row>
    <row r="19" spans="1:2" x14ac:dyDescent="0.2">
      <c r="A19" s="39" t="s">
        <v>42</v>
      </c>
      <c r="B19" s="38">
        <v>0</v>
      </c>
    </row>
    <row r="20" spans="1:2" x14ac:dyDescent="0.2">
      <c r="A20" s="37" t="s">
        <v>43</v>
      </c>
      <c r="B20" s="38">
        <v>0</v>
      </c>
    </row>
    <row r="21" spans="1:2" x14ac:dyDescent="0.2">
      <c r="A21" s="37" t="s">
        <v>44</v>
      </c>
      <c r="B21" s="38">
        <v>97604</v>
      </c>
    </row>
    <row r="22" spans="1:2" x14ac:dyDescent="0.2">
      <c r="A22" s="37" t="s">
        <v>45</v>
      </c>
      <c r="B22" s="38">
        <v>1227638</v>
      </c>
    </row>
    <row r="23" spans="1:2" x14ac:dyDescent="0.2">
      <c r="A23" s="37" t="s">
        <v>46</v>
      </c>
      <c r="B23" s="38">
        <v>6982455</v>
      </c>
    </row>
    <row r="24" spans="1:2" x14ac:dyDescent="0.2">
      <c r="A24" s="37" t="s">
        <v>62</v>
      </c>
      <c r="B24" s="38">
        <v>2169822</v>
      </c>
    </row>
    <row r="25" spans="1:2" x14ac:dyDescent="0.2">
      <c r="A25" s="39" t="s">
        <v>47</v>
      </c>
      <c r="B25" s="38">
        <v>14900</v>
      </c>
    </row>
    <row r="26" spans="1:2" x14ac:dyDescent="0.2">
      <c r="A26" s="37" t="s">
        <v>48</v>
      </c>
      <c r="B26" s="38">
        <v>600656</v>
      </c>
    </row>
    <row r="27" spans="1:2" x14ac:dyDescent="0.2">
      <c r="A27" s="39" t="s">
        <v>49</v>
      </c>
      <c r="B27" s="38">
        <v>30244</v>
      </c>
    </row>
    <row r="28" spans="1:2" x14ac:dyDescent="0.2">
      <c r="A28" s="37" t="s">
        <v>50</v>
      </c>
      <c r="B28" s="38">
        <v>0</v>
      </c>
    </row>
    <row r="29" spans="1:2" x14ac:dyDescent="0.2">
      <c r="A29" s="37" t="s">
        <v>51</v>
      </c>
      <c r="B29" s="38">
        <v>0</v>
      </c>
    </row>
    <row r="30" spans="1:2" x14ac:dyDescent="0.2">
      <c r="A30" s="37" t="s">
        <v>52</v>
      </c>
      <c r="B30" s="38">
        <v>0</v>
      </c>
    </row>
    <row r="31" spans="1:2" x14ac:dyDescent="0.2">
      <c r="A31" s="37" t="s">
        <v>53</v>
      </c>
      <c r="B31" s="38">
        <v>319210</v>
      </c>
    </row>
    <row r="32" spans="1:2" x14ac:dyDescent="0.2">
      <c r="A32" s="39" t="s">
        <v>54</v>
      </c>
      <c r="B32" s="38">
        <v>282577</v>
      </c>
    </row>
    <row r="33" spans="1:2" x14ac:dyDescent="0.2">
      <c r="A33" s="37" t="s">
        <v>55</v>
      </c>
      <c r="B33" s="38">
        <v>0</v>
      </c>
    </row>
    <row r="34" spans="1:2" x14ac:dyDescent="0.2">
      <c r="A34" s="37" t="s">
        <v>56</v>
      </c>
      <c r="B34" s="38">
        <v>53040</v>
      </c>
    </row>
    <row r="35" spans="1:2" x14ac:dyDescent="0.2">
      <c r="A35" s="37" t="s">
        <v>57</v>
      </c>
      <c r="B35" s="38">
        <v>442269</v>
      </c>
    </row>
    <row r="36" spans="1:2" x14ac:dyDescent="0.2">
      <c r="A36" s="37" t="s">
        <v>58</v>
      </c>
      <c r="B36" s="38">
        <v>0</v>
      </c>
    </row>
    <row r="37" spans="1:2" x14ac:dyDescent="0.2">
      <c r="A37" s="37" t="s">
        <v>59</v>
      </c>
      <c r="B37" s="38">
        <v>614647</v>
      </c>
    </row>
    <row r="38" spans="1:2" x14ac:dyDescent="0.2">
      <c r="A38" s="37" t="s">
        <v>60</v>
      </c>
      <c r="B38" s="38">
        <v>0</v>
      </c>
    </row>
    <row r="39" spans="1:2" x14ac:dyDescent="0.2">
      <c r="A39" s="37" t="s">
        <v>61</v>
      </c>
      <c r="B39" s="38">
        <v>0</v>
      </c>
    </row>
    <row r="40" spans="1:2" ht="17" thickBot="1" x14ac:dyDescent="0.25">
      <c r="A40" s="40" t="s">
        <v>6</v>
      </c>
      <c r="B40" s="41">
        <f>SUM(B8:B39)</f>
        <v>17071507</v>
      </c>
    </row>
    <row r="41" spans="1:2" s="34" customFormat="1" ht="17" thickBot="1" x14ac:dyDescent="0.25">
      <c r="A41" s="47" t="s">
        <v>64</v>
      </c>
      <c r="B41" s="49"/>
    </row>
    <row r="42" spans="1:2" x14ac:dyDescent="0.2">
      <c r="A42" s="45" t="s">
        <v>31</v>
      </c>
      <c r="B42" s="46">
        <v>282000</v>
      </c>
    </row>
    <row r="43" spans="1:2" x14ac:dyDescent="0.2">
      <c r="A43" s="39" t="s">
        <v>32</v>
      </c>
      <c r="B43" s="38">
        <v>141752</v>
      </c>
    </row>
    <row r="44" spans="1:2" x14ac:dyDescent="0.2">
      <c r="A44" s="37" t="s">
        <v>33</v>
      </c>
      <c r="B44" s="38">
        <v>0</v>
      </c>
    </row>
    <row r="45" spans="1:2" x14ac:dyDescent="0.2">
      <c r="A45" s="39" t="s">
        <v>34</v>
      </c>
      <c r="B45" s="38">
        <v>5600</v>
      </c>
    </row>
    <row r="46" spans="1:2" x14ac:dyDescent="0.2">
      <c r="A46" s="37" t="s">
        <v>35</v>
      </c>
      <c r="B46" s="38">
        <v>0</v>
      </c>
    </row>
    <row r="47" spans="1:2" x14ac:dyDescent="0.2">
      <c r="A47" s="37" t="s">
        <v>36</v>
      </c>
      <c r="B47" s="38">
        <v>513314</v>
      </c>
    </row>
    <row r="48" spans="1:2" x14ac:dyDescent="0.2">
      <c r="A48" s="37" t="s">
        <v>37</v>
      </c>
      <c r="B48" s="38">
        <v>59986</v>
      </c>
    </row>
    <row r="49" spans="1:2" x14ac:dyDescent="0.2">
      <c r="A49" s="37" t="s">
        <v>38</v>
      </c>
      <c r="B49" s="38">
        <v>0</v>
      </c>
    </row>
    <row r="50" spans="1:2" x14ac:dyDescent="0.2">
      <c r="A50" s="37" t="s">
        <v>39</v>
      </c>
      <c r="B50" s="38">
        <v>1177280</v>
      </c>
    </row>
    <row r="51" spans="1:2" x14ac:dyDescent="0.2">
      <c r="A51" s="37" t="s">
        <v>40</v>
      </c>
      <c r="B51" s="38">
        <v>342996</v>
      </c>
    </row>
    <row r="52" spans="1:2" x14ac:dyDescent="0.2">
      <c r="A52" s="37" t="s">
        <v>41</v>
      </c>
      <c r="B52" s="38">
        <v>0</v>
      </c>
    </row>
    <row r="53" spans="1:2" x14ac:dyDescent="0.2">
      <c r="A53" s="39" t="s">
        <v>42</v>
      </c>
      <c r="B53" s="38">
        <v>0</v>
      </c>
    </row>
    <row r="54" spans="1:2" x14ac:dyDescent="0.2">
      <c r="A54" s="37" t="s">
        <v>43</v>
      </c>
      <c r="B54" s="38">
        <v>0</v>
      </c>
    </row>
    <row r="55" spans="1:2" x14ac:dyDescent="0.2">
      <c r="A55" s="37" t="s">
        <v>44</v>
      </c>
      <c r="B55" s="38">
        <v>68312</v>
      </c>
    </row>
    <row r="56" spans="1:2" x14ac:dyDescent="0.2">
      <c r="A56" s="37" t="s">
        <v>45</v>
      </c>
      <c r="B56" s="38">
        <v>751828</v>
      </c>
    </row>
    <row r="57" spans="1:2" x14ac:dyDescent="0.2">
      <c r="A57" s="37" t="s">
        <v>46</v>
      </c>
      <c r="B57" s="38">
        <v>0</v>
      </c>
    </row>
    <row r="58" spans="1:2" x14ac:dyDescent="0.2">
      <c r="A58" s="37" t="s">
        <v>62</v>
      </c>
      <c r="B58" s="38">
        <v>1816457</v>
      </c>
    </row>
    <row r="59" spans="1:2" x14ac:dyDescent="0.2">
      <c r="A59" s="39" t="s">
        <v>47</v>
      </c>
      <c r="B59" s="38">
        <v>7600</v>
      </c>
    </row>
    <row r="60" spans="1:2" x14ac:dyDescent="0.2">
      <c r="A60" s="37" t="s">
        <v>48</v>
      </c>
      <c r="B60" s="38">
        <v>379680</v>
      </c>
    </row>
    <row r="61" spans="1:2" x14ac:dyDescent="0.2">
      <c r="A61" s="39" t="s">
        <v>49</v>
      </c>
      <c r="B61" s="38">
        <v>0</v>
      </c>
    </row>
    <row r="62" spans="1:2" x14ac:dyDescent="0.2">
      <c r="A62" s="37" t="s">
        <v>50</v>
      </c>
      <c r="B62" s="38">
        <v>0</v>
      </c>
    </row>
    <row r="63" spans="1:2" x14ac:dyDescent="0.2">
      <c r="A63" s="37" t="s">
        <v>51</v>
      </c>
      <c r="B63" s="38">
        <v>0</v>
      </c>
    </row>
    <row r="64" spans="1:2" x14ac:dyDescent="0.2">
      <c r="A64" s="37" t="s">
        <v>52</v>
      </c>
      <c r="B64" s="38">
        <v>0</v>
      </c>
    </row>
    <row r="65" spans="1:2" x14ac:dyDescent="0.2">
      <c r="A65" s="37" t="s">
        <v>53</v>
      </c>
      <c r="B65" s="38">
        <v>23260</v>
      </c>
    </row>
    <row r="66" spans="1:2" x14ac:dyDescent="0.2">
      <c r="A66" s="39" t="s">
        <v>54</v>
      </c>
      <c r="B66" s="38">
        <v>265460</v>
      </c>
    </row>
    <row r="67" spans="1:2" x14ac:dyDescent="0.2">
      <c r="A67" s="37" t="s">
        <v>55</v>
      </c>
      <c r="B67" s="38">
        <v>0</v>
      </c>
    </row>
    <row r="68" spans="1:2" x14ac:dyDescent="0.2">
      <c r="A68" s="37" t="s">
        <v>56</v>
      </c>
      <c r="B68" s="38">
        <v>21040</v>
      </c>
    </row>
    <row r="69" spans="1:2" x14ac:dyDescent="0.2">
      <c r="A69" s="37" t="s">
        <v>57</v>
      </c>
      <c r="B69" s="38">
        <v>407385</v>
      </c>
    </row>
    <row r="70" spans="1:2" x14ac:dyDescent="0.2">
      <c r="A70" s="37" t="s">
        <v>58</v>
      </c>
      <c r="B70" s="38">
        <v>0</v>
      </c>
    </row>
    <row r="71" spans="1:2" x14ac:dyDescent="0.2">
      <c r="A71" s="37" t="s">
        <v>59</v>
      </c>
      <c r="B71" s="38">
        <v>0</v>
      </c>
    </row>
    <row r="72" spans="1:2" x14ac:dyDescent="0.2">
      <c r="A72" s="37" t="s">
        <v>60</v>
      </c>
      <c r="B72" s="38">
        <v>0</v>
      </c>
    </row>
    <row r="73" spans="1:2" x14ac:dyDescent="0.2">
      <c r="A73" s="37" t="s">
        <v>61</v>
      </c>
      <c r="B73" s="38">
        <v>0</v>
      </c>
    </row>
    <row r="74" spans="1:2" ht="17" thickBot="1" x14ac:dyDescent="0.25">
      <c r="A74" s="40" t="s">
        <v>6</v>
      </c>
      <c r="B74" s="41">
        <f>SUM(B42:B73)</f>
        <v>6263950</v>
      </c>
    </row>
    <row r="75" spans="1:2" ht="17" thickBot="1" x14ac:dyDescent="0.25">
      <c r="A75" s="47" t="s">
        <v>65</v>
      </c>
      <c r="B75" s="48"/>
    </row>
    <row r="76" spans="1:2" x14ac:dyDescent="0.2">
      <c r="A76" s="45" t="s">
        <v>31</v>
      </c>
      <c r="B76" s="46">
        <v>0</v>
      </c>
    </row>
    <row r="77" spans="1:2" x14ac:dyDescent="0.2">
      <c r="A77" s="39" t="s">
        <v>32</v>
      </c>
      <c r="B77" s="38">
        <v>0</v>
      </c>
    </row>
    <row r="78" spans="1:2" x14ac:dyDescent="0.2">
      <c r="A78" s="37" t="s">
        <v>33</v>
      </c>
      <c r="B78" s="38">
        <v>0</v>
      </c>
    </row>
    <row r="79" spans="1:2" x14ac:dyDescent="0.2">
      <c r="A79" s="39" t="s">
        <v>34</v>
      </c>
      <c r="B79" s="38">
        <v>0</v>
      </c>
    </row>
    <row r="80" spans="1:2" x14ac:dyDescent="0.2">
      <c r="A80" s="37" t="s">
        <v>35</v>
      </c>
      <c r="B80" s="38">
        <v>0</v>
      </c>
    </row>
    <row r="81" spans="1:2" x14ac:dyDescent="0.2">
      <c r="A81" s="37" t="s">
        <v>36</v>
      </c>
      <c r="B81" s="38">
        <v>0</v>
      </c>
    </row>
    <row r="82" spans="1:2" x14ac:dyDescent="0.2">
      <c r="A82" s="37" t="s">
        <v>37</v>
      </c>
      <c r="B82" s="38">
        <v>0</v>
      </c>
    </row>
    <row r="83" spans="1:2" x14ac:dyDescent="0.2">
      <c r="A83" s="37" t="s">
        <v>38</v>
      </c>
      <c r="B83" s="38">
        <v>0</v>
      </c>
    </row>
    <row r="84" spans="1:2" x14ac:dyDescent="0.2">
      <c r="A84" s="37" t="s">
        <v>39</v>
      </c>
      <c r="B84" s="38">
        <v>0</v>
      </c>
    </row>
    <row r="85" spans="1:2" x14ac:dyDescent="0.2">
      <c r="A85" s="37" t="s">
        <v>40</v>
      </c>
      <c r="B85" s="38">
        <v>0</v>
      </c>
    </row>
    <row r="86" spans="1:2" x14ac:dyDescent="0.2">
      <c r="A86" s="37" t="s">
        <v>41</v>
      </c>
      <c r="B86" s="38">
        <v>0</v>
      </c>
    </row>
    <row r="87" spans="1:2" x14ac:dyDescent="0.2">
      <c r="A87" s="39" t="s">
        <v>42</v>
      </c>
      <c r="B87" s="38">
        <v>0</v>
      </c>
    </row>
    <row r="88" spans="1:2" x14ac:dyDescent="0.2">
      <c r="A88" s="37" t="s">
        <v>43</v>
      </c>
      <c r="B88" s="38">
        <v>0</v>
      </c>
    </row>
    <row r="89" spans="1:2" x14ac:dyDescent="0.2">
      <c r="A89" s="37" t="s">
        <v>44</v>
      </c>
      <c r="B89" s="38">
        <v>0</v>
      </c>
    </row>
    <row r="90" spans="1:2" x14ac:dyDescent="0.2">
      <c r="A90" s="37" t="s">
        <v>45</v>
      </c>
      <c r="B90" s="38">
        <v>0</v>
      </c>
    </row>
    <row r="91" spans="1:2" x14ac:dyDescent="0.2">
      <c r="A91" s="37" t="s">
        <v>46</v>
      </c>
      <c r="B91" s="38">
        <v>0</v>
      </c>
    </row>
    <row r="92" spans="1:2" x14ac:dyDescent="0.2">
      <c r="A92" s="37" t="s">
        <v>62</v>
      </c>
      <c r="B92" s="38">
        <v>0</v>
      </c>
    </row>
    <row r="93" spans="1:2" x14ac:dyDescent="0.2">
      <c r="A93" s="39" t="s">
        <v>47</v>
      </c>
      <c r="B93" s="38">
        <v>0</v>
      </c>
    </row>
    <row r="94" spans="1:2" x14ac:dyDescent="0.2">
      <c r="A94" s="37" t="s">
        <v>48</v>
      </c>
      <c r="B94" s="38">
        <v>0</v>
      </c>
    </row>
    <row r="95" spans="1:2" x14ac:dyDescent="0.2">
      <c r="A95" s="39" t="s">
        <v>49</v>
      </c>
      <c r="B95" s="38">
        <v>0</v>
      </c>
    </row>
    <row r="96" spans="1:2" x14ac:dyDescent="0.2">
      <c r="A96" s="37" t="s">
        <v>50</v>
      </c>
      <c r="B96" s="38">
        <v>0</v>
      </c>
    </row>
    <row r="97" spans="1:2" x14ac:dyDescent="0.2">
      <c r="A97" s="37" t="s">
        <v>51</v>
      </c>
      <c r="B97" s="38">
        <v>0</v>
      </c>
    </row>
    <row r="98" spans="1:2" x14ac:dyDescent="0.2">
      <c r="A98" s="37" t="s">
        <v>52</v>
      </c>
      <c r="B98" s="38">
        <v>0</v>
      </c>
    </row>
    <row r="99" spans="1:2" x14ac:dyDescent="0.2">
      <c r="A99" s="37" t="s">
        <v>53</v>
      </c>
      <c r="B99" s="38">
        <v>0</v>
      </c>
    </row>
    <row r="100" spans="1:2" x14ac:dyDescent="0.2">
      <c r="A100" s="39" t="s">
        <v>54</v>
      </c>
      <c r="B100" s="38">
        <v>0</v>
      </c>
    </row>
    <row r="101" spans="1:2" x14ac:dyDescent="0.2">
      <c r="A101" s="37" t="s">
        <v>55</v>
      </c>
      <c r="B101" s="38">
        <v>0</v>
      </c>
    </row>
    <row r="102" spans="1:2" x14ac:dyDescent="0.2">
      <c r="A102" s="37" t="s">
        <v>56</v>
      </c>
      <c r="B102" s="38">
        <v>0</v>
      </c>
    </row>
    <row r="103" spans="1:2" x14ac:dyDescent="0.2">
      <c r="A103" s="37" t="s">
        <v>83</v>
      </c>
      <c r="B103" s="38">
        <v>9640</v>
      </c>
    </row>
    <row r="104" spans="1:2" x14ac:dyDescent="0.2">
      <c r="A104" s="37" t="s">
        <v>57</v>
      </c>
      <c r="B104" s="38">
        <v>0</v>
      </c>
    </row>
    <row r="105" spans="1:2" x14ac:dyDescent="0.2">
      <c r="A105" s="37" t="s">
        <v>58</v>
      </c>
      <c r="B105" s="38">
        <v>0</v>
      </c>
    </row>
    <row r="106" spans="1:2" x14ac:dyDescent="0.2">
      <c r="A106" s="37" t="s">
        <v>59</v>
      </c>
      <c r="B106" s="38">
        <v>0</v>
      </c>
    </row>
    <row r="107" spans="1:2" x14ac:dyDescent="0.2">
      <c r="A107" s="37" t="s">
        <v>60</v>
      </c>
      <c r="B107" s="38">
        <v>0</v>
      </c>
    </row>
    <row r="108" spans="1:2" x14ac:dyDescent="0.2">
      <c r="A108" s="37" t="s">
        <v>61</v>
      </c>
      <c r="B108" s="38">
        <v>0</v>
      </c>
    </row>
    <row r="109" spans="1:2" ht="17" thickBot="1" x14ac:dyDescent="0.25">
      <c r="A109" s="40" t="s">
        <v>6</v>
      </c>
      <c r="B109" s="41">
        <f>SUM(B76:B108)</f>
        <v>9640</v>
      </c>
    </row>
    <row r="110" spans="1:2" ht="17" thickBot="1" x14ac:dyDescent="0.25">
      <c r="A110" s="47" t="s">
        <v>66</v>
      </c>
      <c r="B110" s="48"/>
    </row>
    <row r="111" spans="1:2" x14ac:dyDescent="0.2">
      <c r="A111" s="45" t="s">
        <v>31</v>
      </c>
      <c r="B111" s="46">
        <v>0</v>
      </c>
    </row>
    <row r="112" spans="1:2" x14ac:dyDescent="0.2">
      <c r="A112" s="39" t="s">
        <v>32</v>
      </c>
      <c r="B112" s="38">
        <v>9000</v>
      </c>
    </row>
    <row r="113" spans="1:2" x14ac:dyDescent="0.2">
      <c r="A113" s="37" t="s">
        <v>33</v>
      </c>
      <c r="B113" s="38">
        <v>0</v>
      </c>
    </row>
    <row r="114" spans="1:2" x14ac:dyDescent="0.2">
      <c r="A114" s="39" t="s">
        <v>34</v>
      </c>
      <c r="B114" s="38">
        <v>0</v>
      </c>
    </row>
    <row r="115" spans="1:2" x14ac:dyDescent="0.2">
      <c r="A115" s="37" t="s">
        <v>35</v>
      </c>
      <c r="B115" s="38">
        <v>0</v>
      </c>
    </row>
    <row r="116" spans="1:2" x14ac:dyDescent="0.2">
      <c r="A116" s="37" t="s">
        <v>36</v>
      </c>
      <c r="B116" s="38">
        <v>0</v>
      </c>
    </row>
    <row r="117" spans="1:2" x14ac:dyDescent="0.2">
      <c r="A117" s="37" t="s">
        <v>37</v>
      </c>
      <c r="B117" s="38">
        <v>0</v>
      </c>
    </row>
    <row r="118" spans="1:2" x14ac:dyDescent="0.2">
      <c r="A118" s="37" t="s">
        <v>38</v>
      </c>
      <c r="B118" s="38">
        <v>27125</v>
      </c>
    </row>
    <row r="119" spans="1:2" x14ac:dyDescent="0.2">
      <c r="A119" s="37" t="s">
        <v>39</v>
      </c>
      <c r="B119" s="38">
        <v>0</v>
      </c>
    </row>
    <row r="120" spans="1:2" x14ac:dyDescent="0.2">
      <c r="A120" s="37" t="s">
        <v>40</v>
      </c>
      <c r="B120" s="38">
        <v>0</v>
      </c>
    </row>
    <row r="121" spans="1:2" x14ac:dyDescent="0.2">
      <c r="A121" s="37" t="s">
        <v>41</v>
      </c>
      <c r="B121" s="38">
        <v>0</v>
      </c>
    </row>
    <row r="122" spans="1:2" x14ac:dyDescent="0.2">
      <c r="A122" s="39" t="s">
        <v>42</v>
      </c>
      <c r="B122" s="38">
        <v>0</v>
      </c>
    </row>
    <row r="123" spans="1:2" x14ac:dyDescent="0.2">
      <c r="A123" s="37" t="s">
        <v>43</v>
      </c>
      <c r="B123" s="38">
        <v>0</v>
      </c>
    </row>
    <row r="124" spans="1:2" x14ac:dyDescent="0.2">
      <c r="A124" s="37" t="s">
        <v>44</v>
      </c>
      <c r="B124" s="38">
        <v>0</v>
      </c>
    </row>
    <row r="125" spans="1:2" x14ac:dyDescent="0.2">
      <c r="A125" s="37" t="s">
        <v>45</v>
      </c>
      <c r="B125" s="38">
        <v>0</v>
      </c>
    </row>
    <row r="126" spans="1:2" x14ac:dyDescent="0.2">
      <c r="A126" s="37" t="s">
        <v>46</v>
      </c>
      <c r="B126" s="38">
        <v>0</v>
      </c>
    </row>
    <row r="127" spans="1:2" x14ac:dyDescent="0.2">
      <c r="A127" s="37" t="s">
        <v>62</v>
      </c>
      <c r="B127" s="38">
        <v>0</v>
      </c>
    </row>
    <row r="128" spans="1:2" x14ac:dyDescent="0.2">
      <c r="A128" s="39" t="s">
        <v>47</v>
      </c>
      <c r="B128" s="38">
        <v>0</v>
      </c>
    </row>
    <row r="129" spans="1:2" x14ac:dyDescent="0.2">
      <c r="A129" s="37" t="s">
        <v>48</v>
      </c>
      <c r="B129" s="38">
        <v>32460</v>
      </c>
    </row>
    <row r="130" spans="1:2" x14ac:dyDescent="0.2">
      <c r="A130" s="39" t="s">
        <v>49</v>
      </c>
      <c r="B130" s="38">
        <v>0</v>
      </c>
    </row>
    <row r="131" spans="1:2" x14ac:dyDescent="0.2">
      <c r="A131" s="37" t="s">
        <v>50</v>
      </c>
      <c r="B131" s="38">
        <v>0</v>
      </c>
    </row>
    <row r="132" spans="1:2" x14ac:dyDescent="0.2">
      <c r="A132" s="37" t="s">
        <v>51</v>
      </c>
      <c r="B132" s="38">
        <v>0</v>
      </c>
    </row>
    <row r="133" spans="1:2" x14ac:dyDescent="0.2">
      <c r="A133" s="37" t="s">
        <v>52</v>
      </c>
      <c r="B133" s="38">
        <v>0</v>
      </c>
    </row>
    <row r="134" spans="1:2" x14ac:dyDescent="0.2">
      <c r="A134" s="37" t="s">
        <v>53</v>
      </c>
      <c r="B134" s="38">
        <v>0</v>
      </c>
    </row>
    <row r="135" spans="1:2" x14ac:dyDescent="0.2">
      <c r="A135" s="39" t="s">
        <v>54</v>
      </c>
      <c r="B135" s="38">
        <v>2688</v>
      </c>
    </row>
    <row r="136" spans="1:2" x14ac:dyDescent="0.2">
      <c r="A136" s="37" t="s">
        <v>55</v>
      </c>
      <c r="B136" s="38">
        <v>0</v>
      </c>
    </row>
    <row r="137" spans="1:2" x14ac:dyDescent="0.2">
      <c r="A137" s="37" t="s">
        <v>56</v>
      </c>
      <c r="B137" s="38">
        <v>16000</v>
      </c>
    </row>
    <row r="138" spans="1:2" x14ac:dyDescent="0.2">
      <c r="A138" s="37" t="s">
        <v>57</v>
      </c>
      <c r="B138" s="38">
        <v>0</v>
      </c>
    </row>
    <row r="139" spans="1:2" x14ac:dyDescent="0.2">
      <c r="A139" s="37" t="s">
        <v>58</v>
      </c>
      <c r="B139" s="38">
        <v>0</v>
      </c>
    </row>
    <row r="140" spans="1:2" x14ac:dyDescent="0.2">
      <c r="A140" s="37" t="s">
        <v>59</v>
      </c>
      <c r="B140" s="38">
        <v>0</v>
      </c>
    </row>
    <row r="141" spans="1:2" x14ac:dyDescent="0.2">
      <c r="A141" s="37" t="s">
        <v>60</v>
      </c>
      <c r="B141" s="38">
        <v>0</v>
      </c>
    </row>
    <row r="142" spans="1:2" x14ac:dyDescent="0.2">
      <c r="A142" s="37" t="s">
        <v>61</v>
      </c>
      <c r="B142" s="38">
        <v>0</v>
      </c>
    </row>
    <row r="143" spans="1:2" ht="17" thickBot="1" x14ac:dyDescent="0.25">
      <c r="A143" s="40" t="s">
        <v>6</v>
      </c>
      <c r="B143" s="41">
        <f>SUM(B111:B142)</f>
        <v>87273</v>
      </c>
    </row>
    <row r="144" spans="1:2" ht="17" thickBot="1" x14ac:dyDescent="0.25">
      <c r="A144" s="47" t="s">
        <v>67</v>
      </c>
      <c r="B144" s="48"/>
    </row>
    <row r="145" spans="1:2" x14ac:dyDescent="0.2">
      <c r="A145" s="45" t="s">
        <v>31</v>
      </c>
      <c r="B145" s="46">
        <v>18000</v>
      </c>
    </row>
    <row r="146" spans="1:2" x14ac:dyDescent="0.2">
      <c r="A146" s="39" t="s">
        <v>32</v>
      </c>
      <c r="B146" s="38">
        <v>25748</v>
      </c>
    </row>
    <row r="147" spans="1:2" x14ac:dyDescent="0.2">
      <c r="A147" s="37" t="s">
        <v>33</v>
      </c>
      <c r="B147" s="38">
        <v>0</v>
      </c>
    </row>
    <row r="148" spans="1:2" x14ac:dyDescent="0.2">
      <c r="A148" s="39" t="s">
        <v>34</v>
      </c>
      <c r="B148" s="38">
        <v>0</v>
      </c>
    </row>
    <row r="149" spans="1:2" x14ac:dyDescent="0.2">
      <c r="A149" s="37" t="s">
        <v>35</v>
      </c>
      <c r="B149" s="38">
        <v>0</v>
      </c>
    </row>
    <row r="150" spans="1:2" x14ac:dyDescent="0.2">
      <c r="A150" s="37" t="s">
        <v>36</v>
      </c>
      <c r="B150" s="38">
        <v>130206</v>
      </c>
    </row>
    <row r="151" spans="1:2" x14ac:dyDescent="0.2">
      <c r="A151" s="37" t="s">
        <v>37</v>
      </c>
      <c r="B151" s="38">
        <v>0</v>
      </c>
    </row>
    <row r="152" spans="1:2" x14ac:dyDescent="0.2">
      <c r="A152" s="37" t="s">
        <v>38</v>
      </c>
      <c r="B152" s="38">
        <v>0</v>
      </c>
    </row>
    <row r="153" spans="1:2" x14ac:dyDescent="0.2">
      <c r="A153" s="37" t="s">
        <v>39</v>
      </c>
      <c r="B153" s="38">
        <v>137920</v>
      </c>
    </row>
    <row r="154" spans="1:2" x14ac:dyDescent="0.2">
      <c r="A154" s="37" t="s">
        <v>40</v>
      </c>
      <c r="B154" s="38">
        <v>0</v>
      </c>
    </row>
    <row r="155" spans="1:2" x14ac:dyDescent="0.2">
      <c r="A155" s="37" t="s">
        <v>41</v>
      </c>
      <c r="B155" s="38">
        <v>0</v>
      </c>
    </row>
    <row r="156" spans="1:2" x14ac:dyDescent="0.2">
      <c r="A156" s="39" t="s">
        <v>42</v>
      </c>
      <c r="B156" s="38">
        <v>0</v>
      </c>
    </row>
    <row r="157" spans="1:2" x14ac:dyDescent="0.2">
      <c r="A157" s="37" t="s">
        <v>43</v>
      </c>
      <c r="B157" s="38">
        <v>0</v>
      </c>
    </row>
    <row r="158" spans="1:2" x14ac:dyDescent="0.2">
      <c r="A158" s="37" t="s">
        <v>44</v>
      </c>
      <c r="B158" s="38">
        <v>0</v>
      </c>
    </row>
    <row r="159" spans="1:2" x14ac:dyDescent="0.2">
      <c r="A159" s="37" t="s">
        <v>45</v>
      </c>
      <c r="B159" s="38">
        <v>0</v>
      </c>
    </row>
    <row r="160" spans="1:2" x14ac:dyDescent="0.2">
      <c r="A160" s="37" t="s">
        <v>46</v>
      </c>
      <c r="B160" s="38">
        <v>0</v>
      </c>
    </row>
    <row r="161" spans="1:2" x14ac:dyDescent="0.2">
      <c r="A161" s="37" t="s">
        <v>62</v>
      </c>
      <c r="B161" s="38">
        <v>319078</v>
      </c>
    </row>
    <row r="162" spans="1:2" x14ac:dyDescent="0.2">
      <c r="A162" s="39" t="s">
        <v>47</v>
      </c>
      <c r="B162" s="38">
        <v>0</v>
      </c>
    </row>
    <row r="163" spans="1:2" x14ac:dyDescent="0.2">
      <c r="A163" s="37" t="s">
        <v>48</v>
      </c>
      <c r="B163" s="38">
        <v>0</v>
      </c>
    </row>
    <row r="164" spans="1:2" x14ac:dyDescent="0.2">
      <c r="A164" s="39" t="s">
        <v>49</v>
      </c>
      <c r="B164" s="38">
        <v>0</v>
      </c>
    </row>
    <row r="165" spans="1:2" x14ac:dyDescent="0.2">
      <c r="A165" s="37" t="s">
        <v>50</v>
      </c>
      <c r="B165" s="38">
        <v>0</v>
      </c>
    </row>
    <row r="166" spans="1:2" x14ac:dyDescent="0.2">
      <c r="A166" s="37" t="s">
        <v>51</v>
      </c>
      <c r="B166" s="38">
        <v>0</v>
      </c>
    </row>
    <row r="167" spans="1:2" x14ac:dyDescent="0.2">
      <c r="A167" s="37" t="s">
        <v>52</v>
      </c>
      <c r="B167" s="38">
        <v>0</v>
      </c>
    </row>
    <row r="168" spans="1:2" x14ac:dyDescent="0.2">
      <c r="A168" s="37" t="s">
        <v>53</v>
      </c>
      <c r="B168" s="38">
        <v>0</v>
      </c>
    </row>
    <row r="169" spans="1:2" x14ac:dyDescent="0.2">
      <c r="A169" s="39" t="s">
        <v>54</v>
      </c>
      <c r="B169" s="38">
        <v>14409</v>
      </c>
    </row>
    <row r="170" spans="1:2" x14ac:dyDescent="0.2">
      <c r="A170" s="37" t="s">
        <v>55</v>
      </c>
      <c r="B170" s="38">
        <v>0</v>
      </c>
    </row>
    <row r="171" spans="1:2" x14ac:dyDescent="0.2">
      <c r="A171" s="37" t="s">
        <v>56</v>
      </c>
      <c r="B171" s="38">
        <v>16000</v>
      </c>
    </row>
    <row r="172" spans="1:2" x14ac:dyDescent="0.2">
      <c r="A172" s="37" t="s">
        <v>57</v>
      </c>
      <c r="B172" s="38">
        <v>24216</v>
      </c>
    </row>
    <row r="173" spans="1:2" x14ac:dyDescent="0.2">
      <c r="A173" s="37" t="s">
        <v>58</v>
      </c>
      <c r="B173" s="38">
        <v>0</v>
      </c>
    </row>
    <row r="174" spans="1:2" x14ac:dyDescent="0.2">
      <c r="A174" s="37" t="s">
        <v>59</v>
      </c>
      <c r="B174" s="38">
        <v>0</v>
      </c>
    </row>
    <row r="175" spans="1:2" x14ac:dyDescent="0.2">
      <c r="A175" s="37" t="s">
        <v>60</v>
      </c>
      <c r="B175" s="38">
        <v>0</v>
      </c>
    </row>
    <row r="176" spans="1:2" x14ac:dyDescent="0.2">
      <c r="A176" s="37" t="s">
        <v>61</v>
      </c>
      <c r="B176" s="38">
        <v>0</v>
      </c>
    </row>
    <row r="177" spans="1:2" ht="17" thickBot="1" x14ac:dyDescent="0.25">
      <c r="A177" s="40" t="s">
        <v>6</v>
      </c>
      <c r="B177" s="41">
        <f>SUM(B145:B176)</f>
        <v>685577</v>
      </c>
    </row>
    <row r="178" spans="1:2" ht="17" thickBot="1" x14ac:dyDescent="0.25">
      <c r="A178" s="47" t="s">
        <v>68</v>
      </c>
      <c r="B178" s="48"/>
    </row>
    <row r="179" spans="1:2" x14ac:dyDescent="0.2">
      <c r="A179" s="45" t="s">
        <v>31</v>
      </c>
      <c r="B179" s="46">
        <v>0</v>
      </c>
    </row>
    <row r="180" spans="1:2" x14ac:dyDescent="0.2">
      <c r="A180" s="39" t="s">
        <v>32</v>
      </c>
      <c r="B180" s="38">
        <v>22400</v>
      </c>
    </row>
    <row r="181" spans="1:2" x14ac:dyDescent="0.2">
      <c r="A181" s="37" t="s">
        <v>33</v>
      </c>
      <c r="B181" s="38">
        <v>0</v>
      </c>
    </row>
    <row r="182" spans="1:2" x14ac:dyDescent="0.2">
      <c r="A182" s="39" t="s">
        <v>34</v>
      </c>
      <c r="B182" s="38">
        <v>0</v>
      </c>
    </row>
    <row r="183" spans="1:2" x14ac:dyDescent="0.2">
      <c r="A183" s="37" t="s">
        <v>35</v>
      </c>
      <c r="B183" s="38">
        <v>0</v>
      </c>
    </row>
    <row r="184" spans="1:2" x14ac:dyDescent="0.2">
      <c r="A184" s="37" t="s">
        <v>36</v>
      </c>
      <c r="B184" s="38">
        <v>0</v>
      </c>
    </row>
    <row r="185" spans="1:2" x14ac:dyDescent="0.2">
      <c r="A185" s="37" t="s">
        <v>37</v>
      </c>
      <c r="B185" s="38">
        <v>0</v>
      </c>
    </row>
    <row r="186" spans="1:2" x14ac:dyDescent="0.2">
      <c r="A186" s="37" t="s">
        <v>38</v>
      </c>
      <c r="B186" s="38">
        <v>0</v>
      </c>
    </row>
    <row r="187" spans="1:2" x14ac:dyDescent="0.2">
      <c r="A187" s="37" t="s">
        <v>39</v>
      </c>
      <c r="B187" s="38">
        <v>0</v>
      </c>
    </row>
    <row r="188" spans="1:2" x14ac:dyDescent="0.2">
      <c r="A188" s="37" t="s">
        <v>40</v>
      </c>
      <c r="B188" s="38">
        <v>0</v>
      </c>
    </row>
    <row r="189" spans="1:2" x14ac:dyDescent="0.2">
      <c r="A189" s="37" t="s">
        <v>41</v>
      </c>
      <c r="B189" s="38">
        <v>0</v>
      </c>
    </row>
    <row r="190" spans="1:2" x14ac:dyDescent="0.2">
      <c r="A190" s="39" t="s">
        <v>42</v>
      </c>
      <c r="B190" s="38">
        <v>0</v>
      </c>
    </row>
    <row r="191" spans="1:2" x14ac:dyDescent="0.2">
      <c r="A191" s="37" t="s">
        <v>43</v>
      </c>
      <c r="B191" s="38">
        <v>0</v>
      </c>
    </row>
    <row r="192" spans="1:2" x14ac:dyDescent="0.2">
      <c r="A192" s="37" t="s">
        <v>44</v>
      </c>
      <c r="B192" s="38">
        <v>0</v>
      </c>
    </row>
    <row r="193" spans="1:2" x14ac:dyDescent="0.2">
      <c r="A193" s="37" t="s">
        <v>45</v>
      </c>
      <c r="B193" s="38">
        <v>0</v>
      </c>
    </row>
    <row r="194" spans="1:2" x14ac:dyDescent="0.2">
      <c r="A194" s="37" t="s">
        <v>46</v>
      </c>
      <c r="B194" s="38">
        <v>0</v>
      </c>
    </row>
    <row r="195" spans="1:2" x14ac:dyDescent="0.2">
      <c r="A195" s="37" t="s">
        <v>62</v>
      </c>
      <c r="B195" s="38">
        <v>0</v>
      </c>
    </row>
    <row r="196" spans="1:2" x14ac:dyDescent="0.2">
      <c r="A196" s="39" t="s">
        <v>47</v>
      </c>
      <c r="B196" s="38">
        <v>0</v>
      </c>
    </row>
    <row r="197" spans="1:2" x14ac:dyDescent="0.2">
      <c r="A197" s="37" t="s">
        <v>48</v>
      </c>
      <c r="B197" s="38">
        <v>0</v>
      </c>
    </row>
    <row r="198" spans="1:2" x14ac:dyDescent="0.2">
      <c r="A198" s="39" t="s">
        <v>49</v>
      </c>
      <c r="B198" s="38">
        <v>0</v>
      </c>
    </row>
    <row r="199" spans="1:2" x14ac:dyDescent="0.2">
      <c r="A199" s="37" t="s">
        <v>50</v>
      </c>
      <c r="B199" s="38">
        <v>0</v>
      </c>
    </row>
    <row r="200" spans="1:2" x14ac:dyDescent="0.2">
      <c r="A200" s="37" t="s">
        <v>51</v>
      </c>
      <c r="B200" s="38">
        <v>0</v>
      </c>
    </row>
    <row r="201" spans="1:2" x14ac:dyDescent="0.2">
      <c r="A201" s="37" t="s">
        <v>52</v>
      </c>
      <c r="B201" s="38">
        <v>0</v>
      </c>
    </row>
    <row r="202" spans="1:2" x14ac:dyDescent="0.2">
      <c r="A202" s="37" t="s">
        <v>53</v>
      </c>
      <c r="B202" s="38">
        <v>0</v>
      </c>
    </row>
    <row r="203" spans="1:2" x14ac:dyDescent="0.2">
      <c r="A203" s="39" t="s">
        <v>54</v>
      </c>
      <c r="B203" s="38">
        <v>0</v>
      </c>
    </row>
    <row r="204" spans="1:2" x14ac:dyDescent="0.2">
      <c r="A204" s="37" t="s">
        <v>55</v>
      </c>
      <c r="B204" s="38">
        <v>0</v>
      </c>
    </row>
    <row r="205" spans="1:2" x14ac:dyDescent="0.2">
      <c r="A205" s="37" t="s">
        <v>56</v>
      </c>
      <c r="B205" s="38">
        <v>0</v>
      </c>
    </row>
    <row r="206" spans="1:2" x14ac:dyDescent="0.2">
      <c r="A206" s="37" t="s">
        <v>57</v>
      </c>
      <c r="B206" s="38">
        <v>5144</v>
      </c>
    </row>
    <row r="207" spans="1:2" x14ac:dyDescent="0.2">
      <c r="A207" s="37" t="s">
        <v>58</v>
      </c>
      <c r="B207" s="38">
        <v>0</v>
      </c>
    </row>
    <row r="208" spans="1:2" x14ac:dyDescent="0.2">
      <c r="A208" s="37" t="s">
        <v>59</v>
      </c>
      <c r="B208" s="38">
        <v>0</v>
      </c>
    </row>
    <row r="209" spans="1:2" x14ac:dyDescent="0.2">
      <c r="A209" s="37" t="s">
        <v>60</v>
      </c>
      <c r="B209" s="38">
        <v>0</v>
      </c>
    </row>
    <row r="210" spans="1:2" x14ac:dyDescent="0.2">
      <c r="A210" s="37" t="s">
        <v>61</v>
      </c>
      <c r="B210" s="38">
        <v>0</v>
      </c>
    </row>
    <row r="211" spans="1:2" ht="17" thickBot="1" x14ac:dyDescent="0.25">
      <c r="A211" s="40" t="s">
        <v>6</v>
      </c>
      <c r="B211" s="41">
        <f>SUM(B179:B210)</f>
        <v>27544</v>
      </c>
    </row>
    <row r="212" spans="1:2" ht="17" thickBot="1" x14ac:dyDescent="0.25">
      <c r="A212" s="47" t="s">
        <v>69</v>
      </c>
      <c r="B212" s="48">
        <v>0</v>
      </c>
    </row>
    <row r="213" spans="1:2" x14ac:dyDescent="0.2">
      <c r="A213" s="45" t="s">
        <v>31</v>
      </c>
      <c r="B213" s="46">
        <v>0</v>
      </c>
    </row>
    <row r="214" spans="1:2" x14ac:dyDescent="0.2">
      <c r="A214" s="39" t="s">
        <v>32</v>
      </c>
      <c r="B214" s="38">
        <v>0</v>
      </c>
    </row>
    <row r="215" spans="1:2" x14ac:dyDescent="0.2">
      <c r="A215" s="37" t="s">
        <v>33</v>
      </c>
      <c r="B215" s="38">
        <v>0</v>
      </c>
    </row>
    <row r="216" spans="1:2" x14ac:dyDescent="0.2">
      <c r="A216" s="39" t="s">
        <v>34</v>
      </c>
      <c r="B216" s="38">
        <v>0</v>
      </c>
    </row>
    <row r="217" spans="1:2" x14ac:dyDescent="0.2">
      <c r="A217" s="37" t="s">
        <v>35</v>
      </c>
      <c r="B217" s="38">
        <v>0</v>
      </c>
    </row>
    <row r="218" spans="1:2" x14ac:dyDescent="0.2">
      <c r="A218" s="37" t="s">
        <v>36</v>
      </c>
      <c r="B218" s="38">
        <v>0</v>
      </c>
    </row>
    <row r="219" spans="1:2" x14ac:dyDescent="0.2">
      <c r="A219" s="37" t="s">
        <v>37</v>
      </c>
      <c r="B219" s="38">
        <v>0</v>
      </c>
    </row>
    <row r="220" spans="1:2" x14ac:dyDescent="0.2">
      <c r="A220" s="37" t="s">
        <v>38</v>
      </c>
      <c r="B220" s="38">
        <v>0</v>
      </c>
    </row>
    <row r="221" spans="1:2" x14ac:dyDescent="0.2">
      <c r="A221" s="37" t="s">
        <v>39</v>
      </c>
      <c r="B221" s="38">
        <v>0</v>
      </c>
    </row>
    <row r="222" spans="1:2" x14ac:dyDescent="0.2">
      <c r="A222" s="37" t="s">
        <v>40</v>
      </c>
      <c r="B222" s="38">
        <v>0</v>
      </c>
    </row>
    <row r="223" spans="1:2" x14ac:dyDescent="0.2">
      <c r="A223" s="37" t="s">
        <v>41</v>
      </c>
      <c r="B223" s="38">
        <v>0</v>
      </c>
    </row>
    <row r="224" spans="1:2" x14ac:dyDescent="0.2">
      <c r="A224" s="39" t="s">
        <v>42</v>
      </c>
      <c r="B224" s="38">
        <v>0</v>
      </c>
    </row>
    <row r="225" spans="1:2" x14ac:dyDescent="0.2">
      <c r="A225" s="37" t="s">
        <v>43</v>
      </c>
      <c r="B225" s="38">
        <v>0</v>
      </c>
    </row>
    <row r="226" spans="1:2" x14ac:dyDescent="0.2">
      <c r="A226" s="37" t="s">
        <v>44</v>
      </c>
      <c r="B226" s="38">
        <v>0</v>
      </c>
    </row>
    <row r="227" spans="1:2" x14ac:dyDescent="0.2">
      <c r="A227" s="37" t="s">
        <v>45</v>
      </c>
      <c r="B227" s="38">
        <v>6389875</v>
      </c>
    </row>
    <row r="228" spans="1:2" x14ac:dyDescent="0.2">
      <c r="A228" s="37" t="s">
        <v>46</v>
      </c>
      <c r="B228" s="38">
        <v>42417</v>
      </c>
    </row>
    <row r="229" spans="1:2" x14ac:dyDescent="0.2">
      <c r="A229" s="37" t="s">
        <v>62</v>
      </c>
      <c r="B229" s="38">
        <v>43436</v>
      </c>
    </row>
    <row r="230" spans="1:2" x14ac:dyDescent="0.2">
      <c r="A230" s="39" t="s">
        <v>47</v>
      </c>
      <c r="B230" s="38">
        <v>0</v>
      </c>
    </row>
    <row r="231" spans="1:2" x14ac:dyDescent="0.2">
      <c r="A231" s="37" t="s">
        <v>48</v>
      </c>
      <c r="B231" s="38">
        <v>0</v>
      </c>
    </row>
    <row r="232" spans="1:2" x14ac:dyDescent="0.2">
      <c r="A232" s="39" t="s">
        <v>49</v>
      </c>
      <c r="B232" s="38">
        <v>0</v>
      </c>
    </row>
    <row r="233" spans="1:2" x14ac:dyDescent="0.2">
      <c r="A233" s="37" t="s">
        <v>50</v>
      </c>
      <c r="B233" s="38">
        <v>0</v>
      </c>
    </row>
    <row r="234" spans="1:2" x14ac:dyDescent="0.2">
      <c r="A234" s="37" t="s">
        <v>51</v>
      </c>
      <c r="B234" s="38">
        <v>0</v>
      </c>
    </row>
    <row r="235" spans="1:2" x14ac:dyDescent="0.2">
      <c r="A235" s="37" t="s">
        <v>52</v>
      </c>
      <c r="B235" s="38">
        <v>12600</v>
      </c>
    </row>
    <row r="236" spans="1:2" x14ac:dyDescent="0.2">
      <c r="A236" s="37" t="s">
        <v>53</v>
      </c>
      <c r="B236" s="38">
        <v>0</v>
      </c>
    </row>
    <row r="237" spans="1:2" x14ac:dyDescent="0.2">
      <c r="A237" s="39" t="s">
        <v>54</v>
      </c>
      <c r="B237" s="38">
        <v>0</v>
      </c>
    </row>
    <row r="238" spans="1:2" x14ac:dyDescent="0.2">
      <c r="A238" s="37" t="s">
        <v>55</v>
      </c>
      <c r="B238" s="38">
        <v>0</v>
      </c>
    </row>
    <row r="239" spans="1:2" x14ac:dyDescent="0.2">
      <c r="A239" s="37" t="s">
        <v>56</v>
      </c>
      <c r="B239" s="38">
        <v>16000</v>
      </c>
    </row>
    <row r="240" spans="1:2" x14ac:dyDescent="0.2">
      <c r="A240" s="37" t="s">
        <v>57</v>
      </c>
      <c r="B240" s="38">
        <v>0</v>
      </c>
    </row>
    <row r="241" spans="1:2" x14ac:dyDescent="0.2">
      <c r="A241" s="37" t="s">
        <v>58</v>
      </c>
      <c r="B241" s="38">
        <v>0</v>
      </c>
    </row>
    <row r="242" spans="1:2" x14ac:dyDescent="0.2">
      <c r="A242" s="37" t="s">
        <v>59</v>
      </c>
      <c r="B242" s="38">
        <v>0</v>
      </c>
    </row>
    <row r="243" spans="1:2" x14ac:dyDescent="0.2">
      <c r="A243" s="37" t="s">
        <v>60</v>
      </c>
      <c r="B243" s="38">
        <v>0</v>
      </c>
    </row>
    <row r="244" spans="1:2" x14ac:dyDescent="0.2">
      <c r="A244" s="37" t="s">
        <v>61</v>
      </c>
      <c r="B244" s="38">
        <v>0</v>
      </c>
    </row>
    <row r="245" spans="1:2" ht="17" thickBot="1" x14ac:dyDescent="0.25">
      <c r="A245" s="40" t="s">
        <v>6</v>
      </c>
      <c r="B245" s="41">
        <f>SUM(B212:B244)</f>
        <v>6504328</v>
      </c>
    </row>
    <row r="246" spans="1:2" ht="17" thickBot="1" x14ac:dyDescent="0.25">
      <c r="A246" s="47" t="s">
        <v>70</v>
      </c>
      <c r="B246" s="48"/>
    </row>
    <row r="247" spans="1:2" x14ac:dyDescent="0.2">
      <c r="A247" s="45" t="s">
        <v>31</v>
      </c>
      <c r="B247" s="46">
        <v>0</v>
      </c>
    </row>
    <row r="248" spans="1:2" x14ac:dyDescent="0.2">
      <c r="A248" s="39" t="s">
        <v>32</v>
      </c>
      <c r="B248" s="38">
        <v>400</v>
      </c>
    </row>
    <row r="249" spans="1:2" x14ac:dyDescent="0.2">
      <c r="A249" s="37" t="s">
        <v>33</v>
      </c>
      <c r="B249" s="38">
        <v>0</v>
      </c>
    </row>
    <row r="250" spans="1:2" x14ac:dyDescent="0.2">
      <c r="A250" s="39" t="s">
        <v>34</v>
      </c>
      <c r="B250" s="38">
        <v>0</v>
      </c>
    </row>
    <row r="251" spans="1:2" x14ac:dyDescent="0.2">
      <c r="A251" s="37" t="s">
        <v>35</v>
      </c>
      <c r="B251" s="38">
        <v>0</v>
      </c>
    </row>
    <row r="252" spans="1:2" x14ac:dyDescent="0.2">
      <c r="A252" s="37" t="s">
        <v>36</v>
      </c>
      <c r="B252" s="38">
        <v>0</v>
      </c>
    </row>
    <row r="253" spans="1:2" x14ac:dyDescent="0.2">
      <c r="A253" s="37" t="s">
        <v>37</v>
      </c>
      <c r="B253" s="38">
        <v>0</v>
      </c>
    </row>
    <row r="254" spans="1:2" x14ac:dyDescent="0.2">
      <c r="A254" s="37" t="s">
        <v>38</v>
      </c>
      <c r="B254" s="38">
        <v>0</v>
      </c>
    </row>
    <row r="255" spans="1:2" x14ac:dyDescent="0.2">
      <c r="A255" s="37" t="s">
        <v>39</v>
      </c>
      <c r="B255" s="38">
        <v>0</v>
      </c>
    </row>
    <row r="256" spans="1:2" x14ac:dyDescent="0.2">
      <c r="A256" s="37" t="s">
        <v>40</v>
      </c>
      <c r="B256" s="38">
        <v>0</v>
      </c>
    </row>
    <row r="257" spans="1:2" x14ac:dyDescent="0.2">
      <c r="A257" s="37" t="s">
        <v>41</v>
      </c>
      <c r="B257" s="38">
        <v>0</v>
      </c>
    </row>
    <row r="258" spans="1:2" x14ac:dyDescent="0.2">
      <c r="A258" s="39" t="s">
        <v>42</v>
      </c>
      <c r="B258" s="38">
        <v>0</v>
      </c>
    </row>
    <row r="259" spans="1:2" x14ac:dyDescent="0.2">
      <c r="A259" s="37" t="s">
        <v>43</v>
      </c>
      <c r="B259" s="38">
        <v>0</v>
      </c>
    </row>
    <row r="260" spans="1:2" x14ac:dyDescent="0.2">
      <c r="A260" s="37" t="s">
        <v>44</v>
      </c>
      <c r="B260" s="38">
        <v>0</v>
      </c>
    </row>
    <row r="261" spans="1:2" x14ac:dyDescent="0.2">
      <c r="A261" s="37" t="s">
        <v>45</v>
      </c>
      <c r="B261" s="38">
        <v>0</v>
      </c>
    </row>
    <row r="262" spans="1:2" x14ac:dyDescent="0.2">
      <c r="A262" s="37" t="s">
        <v>46</v>
      </c>
      <c r="B262" s="38">
        <v>0</v>
      </c>
    </row>
    <row r="263" spans="1:2" x14ac:dyDescent="0.2">
      <c r="A263" s="37" t="s">
        <v>62</v>
      </c>
      <c r="B263" s="38">
        <v>0</v>
      </c>
    </row>
    <row r="264" spans="1:2" x14ac:dyDescent="0.2">
      <c r="A264" s="39" t="s">
        <v>47</v>
      </c>
      <c r="B264" s="38">
        <v>0</v>
      </c>
    </row>
    <row r="265" spans="1:2" x14ac:dyDescent="0.2">
      <c r="A265" s="37" t="s">
        <v>48</v>
      </c>
      <c r="B265" s="38">
        <v>0</v>
      </c>
    </row>
    <row r="266" spans="1:2" x14ac:dyDescent="0.2">
      <c r="A266" s="39" t="s">
        <v>49</v>
      </c>
      <c r="B266" s="38">
        <v>0</v>
      </c>
    </row>
    <row r="267" spans="1:2" x14ac:dyDescent="0.2">
      <c r="A267" s="37" t="s">
        <v>50</v>
      </c>
      <c r="B267" s="38">
        <v>0</v>
      </c>
    </row>
    <row r="268" spans="1:2" x14ac:dyDescent="0.2">
      <c r="A268" s="37" t="s">
        <v>51</v>
      </c>
      <c r="B268" s="38">
        <v>0</v>
      </c>
    </row>
    <row r="269" spans="1:2" x14ac:dyDescent="0.2">
      <c r="A269" s="37" t="s">
        <v>52</v>
      </c>
      <c r="B269" s="38">
        <v>0</v>
      </c>
    </row>
    <row r="270" spans="1:2" x14ac:dyDescent="0.2">
      <c r="A270" s="37" t="s">
        <v>53</v>
      </c>
      <c r="B270" s="38">
        <v>0</v>
      </c>
    </row>
    <row r="271" spans="1:2" x14ac:dyDescent="0.2">
      <c r="A271" s="39" t="s">
        <v>54</v>
      </c>
      <c r="B271" s="38">
        <v>0</v>
      </c>
    </row>
    <row r="272" spans="1:2" x14ac:dyDescent="0.2">
      <c r="A272" s="37" t="s">
        <v>55</v>
      </c>
      <c r="B272" s="38">
        <v>0</v>
      </c>
    </row>
    <row r="273" spans="1:2" x14ac:dyDescent="0.2">
      <c r="A273" s="37" t="s">
        <v>56</v>
      </c>
      <c r="B273" s="38">
        <v>0</v>
      </c>
    </row>
    <row r="274" spans="1:2" x14ac:dyDescent="0.2">
      <c r="A274" s="37" t="s">
        <v>57</v>
      </c>
      <c r="B274" s="38">
        <v>0</v>
      </c>
    </row>
    <row r="275" spans="1:2" x14ac:dyDescent="0.2">
      <c r="A275" s="37" t="s">
        <v>58</v>
      </c>
      <c r="B275" s="38">
        <v>0</v>
      </c>
    </row>
    <row r="276" spans="1:2" x14ac:dyDescent="0.2">
      <c r="A276" s="37" t="s">
        <v>59</v>
      </c>
      <c r="B276" s="38">
        <v>0</v>
      </c>
    </row>
    <row r="277" spans="1:2" x14ac:dyDescent="0.2">
      <c r="A277" s="37" t="s">
        <v>60</v>
      </c>
      <c r="B277" s="38">
        <v>0</v>
      </c>
    </row>
    <row r="278" spans="1:2" x14ac:dyDescent="0.2">
      <c r="A278" s="37" t="s">
        <v>61</v>
      </c>
      <c r="B278" s="38">
        <v>0</v>
      </c>
    </row>
    <row r="279" spans="1:2" ht="17" thickBot="1" x14ac:dyDescent="0.25">
      <c r="A279" s="40" t="s">
        <v>6</v>
      </c>
      <c r="B279" s="41">
        <f>SUM(B247:B278)</f>
        <v>400</v>
      </c>
    </row>
    <row r="280" spans="1:2" ht="17" thickBot="1" x14ac:dyDescent="0.25">
      <c r="A280" s="47" t="s">
        <v>71</v>
      </c>
      <c r="B280" s="48"/>
    </row>
    <row r="281" spans="1:2" x14ac:dyDescent="0.2">
      <c r="A281" s="45" t="s">
        <v>31</v>
      </c>
      <c r="B281" s="46">
        <v>0</v>
      </c>
    </row>
    <row r="282" spans="1:2" x14ac:dyDescent="0.2">
      <c r="A282" s="39" t="s">
        <v>32</v>
      </c>
      <c r="B282" s="38">
        <v>0</v>
      </c>
    </row>
    <row r="283" spans="1:2" x14ac:dyDescent="0.2">
      <c r="A283" s="37" t="s">
        <v>33</v>
      </c>
      <c r="B283" s="38">
        <v>0</v>
      </c>
    </row>
    <row r="284" spans="1:2" x14ac:dyDescent="0.2">
      <c r="A284" s="39" t="s">
        <v>34</v>
      </c>
      <c r="B284" s="38">
        <v>0</v>
      </c>
    </row>
    <row r="285" spans="1:2" x14ac:dyDescent="0.2">
      <c r="A285" s="37" t="s">
        <v>35</v>
      </c>
      <c r="B285" s="38">
        <v>0</v>
      </c>
    </row>
    <row r="286" spans="1:2" x14ac:dyDescent="0.2">
      <c r="A286" s="37" t="s">
        <v>36</v>
      </c>
      <c r="B286" s="38">
        <v>0</v>
      </c>
    </row>
    <row r="287" spans="1:2" x14ac:dyDescent="0.2">
      <c r="A287" s="37" t="s">
        <v>37</v>
      </c>
      <c r="B287" s="38">
        <v>0</v>
      </c>
    </row>
    <row r="288" spans="1:2" x14ac:dyDescent="0.2">
      <c r="A288" s="37" t="s">
        <v>38</v>
      </c>
      <c r="B288" s="38">
        <v>0</v>
      </c>
    </row>
    <row r="289" spans="1:2" x14ac:dyDescent="0.2">
      <c r="A289" s="37" t="s">
        <v>39</v>
      </c>
      <c r="B289" s="38">
        <v>0</v>
      </c>
    </row>
    <row r="290" spans="1:2" x14ac:dyDescent="0.2">
      <c r="A290" s="37" t="s">
        <v>40</v>
      </c>
      <c r="B290" s="38">
        <v>0</v>
      </c>
    </row>
    <row r="291" spans="1:2" x14ac:dyDescent="0.2">
      <c r="A291" s="37" t="s">
        <v>41</v>
      </c>
      <c r="B291" s="38">
        <v>0</v>
      </c>
    </row>
    <row r="292" spans="1:2" x14ac:dyDescent="0.2">
      <c r="A292" s="39" t="s">
        <v>42</v>
      </c>
      <c r="B292" s="38">
        <v>0</v>
      </c>
    </row>
    <row r="293" spans="1:2" x14ac:dyDescent="0.2">
      <c r="A293" s="37" t="s">
        <v>43</v>
      </c>
      <c r="B293" s="38">
        <v>0</v>
      </c>
    </row>
    <row r="294" spans="1:2" x14ac:dyDescent="0.2">
      <c r="A294" s="37" t="s">
        <v>44</v>
      </c>
      <c r="B294" s="38">
        <v>0</v>
      </c>
    </row>
    <row r="295" spans="1:2" x14ac:dyDescent="0.2">
      <c r="A295" s="37" t="s">
        <v>45</v>
      </c>
      <c r="B295" s="38">
        <v>0</v>
      </c>
    </row>
    <row r="296" spans="1:2" x14ac:dyDescent="0.2">
      <c r="A296" s="37" t="s">
        <v>46</v>
      </c>
      <c r="B296" s="38">
        <v>0</v>
      </c>
    </row>
    <row r="297" spans="1:2" x14ac:dyDescent="0.2">
      <c r="A297" s="37" t="s">
        <v>62</v>
      </c>
      <c r="B297" s="38">
        <v>0</v>
      </c>
    </row>
    <row r="298" spans="1:2" x14ac:dyDescent="0.2">
      <c r="A298" s="39" t="s">
        <v>47</v>
      </c>
      <c r="B298" s="38">
        <v>0</v>
      </c>
    </row>
    <row r="299" spans="1:2" x14ac:dyDescent="0.2">
      <c r="A299" s="37" t="s">
        <v>48</v>
      </c>
      <c r="B299" s="38">
        <v>0</v>
      </c>
    </row>
    <row r="300" spans="1:2" x14ac:dyDescent="0.2">
      <c r="A300" s="39" t="s">
        <v>49</v>
      </c>
      <c r="B300" s="38">
        <v>0</v>
      </c>
    </row>
    <row r="301" spans="1:2" x14ac:dyDescent="0.2">
      <c r="A301" s="37" t="s">
        <v>50</v>
      </c>
      <c r="B301" s="38">
        <v>0</v>
      </c>
    </row>
    <row r="302" spans="1:2" x14ac:dyDescent="0.2">
      <c r="A302" s="37" t="s">
        <v>51</v>
      </c>
      <c r="B302" s="38">
        <v>0</v>
      </c>
    </row>
    <row r="303" spans="1:2" x14ac:dyDescent="0.2">
      <c r="A303" s="37" t="s">
        <v>52</v>
      </c>
      <c r="B303" s="38">
        <v>0</v>
      </c>
    </row>
    <row r="304" spans="1:2" x14ac:dyDescent="0.2">
      <c r="A304" s="37" t="s">
        <v>53</v>
      </c>
      <c r="B304" s="38">
        <v>0</v>
      </c>
    </row>
    <row r="305" spans="1:2" x14ac:dyDescent="0.2">
      <c r="A305" s="39" t="s">
        <v>54</v>
      </c>
      <c r="B305" s="38">
        <v>0</v>
      </c>
    </row>
    <row r="306" spans="1:2" x14ac:dyDescent="0.2">
      <c r="A306" s="37" t="s">
        <v>55</v>
      </c>
      <c r="B306" s="38">
        <v>0</v>
      </c>
    </row>
    <row r="307" spans="1:2" x14ac:dyDescent="0.2">
      <c r="A307" s="37" t="s">
        <v>56</v>
      </c>
      <c r="B307" s="38">
        <v>0</v>
      </c>
    </row>
    <row r="308" spans="1:2" x14ac:dyDescent="0.2">
      <c r="A308" s="37" t="s">
        <v>57</v>
      </c>
      <c r="B308" s="38">
        <v>0</v>
      </c>
    </row>
    <row r="309" spans="1:2" x14ac:dyDescent="0.2">
      <c r="A309" s="37" t="s">
        <v>58</v>
      </c>
      <c r="B309" s="38">
        <v>0</v>
      </c>
    </row>
    <row r="310" spans="1:2" x14ac:dyDescent="0.2">
      <c r="A310" s="37" t="s">
        <v>59</v>
      </c>
      <c r="B310" s="38">
        <v>0</v>
      </c>
    </row>
    <row r="311" spans="1:2" x14ac:dyDescent="0.2">
      <c r="A311" s="37" t="s">
        <v>60</v>
      </c>
      <c r="B311" s="38">
        <v>0</v>
      </c>
    </row>
    <row r="312" spans="1:2" x14ac:dyDescent="0.2">
      <c r="A312" s="37" t="s">
        <v>61</v>
      </c>
      <c r="B312" s="38">
        <v>0</v>
      </c>
    </row>
    <row r="313" spans="1:2" ht="17" thickBot="1" x14ac:dyDescent="0.25">
      <c r="A313" s="40" t="s">
        <v>6</v>
      </c>
      <c r="B313" s="41">
        <f>SUM(B281:B312)</f>
        <v>0</v>
      </c>
    </row>
    <row r="314" spans="1:2" ht="17" thickBot="1" x14ac:dyDescent="0.25">
      <c r="A314" s="47" t="s">
        <v>72</v>
      </c>
      <c r="B314" s="48"/>
    </row>
    <row r="315" spans="1:2" x14ac:dyDescent="0.2">
      <c r="A315" s="45" t="s">
        <v>31</v>
      </c>
      <c r="B315" s="46">
        <v>0</v>
      </c>
    </row>
    <row r="316" spans="1:2" x14ac:dyDescent="0.2">
      <c r="A316" s="39" t="s">
        <v>32</v>
      </c>
      <c r="B316" s="38">
        <v>0</v>
      </c>
    </row>
    <row r="317" spans="1:2" x14ac:dyDescent="0.2">
      <c r="A317" s="37" t="s">
        <v>33</v>
      </c>
      <c r="B317" s="38">
        <v>0</v>
      </c>
    </row>
    <row r="318" spans="1:2" x14ac:dyDescent="0.2">
      <c r="A318" s="39" t="s">
        <v>34</v>
      </c>
      <c r="B318" s="38">
        <v>0</v>
      </c>
    </row>
    <row r="319" spans="1:2" x14ac:dyDescent="0.2">
      <c r="A319" s="37" t="s">
        <v>35</v>
      </c>
      <c r="B319" s="38">
        <v>0</v>
      </c>
    </row>
    <row r="320" spans="1:2" x14ac:dyDescent="0.2">
      <c r="A320" s="37" t="s">
        <v>36</v>
      </c>
      <c r="B320" s="38">
        <v>0</v>
      </c>
    </row>
    <row r="321" spans="1:2" x14ac:dyDescent="0.2">
      <c r="A321" s="37" t="s">
        <v>37</v>
      </c>
      <c r="B321" s="38">
        <v>0</v>
      </c>
    </row>
    <row r="322" spans="1:2" x14ac:dyDescent="0.2">
      <c r="A322" s="37" t="s">
        <v>38</v>
      </c>
      <c r="B322" s="38">
        <v>0</v>
      </c>
    </row>
    <row r="323" spans="1:2" x14ac:dyDescent="0.2">
      <c r="A323" s="37" t="s">
        <v>39</v>
      </c>
      <c r="B323" s="38">
        <v>0</v>
      </c>
    </row>
    <row r="324" spans="1:2" x14ac:dyDescent="0.2">
      <c r="A324" s="37" t="s">
        <v>40</v>
      </c>
      <c r="B324" s="38">
        <v>0</v>
      </c>
    </row>
    <row r="325" spans="1:2" x14ac:dyDescent="0.2">
      <c r="A325" s="37" t="s">
        <v>41</v>
      </c>
      <c r="B325" s="38">
        <v>0</v>
      </c>
    </row>
    <row r="326" spans="1:2" x14ac:dyDescent="0.2">
      <c r="A326" s="39" t="s">
        <v>42</v>
      </c>
      <c r="B326" s="38">
        <v>0</v>
      </c>
    </row>
    <row r="327" spans="1:2" x14ac:dyDescent="0.2">
      <c r="A327" s="37" t="s">
        <v>43</v>
      </c>
      <c r="B327" s="38">
        <v>0</v>
      </c>
    </row>
    <row r="328" spans="1:2" x14ac:dyDescent="0.2">
      <c r="A328" s="37" t="s">
        <v>44</v>
      </c>
      <c r="B328" s="38">
        <v>0</v>
      </c>
    </row>
    <row r="329" spans="1:2" x14ac:dyDescent="0.2">
      <c r="A329" s="37" t="s">
        <v>45</v>
      </c>
      <c r="B329" s="38">
        <v>0</v>
      </c>
    </row>
    <row r="330" spans="1:2" x14ac:dyDescent="0.2">
      <c r="A330" s="37" t="s">
        <v>46</v>
      </c>
      <c r="B330" s="38">
        <v>0</v>
      </c>
    </row>
    <row r="331" spans="1:2" x14ac:dyDescent="0.2">
      <c r="A331" s="37" t="s">
        <v>62</v>
      </c>
      <c r="B331" s="38">
        <v>27000</v>
      </c>
    </row>
    <row r="332" spans="1:2" x14ac:dyDescent="0.2">
      <c r="A332" s="39" t="s">
        <v>47</v>
      </c>
      <c r="B332" s="38">
        <v>0</v>
      </c>
    </row>
    <row r="333" spans="1:2" x14ac:dyDescent="0.2">
      <c r="A333" s="37" t="s">
        <v>48</v>
      </c>
      <c r="B333" s="38">
        <v>0</v>
      </c>
    </row>
    <row r="334" spans="1:2" x14ac:dyDescent="0.2">
      <c r="A334" s="39" t="s">
        <v>49</v>
      </c>
      <c r="B334" s="38">
        <v>0</v>
      </c>
    </row>
    <row r="335" spans="1:2" x14ac:dyDescent="0.2">
      <c r="A335" s="37" t="s">
        <v>50</v>
      </c>
      <c r="B335" s="38">
        <v>0</v>
      </c>
    </row>
    <row r="336" spans="1:2" x14ac:dyDescent="0.2">
      <c r="A336" s="37" t="s">
        <v>51</v>
      </c>
      <c r="B336" s="38">
        <v>0</v>
      </c>
    </row>
    <row r="337" spans="1:2" x14ac:dyDescent="0.2">
      <c r="A337" s="37" t="s">
        <v>52</v>
      </c>
      <c r="B337" s="38">
        <v>0</v>
      </c>
    </row>
    <row r="338" spans="1:2" x14ac:dyDescent="0.2">
      <c r="A338" s="37" t="s">
        <v>53</v>
      </c>
      <c r="B338" s="38">
        <v>0</v>
      </c>
    </row>
    <row r="339" spans="1:2" x14ac:dyDescent="0.2">
      <c r="A339" s="39" t="s">
        <v>54</v>
      </c>
      <c r="B339" s="38">
        <v>746</v>
      </c>
    </row>
    <row r="340" spans="1:2" x14ac:dyDescent="0.2">
      <c r="A340" s="37" t="s">
        <v>55</v>
      </c>
      <c r="B340" s="38">
        <v>0</v>
      </c>
    </row>
    <row r="341" spans="1:2" x14ac:dyDescent="0.2">
      <c r="A341" s="37" t="s">
        <v>56</v>
      </c>
      <c r="B341" s="38">
        <v>0</v>
      </c>
    </row>
    <row r="342" spans="1:2" x14ac:dyDescent="0.2">
      <c r="A342" s="37" t="s">
        <v>57</v>
      </c>
      <c r="B342" s="38">
        <v>0</v>
      </c>
    </row>
    <row r="343" spans="1:2" x14ac:dyDescent="0.2">
      <c r="A343" s="37" t="s">
        <v>58</v>
      </c>
      <c r="B343" s="38">
        <v>0</v>
      </c>
    </row>
    <row r="344" spans="1:2" x14ac:dyDescent="0.2">
      <c r="A344" s="37" t="s">
        <v>59</v>
      </c>
      <c r="B344" s="38">
        <v>0</v>
      </c>
    </row>
    <row r="345" spans="1:2" x14ac:dyDescent="0.2">
      <c r="A345" s="37" t="s">
        <v>60</v>
      </c>
      <c r="B345" s="38">
        <v>0</v>
      </c>
    </row>
    <row r="346" spans="1:2" x14ac:dyDescent="0.2">
      <c r="A346" s="37" t="s">
        <v>61</v>
      </c>
      <c r="B346" s="38">
        <v>0</v>
      </c>
    </row>
    <row r="347" spans="1:2" ht="17" thickBot="1" x14ac:dyDescent="0.25">
      <c r="A347" s="40" t="s">
        <v>6</v>
      </c>
      <c r="B347" s="41">
        <f>SUM(B315:B346)</f>
        <v>27746</v>
      </c>
    </row>
    <row r="348" spans="1:2" ht="17" thickBot="1" x14ac:dyDescent="0.25">
      <c r="A348" s="47" t="s">
        <v>73</v>
      </c>
      <c r="B348" s="48"/>
    </row>
    <row r="349" spans="1:2" x14ac:dyDescent="0.2">
      <c r="A349" s="45" t="s">
        <v>31</v>
      </c>
      <c r="B349" s="46">
        <v>0</v>
      </c>
    </row>
    <row r="350" spans="1:2" x14ac:dyDescent="0.2">
      <c r="A350" s="39" t="s">
        <v>32</v>
      </c>
      <c r="B350" s="38">
        <v>0</v>
      </c>
    </row>
    <row r="351" spans="1:2" x14ac:dyDescent="0.2">
      <c r="A351" s="37" t="s">
        <v>33</v>
      </c>
      <c r="B351" s="38">
        <v>0</v>
      </c>
    </row>
    <row r="352" spans="1:2" x14ac:dyDescent="0.2">
      <c r="A352" s="39" t="s">
        <v>34</v>
      </c>
      <c r="B352" s="38">
        <v>0</v>
      </c>
    </row>
    <row r="353" spans="1:2" x14ac:dyDescent="0.2">
      <c r="A353" s="37" t="s">
        <v>35</v>
      </c>
      <c r="B353" s="38">
        <v>0</v>
      </c>
    </row>
    <row r="354" spans="1:2" x14ac:dyDescent="0.2">
      <c r="A354" s="37" t="s">
        <v>36</v>
      </c>
      <c r="B354" s="38">
        <v>0</v>
      </c>
    </row>
    <row r="355" spans="1:2" x14ac:dyDescent="0.2">
      <c r="A355" s="37" t="s">
        <v>37</v>
      </c>
      <c r="B355" s="38">
        <v>0</v>
      </c>
    </row>
    <row r="356" spans="1:2" x14ac:dyDescent="0.2">
      <c r="A356" s="37" t="s">
        <v>38</v>
      </c>
      <c r="B356" s="38">
        <v>0</v>
      </c>
    </row>
    <row r="357" spans="1:2" x14ac:dyDescent="0.2">
      <c r="A357" s="37" t="s">
        <v>39</v>
      </c>
      <c r="B357" s="38">
        <v>0</v>
      </c>
    </row>
    <row r="358" spans="1:2" x14ac:dyDescent="0.2">
      <c r="A358" s="37" t="s">
        <v>40</v>
      </c>
      <c r="B358" s="38">
        <v>0</v>
      </c>
    </row>
    <row r="359" spans="1:2" x14ac:dyDescent="0.2">
      <c r="A359" s="37" t="s">
        <v>41</v>
      </c>
      <c r="B359" s="38">
        <v>0</v>
      </c>
    </row>
    <row r="360" spans="1:2" x14ac:dyDescent="0.2">
      <c r="A360" s="39" t="s">
        <v>42</v>
      </c>
      <c r="B360" s="38">
        <v>0</v>
      </c>
    </row>
    <row r="361" spans="1:2" x14ac:dyDescent="0.2">
      <c r="A361" s="37" t="s">
        <v>43</v>
      </c>
      <c r="B361" s="38">
        <v>0</v>
      </c>
    </row>
    <row r="362" spans="1:2" x14ac:dyDescent="0.2">
      <c r="A362" s="37" t="s">
        <v>44</v>
      </c>
      <c r="B362" s="38">
        <v>0</v>
      </c>
    </row>
    <row r="363" spans="1:2" x14ac:dyDescent="0.2">
      <c r="A363" s="37" t="s">
        <v>45</v>
      </c>
      <c r="B363" s="38">
        <v>0</v>
      </c>
    </row>
    <row r="364" spans="1:2" x14ac:dyDescent="0.2">
      <c r="A364" s="37" t="s">
        <v>46</v>
      </c>
      <c r="B364" s="38">
        <v>0</v>
      </c>
    </row>
    <row r="365" spans="1:2" x14ac:dyDescent="0.2">
      <c r="A365" s="37" t="s">
        <v>62</v>
      </c>
      <c r="B365" s="38">
        <v>0</v>
      </c>
    </row>
    <row r="366" spans="1:2" x14ac:dyDescent="0.2">
      <c r="A366" s="39" t="s">
        <v>47</v>
      </c>
      <c r="B366" s="38">
        <v>0</v>
      </c>
    </row>
    <row r="367" spans="1:2" x14ac:dyDescent="0.2">
      <c r="A367" s="37" t="s">
        <v>48</v>
      </c>
      <c r="B367" s="38">
        <v>0</v>
      </c>
    </row>
    <row r="368" spans="1:2" x14ac:dyDescent="0.2">
      <c r="A368" s="39" t="s">
        <v>49</v>
      </c>
      <c r="B368" s="38">
        <v>0</v>
      </c>
    </row>
    <row r="369" spans="1:2" x14ac:dyDescent="0.2">
      <c r="A369" s="37" t="s">
        <v>50</v>
      </c>
      <c r="B369" s="38">
        <v>0</v>
      </c>
    </row>
    <row r="370" spans="1:2" x14ac:dyDescent="0.2">
      <c r="A370" s="37" t="s">
        <v>51</v>
      </c>
      <c r="B370" s="38">
        <v>0</v>
      </c>
    </row>
    <row r="371" spans="1:2" x14ac:dyDescent="0.2">
      <c r="A371" s="37" t="s">
        <v>52</v>
      </c>
      <c r="B371" s="38">
        <v>0</v>
      </c>
    </row>
    <row r="372" spans="1:2" x14ac:dyDescent="0.2">
      <c r="A372" s="37" t="s">
        <v>53</v>
      </c>
      <c r="B372" s="38">
        <v>0</v>
      </c>
    </row>
    <row r="373" spans="1:2" x14ac:dyDescent="0.2">
      <c r="A373" s="39" t="s">
        <v>54</v>
      </c>
      <c r="B373" s="38">
        <v>0</v>
      </c>
    </row>
    <row r="374" spans="1:2" x14ac:dyDescent="0.2">
      <c r="A374" s="37" t="s">
        <v>55</v>
      </c>
      <c r="B374" s="38">
        <v>0</v>
      </c>
    </row>
    <row r="375" spans="1:2" x14ac:dyDescent="0.2">
      <c r="A375" s="37" t="s">
        <v>56</v>
      </c>
      <c r="B375" s="38">
        <v>0</v>
      </c>
    </row>
    <row r="376" spans="1:2" x14ac:dyDescent="0.2">
      <c r="A376" s="37" t="s">
        <v>57</v>
      </c>
      <c r="B376" s="38">
        <v>0</v>
      </c>
    </row>
    <row r="377" spans="1:2" x14ac:dyDescent="0.2">
      <c r="A377" s="37" t="s">
        <v>58</v>
      </c>
      <c r="B377" s="38">
        <v>0</v>
      </c>
    </row>
    <row r="378" spans="1:2" x14ac:dyDescent="0.2">
      <c r="A378" s="37" t="s">
        <v>59</v>
      </c>
      <c r="B378" s="38">
        <v>0</v>
      </c>
    </row>
    <row r="379" spans="1:2" x14ac:dyDescent="0.2">
      <c r="A379" s="37" t="s">
        <v>60</v>
      </c>
      <c r="B379" s="38">
        <v>0</v>
      </c>
    </row>
    <row r="380" spans="1:2" x14ac:dyDescent="0.2">
      <c r="A380" s="37" t="s">
        <v>61</v>
      </c>
      <c r="B380" s="38">
        <v>0</v>
      </c>
    </row>
    <row r="381" spans="1:2" ht="17" thickBot="1" x14ac:dyDescent="0.25">
      <c r="A381" s="40" t="s">
        <v>6</v>
      </c>
      <c r="B381" s="41">
        <f>SUM(B349:B380)</f>
        <v>0</v>
      </c>
    </row>
    <row r="382" spans="1:2" ht="17" thickBot="1" x14ac:dyDescent="0.25">
      <c r="A382" s="47" t="s">
        <v>74</v>
      </c>
      <c r="B382" s="48"/>
    </row>
    <row r="383" spans="1:2" x14ac:dyDescent="0.2">
      <c r="A383" s="45" t="s">
        <v>31</v>
      </c>
      <c r="B383" s="46">
        <v>0</v>
      </c>
    </row>
    <row r="384" spans="1:2" x14ac:dyDescent="0.2">
      <c r="A384" s="39" t="s">
        <v>32</v>
      </c>
      <c r="B384" s="38">
        <v>0</v>
      </c>
    </row>
    <row r="385" spans="1:2" x14ac:dyDescent="0.2">
      <c r="A385" s="37" t="s">
        <v>33</v>
      </c>
      <c r="B385" s="38">
        <v>0</v>
      </c>
    </row>
    <row r="386" spans="1:2" x14ac:dyDescent="0.2">
      <c r="A386" s="39" t="s">
        <v>34</v>
      </c>
      <c r="B386" s="38">
        <v>0</v>
      </c>
    </row>
    <row r="387" spans="1:2" x14ac:dyDescent="0.2">
      <c r="A387" s="37" t="s">
        <v>35</v>
      </c>
      <c r="B387" s="38">
        <v>0</v>
      </c>
    </row>
    <row r="388" spans="1:2" x14ac:dyDescent="0.2">
      <c r="A388" s="37" t="s">
        <v>36</v>
      </c>
      <c r="B388" s="38">
        <v>0</v>
      </c>
    </row>
    <row r="389" spans="1:2" x14ac:dyDescent="0.2">
      <c r="A389" s="37" t="s">
        <v>37</v>
      </c>
      <c r="B389" s="38">
        <v>0</v>
      </c>
    </row>
    <row r="390" spans="1:2" x14ac:dyDescent="0.2">
      <c r="A390" s="37" t="s">
        <v>38</v>
      </c>
      <c r="B390" s="38">
        <v>0</v>
      </c>
    </row>
    <row r="391" spans="1:2" x14ac:dyDescent="0.2">
      <c r="A391" s="37" t="s">
        <v>39</v>
      </c>
      <c r="B391" s="38">
        <v>0</v>
      </c>
    </row>
    <row r="392" spans="1:2" x14ac:dyDescent="0.2">
      <c r="A392" s="37" t="s">
        <v>40</v>
      </c>
      <c r="B392" s="38">
        <v>0</v>
      </c>
    </row>
    <row r="393" spans="1:2" x14ac:dyDescent="0.2">
      <c r="A393" s="37" t="s">
        <v>41</v>
      </c>
      <c r="B393" s="38">
        <v>0</v>
      </c>
    </row>
    <row r="394" spans="1:2" x14ac:dyDescent="0.2">
      <c r="A394" s="39" t="s">
        <v>42</v>
      </c>
      <c r="B394" s="38">
        <v>0</v>
      </c>
    </row>
    <row r="395" spans="1:2" x14ac:dyDescent="0.2">
      <c r="A395" s="37" t="s">
        <v>43</v>
      </c>
      <c r="B395" s="38">
        <v>0</v>
      </c>
    </row>
    <row r="396" spans="1:2" x14ac:dyDescent="0.2">
      <c r="A396" s="37" t="s">
        <v>44</v>
      </c>
      <c r="B396" s="38">
        <v>0</v>
      </c>
    </row>
    <row r="397" spans="1:2" x14ac:dyDescent="0.2">
      <c r="A397" s="37" t="s">
        <v>45</v>
      </c>
      <c r="B397" s="38">
        <v>0</v>
      </c>
    </row>
    <row r="398" spans="1:2" x14ac:dyDescent="0.2">
      <c r="A398" s="37" t="s">
        <v>46</v>
      </c>
      <c r="B398" s="38">
        <v>0</v>
      </c>
    </row>
    <row r="399" spans="1:2" x14ac:dyDescent="0.2">
      <c r="A399" s="37" t="s">
        <v>62</v>
      </c>
      <c r="B399" s="38">
        <v>0</v>
      </c>
    </row>
    <row r="400" spans="1:2" x14ac:dyDescent="0.2">
      <c r="A400" s="39" t="s">
        <v>47</v>
      </c>
      <c r="B400" s="38">
        <v>0</v>
      </c>
    </row>
    <row r="401" spans="1:2" x14ac:dyDescent="0.2">
      <c r="A401" s="37" t="s">
        <v>48</v>
      </c>
      <c r="B401" s="38">
        <v>0</v>
      </c>
    </row>
    <row r="402" spans="1:2" x14ac:dyDescent="0.2">
      <c r="A402" s="39" t="s">
        <v>49</v>
      </c>
      <c r="B402" s="38">
        <v>0</v>
      </c>
    </row>
    <row r="403" spans="1:2" x14ac:dyDescent="0.2">
      <c r="A403" s="37" t="s">
        <v>50</v>
      </c>
      <c r="B403" s="38">
        <v>0</v>
      </c>
    </row>
    <row r="404" spans="1:2" x14ac:dyDescent="0.2">
      <c r="A404" s="37" t="s">
        <v>51</v>
      </c>
      <c r="B404" s="38">
        <v>0</v>
      </c>
    </row>
    <row r="405" spans="1:2" x14ac:dyDescent="0.2">
      <c r="A405" s="37" t="s">
        <v>52</v>
      </c>
      <c r="B405" s="38">
        <v>0</v>
      </c>
    </row>
    <row r="406" spans="1:2" x14ac:dyDescent="0.2">
      <c r="A406" s="37" t="s">
        <v>53</v>
      </c>
      <c r="B406" s="38">
        <v>0</v>
      </c>
    </row>
    <row r="407" spans="1:2" x14ac:dyDescent="0.2">
      <c r="A407" s="39" t="s">
        <v>54</v>
      </c>
      <c r="B407" s="38">
        <v>0</v>
      </c>
    </row>
    <row r="408" spans="1:2" x14ac:dyDescent="0.2">
      <c r="A408" s="37" t="s">
        <v>55</v>
      </c>
      <c r="B408" s="38">
        <v>0</v>
      </c>
    </row>
    <row r="409" spans="1:2" x14ac:dyDescent="0.2">
      <c r="A409" s="37" t="s">
        <v>56</v>
      </c>
      <c r="B409" s="38">
        <v>0</v>
      </c>
    </row>
    <row r="410" spans="1:2" x14ac:dyDescent="0.2">
      <c r="A410" s="37" t="s">
        <v>57</v>
      </c>
      <c r="B410" s="38">
        <v>0</v>
      </c>
    </row>
    <row r="411" spans="1:2" x14ac:dyDescent="0.2">
      <c r="A411" s="37" t="s">
        <v>58</v>
      </c>
      <c r="B411" s="38">
        <v>0</v>
      </c>
    </row>
    <row r="412" spans="1:2" x14ac:dyDescent="0.2">
      <c r="A412" s="37" t="s">
        <v>59</v>
      </c>
      <c r="B412" s="38">
        <v>0</v>
      </c>
    </row>
    <row r="413" spans="1:2" x14ac:dyDescent="0.2">
      <c r="A413" s="37" t="s">
        <v>60</v>
      </c>
      <c r="B413" s="38">
        <v>0</v>
      </c>
    </row>
    <row r="414" spans="1:2" x14ac:dyDescent="0.2">
      <c r="A414" s="37" t="s">
        <v>61</v>
      </c>
      <c r="B414" s="38">
        <v>0</v>
      </c>
    </row>
    <row r="415" spans="1:2" ht="17" thickBot="1" x14ac:dyDescent="0.25">
      <c r="A415" s="40" t="s">
        <v>6</v>
      </c>
      <c r="B415" s="41">
        <f>SUM(B383:B414)</f>
        <v>0</v>
      </c>
    </row>
    <row r="416" spans="1:2" ht="17" thickBot="1" x14ac:dyDescent="0.25">
      <c r="A416" s="47" t="s">
        <v>75</v>
      </c>
      <c r="B416" s="48"/>
    </row>
    <row r="417" spans="1:2" x14ac:dyDescent="0.2">
      <c r="A417" s="45" t="s">
        <v>31</v>
      </c>
      <c r="B417" s="46">
        <v>0</v>
      </c>
    </row>
    <row r="418" spans="1:2" x14ac:dyDescent="0.2">
      <c r="A418" s="39" t="s">
        <v>32</v>
      </c>
      <c r="B418" s="38">
        <v>5278</v>
      </c>
    </row>
    <row r="419" spans="1:2" x14ac:dyDescent="0.2">
      <c r="A419" s="37" t="s">
        <v>33</v>
      </c>
      <c r="B419" s="38">
        <v>0</v>
      </c>
    </row>
    <row r="420" spans="1:2" x14ac:dyDescent="0.2">
      <c r="A420" s="39" t="s">
        <v>34</v>
      </c>
      <c r="B420" s="38">
        <v>0</v>
      </c>
    </row>
    <row r="421" spans="1:2" x14ac:dyDescent="0.2">
      <c r="A421" s="37" t="s">
        <v>35</v>
      </c>
      <c r="B421" s="38">
        <v>0</v>
      </c>
    </row>
    <row r="422" spans="1:2" x14ac:dyDescent="0.2">
      <c r="A422" s="37" t="s">
        <v>36</v>
      </c>
      <c r="B422" s="38">
        <v>0</v>
      </c>
    </row>
    <row r="423" spans="1:2" x14ac:dyDescent="0.2">
      <c r="A423" s="37" t="s">
        <v>37</v>
      </c>
      <c r="B423" s="38">
        <v>0</v>
      </c>
    </row>
    <row r="424" spans="1:2" x14ac:dyDescent="0.2">
      <c r="A424" s="37" t="s">
        <v>38</v>
      </c>
      <c r="B424" s="38">
        <v>0</v>
      </c>
    </row>
    <row r="425" spans="1:2" x14ac:dyDescent="0.2">
      <c r="A425" s="37" t="s">
        <v>39</v>
      </c>
      <c r="B425" s="38">
        <v>0</v>
      </c>
    </row>
    <row r="426" spans="1:2" x14ac:dyDescent="0.2">
      <c r="A426" s="37" t="s">
        <v>40</v>
      </c>
      <c r="B426" s="38">
        <v>0</v>
      </c>
    </row>
    <row r="427" spans="1:2" x14ac:dyDescent="0.2">
      <c r="A427" s="37" t="s">
        <v>41</v>
      </c>
      <c r="B427" s="38">
        <v>0</v>
      </c>
    </row>
    <row r="428" spans="1:2" x14ac:dyDescent="0.2">
      <c r="A428" s="39" t="s">
        <v>42</v>
      </c>
      <c r="B428" s="38">
        <v>0</v>
      </c>
    </row>
    <row r="429" spans="1:2" x14ac:dyDescent="0.2">
      <c r="A429" s="37" t="s">
        <v>43</v>
      </c>
      <c r="B429" s="38">
        <v>0</v>
      </c>
    </row>
    <row r="430" spans="1:2" x14ac:dyDescent="0.2">
      <c r="A430" s="37" t="s">
        <v>44</v>
      </c>
      <c r="B430" s="38">
        <v>0</v>
      </c>
    </row>
    <row r="431" spans="1:2" x14ac:dyDescent="0.2">
      <c r="A431" s="37" t="s">
        <v>45</v>
      </c>
      <c r="B431" s="38">
        <v>0</v>
      </c>
    </row>
    <row r="432" spans="1:2" x14ac:dyDescent="0.2">
      <c r="A432" s="37" t="s">
        <v>46</v>
      </c>
      <c r="B432" s="38">
        <v>0</v>
      </c>
    </row>
    <row r="433" spans="1:2" x14ac:dyDescent="0.2">
      <c r="A433" s="37" t="s">
        <v>62</v>
      </c>
      <c r="B433" s="38">
        <v>0</v>
      </c>
    </row>
    <row r="434" spans="1:2" x14ac:dyDescent="0.2">
      <c r="A434" s="39" t="s">
        <v>47</v>
      </c>
      <c r="B434" s="38">
        <v>0</v>
      </c>
    </row>
    <row r="435" spans="1:2" x14ac:dyDescent="0.2">
      <c r="A435" s="37" t="s">
        <v>48</v>
      </c>
      <c r="B435" s="38">
        <v>0</v>
      </c>
    </row>
    <row r="436" spans="1:2" x14ac:dyDescent="0.2">
      <c r="A436" s="39" t="s">
        <v>49</v>
      </c>
      <c r="B436" s="38">
        <v>0</v>
      </c>
    </row>
    <row r="437" spans="1:2" x14ac:dyDescent="0.2">
      <c r="A437" s="37" t="s">
        <v>50</v>
      </c>
      <c r="B437" s="38">
        <v>0</v>
      </c>
    </row>
    <row r="438" spans="1:2" x14ac:dyDescent="0.2">
      <c r="A438" s="37" t="s">
        <v>51</v>
      </c>
      <c r="B438" s="38">
        <v>0</v>
      </c>
    </row>
    <row r="439" spans="1:2" x14ac:dyDescent="0.2">
      <c r="A439" s="37" t="s">
        <v>52</v>
      </c>
      <c r="B439" s="38">
        <v>0</v>
      </c>
    </row>
    <row r="440" spans="1:2" x14ac:dyDescent="0.2">
      <c r="A440" s="37" t="s">
        <v>53</v>
      </c>
      <c r="B440" s="38">
        <v>0</v>
      </c>
    </row>
    <row r="441" spans="1:2" x14ac:dyDescent="0.2">
      <c r="A441" s="39" t="s">
        <v>54</v>
      </c>
      <c r="B441" s="38">
        <v>1500</v>
      </c>
    </row>
    <row r="442" spans="1:2" x14ac:dyDescent="0.2">
      <c r="A442" s="37" t="s">
        <v>55</v>
      </c>
      <c r="B442" s="38">
        <v>0</v>
      </c>
    </row>
    <row r="443" spans="1:2" x14ac:dyDescent="0.2">
      <c r="A443" s="37" t="s">
        <v>56</v>
      </c>
      <c r="B443" s="38">
        <v>0</v>
      </c>
    </row>
    <row r="444" spans="1:2" x14ac:dyDescent="0.2">
      <c r="A444" s="37" t="s">
        <v>57</v>
      </c>
      <c r="B444" s="38">
        <v>0</v>
      </c>
    </row>
    <row r="445" spans="1:2" x14ac:dyDescent="0.2">
      <c r="A445" s="37" t="s">
        <v>58</v>
      </c>
      <c r="B445" s="38">
        <v>0</v>
      </c>
    </row>
    <row r="446" spans="1:2" x14ac:dyDescent="0.2">
      <c r="A446" s="37" t="s">
        <v>59</v>
      </c>
      <c r="B446" s="38">
        <v>0</v>
      </c>
    </row>
    <row r="447" spans="1:2" x14ac:dyDescent="0.2">
      <c r="A447" s="37" t="s">
        <v>60</v>
      </c>
      <c r="B447" s="38">
        <v>0</v>
      </c>
    </row>
    <row r="448" spans="1:2" x14ac:dyDescent="0.2">
      <c r="A448" s="37" t="s">
        <v>61</v>
      </c>
      <c r="B448" s="38">
        <v>0</v>
      </c>
    </row>
    <row r="449" spans="1:2" ht="17" thickBot="1" x14ac:dyDescent="0.25">
      <c r="A449" s="40" t="s">
        <v>6</v>
      </c>
      <c r="B449" s="41">
        <f>SUM(B417:B448)</f>
        <v>6778</v>
      </c>
    </row>
    <row r="450" spans="1:2" ht="17" thickBot="1" x14ac:dyDescent="0.25">
      <c r="A450" s="47" t="s">
        <v>76</v>
      </c>
      <c r="B450" s="48"/>
    </row>
    <row r="451" spans="1:2" x14ac:dyDescent="0.2">
      <c r="A451" s="45" t="s">
        <v>31</v>
      </c>
      <c r="B451" s="46">
        <v>0</v>
      </c>
    </row>
    <row r="452" spans="1:2" x14ac:dyDescent="0.2">
      <c r="A452" s="39" t="s">
        <v>32</v>
      </c>
      <c r="B452" s="38">
        <v>0</v>
      </c>
    </row>
    <row r="453" spans="1:2" x14ac:dyDescent="0.2">
      <c r="A453" s="37" t="s">
        <v>33</v>
      </c>
      <c r="B453" s="38">
        <v>3020</v>
      </c>
    </row>
    <row r="454" spans="1:2" x14ac:dyDescent="0.2">
      <c r="A454" s="39" t="s">
        <v>34</v>
      </c>
      <c r="B454" s="38">
        <v>0</v>
      </c>
    </row>
    <row r="455" spans="1:2" x14ac:dyDescent="0.2">
      <c r="A455" s="37" t="s">
        <v>35</v>
      </c>
      <c r="B455" s="38">
        <v>0</v>
      </c>
    </row>
    <row r="456" spans="1:2" x14ac:dyDescent="0.2">
      <c r="A456" s="37" t="s">
        <v>36</v>
      </c>
      <c r="B456" s="38">
        <v>0</v>
      </c>
    </row>
    <row r="457" spans="1:2" x14ac:dyDescent="0.2">
      <c r="A457" s="37" t="s">
        <v>37</v>
      </c>
      <c r="B457" s="38">
        <v>0</v>
      </c>
    </row>
    <row r="458" spans="1:2" x14ac:dyDescent="0.2">
      <c r="A458" s="37" t="s">
        <v>38</v>
      </c>
      <c r="B458" s="38">
        <v>0</v>
      </c>
    </row>
    <row r="459" spans="1:2" x14ac:dyDescent="0.2">
      <c r="A459" s="37" t="s">
        <v>39</v>
      </c>
      <c r="B459" s="38">
        <v>0</v>
      </c>
    </row>
    <row r="460" spans="1:2" x14ac:dyDescent="0.2">
      <c r="A460" s="37" t="s">
        <v>40</v>
      </c>
      <c r="B460" s="38">
        <v>0</v>
      </c>
    </row>
    <row r="461" spans="1:2" x14ac:dyDescent="0.2">
      <c r="A461" s="37" t="s">
        <v>41</v>
      </c>
      <c r="B461" s="38">
        <v>0</v>
      </c>
    </row>
    <row r="462" spans="1:2" x14ac:dyDescent="0.2">
      <c r="A462" s="39" t="s">
        <v>42</v>
      </c>
      <c r="B462" s="38">
        <v>0</v>
      </c>
    </row>
    <row r="463" spans="1:2" x14ac:dyDescent="0.2">
      <c r="A463" s="37" t="s">
        <v>43</v>
      </c>
      <c r="B463" s="38">
        <v>0</v>
      </c>
    </row>
    <row r="464" spans="1:2" x14ac:dyDescent="0.2">
      <c r="A464" s="37" t="s">
        <v>44</v>
      </c>
      <c r="B464" s="38">
        <v>0</v>
      </c>
    </row>
    <row r="465" spans="1:2" x14ac:dyDescent="0.2">
      <c r="A465" s="37" t="s">
        <v>45</v>
      </c>
      <c r="B465" s="38">
        <v>0</v>
      </c>
    </row>
    <row r="466" spans="1:2" x14ac:dyDescent="0.2">
      <c r="A466" s="37" t="s">
        <v>46</v>
      </c>
      <c r="B466" s="38">
        <v>0</v>
      </c>
    </row>
    <row r="467" spans="1:2" x14ac:dyDescent="0.2">
      <c r="A467" s="37" t="s">
        <v>62</v>
      </c>
      <c r="B467" s="38">
        <v>0</v>
      </c>
    </row>
    <row r="468" spans="1:2" x14ac:dyDescent="0.2">
      <c r="A468" s="39" t="s">
        <v>47</v>
      </c>
      <c r="B468" s="38">
        <v>0</v>
      </c>
    </row>
    <row r="469" spans="1:2" x14ac:dyDescent="0.2">
      <c r="A469" s="37" t="s">
        <v>48</v>
      </c>
      <c r="B469" s="38">
        <v>1200</v>
      </c>
    </row>
    <row r="470" spans="1:2" x14ac:dyDescent="0.2">
      <c r="A470" s="39" t="s">
        <v>49</v>
      </c>
      <c r="B470" s="38">
        <v>0</v>
      </c>
    </row>
    <row r="471" spans="1:2" x14ac:dyDescent="0.2">
      <c r="A471" s="37" t="s">
        <v>50</v>
      </c>
      <c r="B471" s="38">
        <v>0</v>
      </c>
    </row>
    <row r="472" spans="1:2" x14ac:dyDescent="0.2">
      <c r="A472" s="37" t="s">
        <v>51</v>
      </c>
      <c r="B472" s="38">
        <v>0</v>
      </c>
    </row>
    <row r="473" spans="1:2" x14ac:dyDescent="0.2">
      <c r="A473" s="37" t="s">
        <v>52</v>
      </c>
      <c r="B473" s="38">
        <v>0</v>
      </c>
    </row>
    <row r="474" spans="1:2" x14ac:dyDescent="0.2">
      <c r="A474" s="37" t="s">
        <v>53</v>
      </c>
      <c r="B474" s="38">
        <v>0</v>
      </c>
    </row>
    <row r="475" spans="1:2" x14ac:dyDescent="0.2">
      <c r="A475" s="39" t="s">
        <v>54</v>
      </c>
      <c r="B475" s="38">
        <v>709</v>
      </c>
    </row>
    <row r="476" spans="1:2" x14ac:dyDescent="0.2">
      <c r="A476" s="37" t="s">
        <v>55</v>
      </c>
      <c r="B476" s="38">
        <v>0</v>
      </c>
    </row>
    <row r="477" spans="1:2" x14ac:dyDescent="0.2">
      <c r="A477" s="37" t="s">
        <v>56</v>
      </c>
      <c r="B477" s="38">
        <v>0</v>
      </c>
    </row>
    <row r="478" spans="1:2" x14ac:dyDescent="0.2">
      <c r="A478" s="37" t="s">
        <v>57</v>
      </c>
      <c r="B478" s="38">
        <v>5440</v>
      </c>
    </row>
    <row r="479" spans="1:2" x14ac:dyDescent="0.2">
      <c r="A479" s="37" t="s">
        <v>58</v>
      </c>
      <c r="B479" s="38">
        <v>0</v>
      </c>
    </row>
    <row r="480" spans="1:2" x14ac:dyDescent="0.2">
      <c r="A480" s="37" t="s">
        <v>59</v>
      </c>
      <c r="B480" s="38">
        <v>0</v>
      </c>
    </row>
    <row r="481" spans="1:2" x14ac:dyDescent="0.2">
      <c r="A481" s="37" t="s">
        <v>60</v>
      </c>
      <c r="B481" s="38">
        <v>0</v>
      </c>
    </row>
    <row r="482" spans="1:2" x14ac:dyDescent="0.2">
      <c r="A482" s="37" t="s">
        <v>61</v>
      </c>
      <c r="B482" s="38">
        <v>0</v>
      </c>
    </row>
    <row r="483" spans="1:2" ht="17" thickBot="1" x14ac:dyDescent="0.25">
      <c r="A483" s="40" t="s">
        <v>6</v>
      </c>
      <c r="B483" s="41">
        <f>SUM(B451:B482)</f>
        <v>10369</v>
      </c>
    </row>
    <row r="484" spans="1:2" ht="17" thickBot="1" x14ac:dyDescent="0.25">
      <c r="A484" s="47" t="s">
        <v>77</v>
      </c>
      <c r="B484" s="48"/>
    </row>
    <row r="485" spans="1:2" x14ac:dyDescent="0.2">
      <c r="A485" s="45" t="s">
        <v>31</v>
      </c>
      <c r="B485" s="46">
        <v>0</v>
      </c>
    </row>
    <row r="486" spans="1:2" x14ac:dyDescent="0.2">
      <c r="A486" s="39" t="s">
        <v>32</v>
      </c>
      <c r="B486" s="38">
        <v>0</v>
      </c>
    </row>
    <row r="487" spans="1:2" x14ac:dyDescent="0.2">
      <c r="A487" s="37" t="s">
        <v>33</v>
      </c>
      <c r="B487" s="38">
        <v>0</v>
      </c>
    </row>
    <row r="488" spans="1:2" x14ac:dyDescent="0.2">
      <c r="A488" s="39" t="s">
        <v>34</v>
      </c>
      <c r="B488" s="38">
        <v>0</v>
      </c>
    </row>
    <row r="489" spans="1:2" x14ac:dyDescent="0.2">
      <c r="A489" s="37" t="s">
        <v>35</v>
      </c>
      <c r="B489" s="38">
        <v>0</v>
      </c>
    </row>
    <row r="490" spans="1:2" x14ac:dyDescent="0.2">
      <c r="A490" s="37" t="s">
        <v>36</v>
      </c>
      <c r="B490" s="38">
        <v>0</v>
      </c>
    </row>
    <row r="491" spans="1:2" x14ac:dyDescent="0.2">
      <c r="A491" s="37" t="s">
        <v>37</v>
      </c>
      <c r="B491" s="38">
        <v>0</v>
      </c>
    </row>
    <row r="492" spans="1:2" x14ac:dyDescent="0.2">
      <c r="A492" s="37" t="s">
        <v>38</v>
      </c>
      <c r="B492" s="38">
        <v>0</v>
      </c>
    </row>
    <row r="493" spans="1:2" x14ac:dyDescent="0.2">
      <c r="A493" s="37" t="s">
        <v>39</v>
      </c>
      <c r="B493" s="38">
        <v>0</v>
      </c>
    </row>
    <row r="494" spans="1:2" x14ac:dyDescent="0.2">
      <c r="A494" s="37" t="s">
        <v>40</v>
      </c>
      <c r="B494" s="38">
        <v>0</v>
      </c>
    </row>
    <row r="495" spans="1:2" x14ac:dyDescent="0.2">
      <c r="A495" s="37" t="s">
        <v>41</v>
      </c>
      <c r="B495" s="38">
        <v>0</v>
      </c>
    </row>
    <row r="496" spans="1:2" x14ac:dyDescent="0.2">
      <c r="A496" s="39" t="s">
        <v>42</v>
      </c>
      <c r="B496" s="38">
        <v>0</v>
      </c>
    </row>
    <row r="497" spans="1:2" x14ac:dyDescent="0.2">
      <c r="A497" s="37" t="s">
        <v>43</v>
      </c>
      <c r="B497" s="38">
        <v>0</v>
      </c>
    </row>
    <row r="498" spans="1:2" x14ac:dyDescent="0.2">
      <c r="A498" s="37" t="s">
        <v>44</v>
      </c>
      <c r="B498" s="38">
        <v>0</v>
      </c>
    </row>
    <row r="499" spans="1:2" x14ac:dyDescent="0.2">
      <c r="A499" s="37" t="s">
        <v>45</v>
      </c>
      <c r="B499" s="38">
        <v>0</v>
      </c>
    </row>
    <row r="500" spans="1:2" x14ac:dyDescent="0.2">
      <c r="A500" s="37" t="s">
        <v>46</v>
      </c>
      <c r="B500" s="38">
        <v>0</v>
      </c>
    </row>
    <row r="501" spans="1:2" x14ac:dyDescent="0.2">
      <c r="A501" s="37" t="s">
        <v>62</v>
      </c>
      <c r="B501" s="38">
        <v>0</v>
      </c>
    </row>
    <row r="502" spans="1:2" x14ac:dyDescent="0.2">
      <c r="A502" s="39" t="s">
        <v>47</v>
      </c>
      <c r="B502" s="38">
        <v>0</v>
      </c>
    </row>
    <row r="503" spans="1:2" x14ac:dyDescent="0.2">
      <c r="A503" s="37" t="s">
        <v>48</v>
      </c>
      <c r="B503" s="38">
        <v>0</v>
      </c>
    </row>
    <row r="504" spans="1:2" x14ac:dyDescent="0.2">
      <c r="A504" s="39" t="s">
        <v>49</v>
      </c>
      <c r="B504" s="38">
        <v>0</v>
      </c>
    </row>
    <row r="505" spans="1:2" x14ac:dyDescent="0.2">
      <c r="A505" s="37" t="s">
        <v>50</v>
      </c>
      <c r="B505" s="38">
        <v>0</v>
      </c>
    </row>
    <row r="506" spans="1:2" x14ac:dyDescent="0.2">
      <c r="A506" s="37" t="s">
        <v>51</v>
      </c>
      <c r="B506" s="38">
        <v>0</v>
      </c>
    </row>
    <row r="507" spans="1:2" x14ac:dyDescent="0.2">
      <c r="A507" s="37" t="s">
        <v>52</v>
      </c>
      <c r="B507" s="38">
        <v>0</v>
      </c>
    </row>
    <row r="508" spans="1:2" x14ac:dyDescent="0.2">
      <c r="A508" s="37" t="s">
        <v>53</v>
      </c>
      <c r="B508" s="38">
        <v>0</v>
      </c>
    </row>
    <row r="509" spans="1:2" x14ac:dyDescent="0.2">
      <c r="A509" s="39" t="s">
        <v>54</v>
      </c>
      <c r="B509" s="38">
        <v>0</v>
      </c>
    </row>
    <row r="510" spans="1:2" x14ac:dyDescent="0.2">
      <c r="A510" s="37" t="s">
        <v>55</v>
      </c>
      <c r="B510" s="38">
        <v>0</v>
      </c>
    </row>
    <row r="511" spans="1:2" x14ac:dyDescent="0.2">
      <c r="A511" s="37" t="s">
        <v>56</v>
      </c>
      <c r="B511" s="38">
        <v>0</v>
      </c>
    </row>
    <row r="512" spans="1:2" x14ac:dyDescent="0.2">
      <c r="A512" s="37" t="s">
        <v>57</v>
      </c>
      <c r="B512" s="38">
        <v>0</v>
      </c>
    </row>
    <row r="513" spans="1:2" x14ac:dyDescent="0.2">
      <c r="A513" s="37" t="s">
        <v>58</v>
      </c>
      <c r="B513" s="38">
        <v>0</v>
      </c>
    </row>
    <row r="514" spans="1:2" x14ac:dyDescent="0.2">
      <c r="A514" s="37" t="s">
        <v>59</v>
      </c>
      <c r="B514" s="38">
        <v>0</v>
      </c>
    </row>
    <row r="515" spans="1:2" x14ac:dyDescent="0.2">
      <c r="A515" s="37" t="s">
        <v>60</v>
      </c>
      <c r="B515" s="38">
        <v>0</v>
      </c>
    </row>
    <row r="516" spans="1:2" x14ac:dyDescent="0.2">
      <c r="A516" s="37" t="s">
        <v>61</v>
      </c>
      <c r="B516" s="38">
        <v>0</v>
      </c>
    </row>
    <row r="517" spans="1:2" ht="17" thickBot="1" x14ac:dyDescent="0.25">
      <c r="A517" s="40" t="s">
        <v>6</v>
      </c>
      <c r="B517" s="41">
        <f>SUM(B485:B516)</f>
        <v>0</v>
      </c>
    </row>
    <row r="518" spans="1:2" ht="17" thickBot="1" x14ac:dyDescent="0.25">
      <c r="A518" s="47" t="s">
        <v>78</v>
      </c>
      <c r="B518" s="48"/>
    </row>
    <row r="519" spans="1:2" x14ac:dyDescent="0.2">
      <c r="A519" s="45" t="s">
        <v>31</v>
      </c>
      <c r="B519" s="46">
        <v>0</v>
      </c>
    </row>
    <row r="520" spans="1:2" x14ac:dyDescent="0.2">
      <c r="A520" s="39" t="s">
        <v>32</v>
      </c>
      <c r="B520" s="38">
        <v>9420</v>
      </c>
    </row>
    <row r="521" spans="1:2" x14ac:dyDescent="0.2">
      <c r="A521" s="37" t="s">
        <v>33</v>
      </c>
      <c r="B521" s="38">
        <v>8071</v>
      </c>
    </row>
    <row r="522" spans="1:2" x14ac:dyDescent="0.2">
      <c r="A522" s="39" t="s">
        <v>34</v>
      </c>
      <c r="B522" s="38">
        <v>0</v>
      </c>
    </row>
    <row r="523" spans="1:2" x14ac:dyDescent="0.2">
      <c r="A523" s="37" t="s">
        <v>35</v>
      </c>
      <c r="B523" s="38">
        <v>0</v>
      </c>
    </row>
    <row r="524" spans="1:2" x14ac:dyDescent="0.2">
      <c r="A524" s="37" t="s">
        <v>36</v>
      </c>
      <c r="B524" s="38">
        <v>30294</v>
      </c>
    </row>
    <row r="525" spans="1:2" x14ac:dyDescent="0.2">
      <c r="A525" s="37" t="s">
        <v>37</v>
      </c>
      <c r="B525" s="38">
        <v>2400</v>
      </c>
    </row>
    <row r="526" spans="1:2" x14ac:dyDescent="0.2">
      <c r="A526" s="37" t="s">
        <v>38</v>
      </c>
      <c r="B526" s="38">
        <v>0</v>
      </c>
    </row>
    <row r="527" spans="1:2" x14ac:dyDescent="0.2">
      <c r="A527" s="37" t="s">
        <v>39</v>
      </c>
      <c r="B527" s="38">
        <v>0</v>
      </c>
    </row>
    <row r="528" spans="1:2" x14ac:dyDescent="0.2">
      <c r="A528" s="37" t="s">
        <v>40</v>
      </c>
      <c r="B528" s="38">
        <v>28781</v>
      </c>
    </row>
    <row r="529" spans="1:2" x14ac:dyDescent="0.2">
      <c r="A529" s="37" t="s">
        <v>41</v>
      </c>
      <c r="B529" s="38">
        <v>0</v>
      </c>
    </row>
    <row r="530" spans="1:2" x14ac:dyDescent="0.2">
      <c r="A530" s="39" t="s">
        <v>42</v>
      </c>
      <c r="B530" s="38">
        <v>0</v>
      </c>
    </row>
    <row r="531" spans="1:2" x14ac:dyDescent="0.2">
      <c r="A531" s="37" t="s">
        <v>43</v>
      </c>
      <c r="B531" s="38">
        <v>0</v>
      </c>
    </row>
    <row r="532" spans="1:2" x14ac:dyDescent="0.2">
      <c r="A532" s="37" t="s">
        <v>44</v>
      </c>
      <c r="B532" s="38">
        <v>0</v>
      </c>
    </row>
    <row r="533" spans="1:2" x14ac:dyDescent="0.2">
      <c r="A533" s="37" t="s">
        <v>45</v>
      </c>
      <c r="B533" s="38">
        <v>42655</v>
      </c>
    </row>
    <row r="534" spans="1:2" x14ac:dyDescent="0.2">
      <c r="A534" s="37" t="s">
        <v>46</v>
      </c>
      <c r="B534" s="38">
        <v>0</v>
      </c>
    </row>
    <row r="535" spans="1:2" x14ac:dyDescent="0.2">
      <c r="A535" s="37" t="s">
        <v>62</v>
      </c>
      <c r="B535" s="38">
        <v>77384</v>
      </c>
    </row>
    <row r="536" spans="1:2" x14ac:dyDescent="0.2">
      <c r="A536" s="39" t="s">
        <v>47</v>
      </c>
      <c r="B536" s="38">
        <v>11741</v>
      </c>
    </row>
    <row r="537" spans="1:2" x14ac:dyDescent="0.2">
      <c r="A537" s="37" t="s">
        <v>48</v>
      </c>
      <c r="B537" s="38">
        <v>50403</v>
      </c>
    </row>
    <row r="538" spans="1:2" x14ac:dyDescent="0.2">
      <c r="A538" s="39" t="s">
        <v>49</v>
      </c>
      <c r="B538" s="38">
        <v>0</v>
      </c>
    </row>
    <row r="539" spans="1:2" x14ac:dyDescent="0.2">
      <c r="A539" s="37" t="s">
        <v>50</v>
      </c>
      <c r="B539" s="38">
        <v>0</v>
      </c>
    </row>
    <row r="540" spans="1:2" x14ac:dyDescent="0.2">
      <c r="A540" s="37" t="s">
        <v>51</v>
      </c>
      <c r="B540" s="38">
        <v>0</v>
      </c>
    </row>
    <row r="541" spans="1:2" x14ac:dyDescent="0.2">
      <c r="A541" s="37" t="s">
        <v>52</v>
      </c>
      <c r="B541" s="38">
        <v>51200</v>
      </c>
    </row>
    <row r="542" spans="1:2" x14ac:dyDescent="0.2">
      <c r="A542" s="37" t="s">
        <v>53</v>
      </c>
      <c r="B542" s="38">
        <v>12190</v>
      </c>
    </row>
    <row r="543" spans="1:2" x14ac:dyDescent="0.2">
      <c r="A543" s="39" t="s">
        <v>54</v>
      </c>
      <c r="B543" s="38">
        <v>20045</v>
      </c>
    </row>
    <row r="544" spans="1:2" x14ac:dyDescent="0.2">
      <c r="A544" s="37" t="s">
        <v>55</v>
      </c>
      <c r="B544" s="38">
        <v>0</v>
      </c>
    </row>
    <row r="545" spans="1:2" x14ac:dyDescent="0.2">
      <c r="A545" s="37" t="s">
        <v>56</v>
      </c>
      <c r="B545" s="38">
        <v>0</v>
      </c>
    </row>
    <row r="546" spans="1:2" x14ac:dyDescent="0.2">
      <c r="A546" s="37" t="s">
        <v>57</v>
      </c>
      <c r="B546" s="38">
        <v>51116</v>
      </c>
    </row>
    <row r="547" spans="1:2" x14ac:dyDescent="0.2">
      <c r="A547" s="37" t="s">
        <v>58</v>
      </c>
      <c r="B547" s="38">
        <v>13500</v>
      </c>
    </row>
    <row r="548" spans="1:2" x14ac:dyDescent="0.2">
      <c r="A548" s="37" t="s">
        <v>59</v>
      </c>
      <c r="B548" s="38">
        <v>0</v>
      </c>
    </row>
    <row r="549" spans="1:2" x14ac:dyDescent="0.2">
      <c r="A549" s="37" t="s">
        <v>60</v>
      </c>
      <c r="B549" s="38">
        <v>0</v>
      </c>
    </row>
    <row r="550" spans="1:2" x14ac:dyDescent="0.2">
      <c r="A550" s="37" t="s">
        <v>61</v>
      </c>
      <c r="B550" s="38">
        <v>0</v>
      </c>
    </row>
    <row r="551" spans="1:2" ht="17" thickBot="1" x14ac:dyDescent="0.25">
      <c r="A551" s="40" t="s">
        <v>6</v>
      </c>
      <c r="B551" s="41">
        <f>SUM(B519:B550)</f>
        <v>409200</v>
      </c>
    </row>
    <row r="552" spans="1:2" ht="17" thickBot="1" x14ac:dyDescent="0.25">
      <c r="A552" s="47" t="s">
        <v>79</v>
      </c>
      <c r="B552" s="48"/>
    </row>
    <row r="553" spans="1:2" x14ac:dyDescent="0.2">
      <c r="A553" s="45" t="s">
        <v>31</v>
      </c>
      <c r="B553" s="46">
        <v>0</v>
      </c>
    </row>
    <row r="554" spans="1:2" x14ac:dyDescent="0.2">
      <c r="A554" s="39" t="s">
        <v>32</v>
      </c>
      <c r="B554" s="38">
        <v>3500</v>
      </c>
    </row>
    <row r="555" spans="1:2" x14ac:dyDescent="0.2">
      <c r="A555" s="37" t="s">
        <v>33</v>
      </c>
      <c r="B555" s="38">
        <v>4616</v>
      </c>
    </row>
    <row r="556" spans="1:2" x14ac:dyDescent="0.2">
      <c r="A556" s="39" t="s">
        <v>34</v>
      </c>
      <c r="B556" s="38">
        <v>0</v>
      </c>
    </row>
    <row r="557" spans="1:2" x14ac:dyDescent="0.2">
      <c r="A557" s="37" t="s">
        <v>35</v>
      </c>
      <c r="B557" s="38">
        <v>0</v>
      </c>
    </row>
    <row r="558" spans="1:2" x14ac:dyDescent="0.2">
      <c r="A558" s="37" t="s">
        <v>36</v>
      </c>
      <c r="B558" s="38">
        <v>25664</v>
      </c>
    </row>
    <row r="559" spans="1:2" x14ac:dyDescent="0.2">
      <c r="A559" s="37" t="s">
        <v>37</v>
      </c>
      <c r="B559" s="38">
        <v>0</v>
      </c>
    </row>
    <row r="560" spans="1:2" x14ac:dyDescent="0.2">
      <c r="A560" s="37" t="s">
        <v>38</v>
      </c>
      <c r="B560" s="38">
        <v>0</v>
      </c>
    </row>
    <row r="561" spans="1:2" x14ac:dyDescent="0.2">
      <c r="A561" s="37" t="s">
        <v>39</v>
      </c>
      <c r="B561" s="38">
        <v>0</v>
      </c>
    </row>
    <row r="562" spans="1:2" x14ac:dyDescent="0.2">
      <c r="A562" s="37" t="s">
        <v>40</v>
      </c>
      <c r="B562" s="38">
        <v>21914</v>
      </c>
    </row>
    <row r="563" spans="1:2" x14ac:dyDescent="0.2">
      <c r="A563" s="37" t="s">
        <v>41</v>
      </c>
      <c r="B563" s="38">
        <v>0</v>
      </c>
    </row>
    <row r="564" spans="1:2" x14ac:dyDescent="0.2">
      <c r="A564" s="39" t="s">
        <v>42</v>
      </c>
      <c r="B564" s="38">
        <v>0</v>
      </c>
    </row>
    <row r="565" spans="1:2" x14ac:dyDescent="0.2">
      <c r="A565" s="37" t="s">
        <v>43</v>
      </c>
      <c r="B565" s="38">
        <v>0</v>
      </c>
    </row>
    <row r="566" spans="1:2" x14ac:dyDescent="0.2">
      <c r="A566" s="37" t="s">
        <v>44</v>
      </c>
      <c r="B566" s="38">
        <v>0</v>
      </c>
    </row>
    <row r="567" spans="1:2" x14ac:dyDescent="0.2">
      <c r="A567" s="37" t="s">
        <v>45</v>
      </c>
      <c r="B567" s="38">
        <v>20155</v>
      </c>
    </row>
    <row r="568" spans="1:2" x14ac:dyDescent="0.2">
      <c r="A568" s="37" t="s">
        <v>46</v>
      </c>
      <c r="B568" s="38">
        <v>0</v>
      </c>
    </row>
    <row r="569" spans="1:2" x14ac:dyDescent="0.2">
      <c r="A569" s="37" t="s">
        <v>62</v>
      </c>
      <c r="B569" s="38">
        <v>37736</v>
      </c>
    </row>
    <row r="570" spans="1:2" x14ac:dyDescent="0.2">
      <c r="A570" s="39" t="s">
        <v>47</v>
      </c>
      <c r="B570" s="38">
        <v>5300</v>
      </c>
    </row>
    <row r="571" spans="1:2" x14ac:dyDescent="0.2">
      <c r="A571" s="37" t="s">
        <v>48</v>
      </c>
      <c r="B571" s="38">
        <v>21918</v>
      </c>
    </row>
    <row r="572" spans="1:2" x14ac:dyDescent="0.2">
      <c r="A572" s="39" t="s">
        <v>49</v>
      </c>
      <c r="B572" s="38">
        <v>0</v>
      </c>
    </row>
    <row r="573" spans="1:2" x14ac:dyDescent="0.2">
      <c r="A573" s="37" t="s">
        <v>50</v>
      </c>
      <c r="B573" s="38">
        <v>0</v>
      </c>
    </row>
    <row r="574" spans="1:2" x14ac:dyDescent="0.2">
      <c r="A574" s="37" t="s">
        <v>51</v>
      </c>
      <c r="B574" s="38">
        <v>0</v>
      </c>
    </row>
    <row r="575" spans="1:2" x14ac:dyDescent="0.2">
      <c r="A575" s="37" t="s">
        <v>52</v>
      </c>
      <c r="B575" s="38">
        <v>0</v>
      </c>
    </row>
    <row r="576" spans="1:2" x14ac:dyDescent="0.2">
      <c r="A576" s="37" t="s">
        <v>53</v>
      </c>
      <c r="B576" s="38">
        <v>0</v>
      </c>
    </row>
    <row r="577" spans="1:2" x14ac:dyDescent="0.2">
      <c r="A577" s="39" t="s">
        <v>54</v>
      </c>
      <c r="B577" s="38">
        <v>17012</v>
      </c>
    </row>
    <row r="578" spans="1:2" x14ac:dyDescent="0.2">
      <c r="A578" s="37" t="s">
        <v>55</v>
      </c>
      <c r="B578" s="38">
        <v>0</v>
      </c>
    </row>
    <row r="579" spans="1:2" x14ac:dyDescent="0.2">
      <c r="A579" s="37" t="s">
        <v>56</v>
      </c>
      <c r="B579" s="38">
        <v>0</v>
      </c>
    </row>
    <row r="580" spans="1:2" x14ac:dyDescent="0.2">
      <c r="A580" s="37" t="s">
        <v>57</v>
      </c>
      <c r="B580" s="38">
        <v>26049</v>
      </c>
    </row>
    <row r="581" spans="1:2" x14ac:dyDescent="0.2">
      <c r="A581" s="37" t="s">
        <v>58</v>
      </c>
      <c r="B581" s="38">
        <v>13500</v>
      </c>
    </row>
    <row r="582" spans="1:2" x14ac:dyDescent="0.2">
      <c r="A582" s="37" t="s">
        <v>59</v>
      </c>
      <c r="B582" s="38">
        <v>0</v>
      </c>
    </row>
    <row r="583" spans="1:2" x14ac:dyDescent="0.2">
      <c r="A583" s="37" t="s">
        <v>60</v>
      </c>
      <c r="B583" s="38">
        <v>0</v>
      </c>
    </row>
    <row r="584" spans="1:2" x14ac:dyDescent="0.2">
      <c r="A584" s="37" t="s">
        <v>61</v>
      </c>
      <c r="B584" s="38">
        <v>0</v>
      </c>
    </row>
    <row r="585" spans="1:2" ht="17" thickBot="1" x14ac:dyDescent="0.25">
      <c r="A585" s="40" t="s">
        <v>6</v>
      </c>
      <c r="B585" s="41">
        <f>SUM(B553:B584)</f>
        <v>197364</v>
      </c>
    </row>
    <row r="586" spans="1:2" ht="17" thickBot="1" x14ac:dyDescent="0.25">
      <c r="A586" s="47" t="s">
        <v>80</v>
      </c>
      <c r="B586" s="48"/>
    </row>
    <row r="587" spans="1:2" x14ac:dyDescent="0.2">
      <c r="A587" s="45" t="s">
        <v>31</v>
      </c>
      <c r="B587" s="46">
        <v>0</v>
      </c>
    </row>
    <row r="588" spans="1:2" x14ac:dyDescent="0.2">
      <c r="A588" s="39" t="s">
        <v>32</v>
      </c>
      <c r="B588" s="38">
        <v>5920</v>
      </c>
    </row>
    <row r="589" spans="1:2" x14ac:dyDescent="0.2">
      <c r="A589" s="37" t="s">
        <v>33</v>
      </c>
      <c r="B589" s="38">
        <v>3455</v>
      </c>
    </row>
    <row r="590" spans="1:2" x14ac:dyDescent="0.2">
      <c r="A590" s="39" t="s">
        <v>34</v>
      </c>
      <c r="B590" s="38">
        <v>0</v>
      </c>
    </row>
    <row r="591" spans="1:2" x14ac:dyDescent="0.2">
      <c r="A591" s="37" t="s">
        <v>35</v>
      </c>
      <c r="B591" s="38">
        <v>0</v>
      </c>
    </row>
    <row r="592" spans="1:2" x14ac:dyDescent="0.2">
      <c r="A592" s="37" t="s">
        <v>36</v>
      </c>
      <c r="B592" s="38">
        <v>4630</v>
      </c>
    </row>
    <row r="593" spans="1:2" x14ac:dyDescent="0.2">
      <c r="A593" s="37" t="s">
        <v>37</v>
      </c>
      <c r="B593" s="38">
        <v>2400</v>
      </c>
    </row>
    <row r="594" spans="1:2" x14ac:dyDescent="0.2">
      <c r="A594" s="37" t="s">
        <v>38</v>
      </c>
      <c r="B594" s="38">
        <v>0</v>
      </c>
    </row>
    <row r="595" spans="1:2" x14ac:dyDescent="0.2">
      <c r="A595" s="37" t="s">
        <v>39</v>
      </c>
      <c r="B595" s="38">
        <v>33250</v>
      </c>
    </row>
    <row r="596" spans="1:2" x14ac:dyDescent="0.2">
      <c r="A596" s="37" t="s">
        <v>40</v>
      </c>
      <c r="B596" s="38">
        <v>6867</v>
      </c>
    </row>
    <row r="597" spans="1:2" x14ac:dyDescent="0.2">
      <c r="A597" s="37" t="s">
        <v>41</v>
      </c>
      <c r="B597" s="38">
        <v>0</v>
      </c>
    </row>
    <row r="598" spans="1:2" x14ac:dyDescent="0.2">
      <c r="A598" s="39" t="s">
        <v>42</v>
      </c>
      <c r="B598" s="38">
        <v>0</v>
      </c>
    </row>
    <row r="599" spans="1:2" x14ac:dyDescent="0.2">
      <c r="A599" s="37" t="s">
        <v>43</v>
      </c>
      <c r="B599" s="38">
        <v>0</v>
      </c>
    </row>
    <row r="600" spans="1:2" x14ac:dyDescent="0.2">
      <c r="A600" s="37" t="s">
        <v>44</v>
      </c>
      <c r="B600" s="38">
        <v>0</v>
      </c>
    </row>
    <row r="601" spans="1:2" x14ac:dyDescent="0.2">
      <c r="A601" s="37" t="s">
        <v>45</v>
      </c>
      <c r="B601" s="38">
        <v>22500</v>
      </c>
    </row>
    <row r="602" spans="1:2" x14ac:dyDescent="0.2">
      <c r="A602" s="37" t="s">
        <v>46</v>
      </c>
      <c r="B602" s="38">
        <v>0</v>
      </c>
    </row>
    <row r="603" spans="1:2" x14ac:dyDescent="0.2">
      <c r="A603" s="37" t="s">
        <v>62</v>
      </c>
      <c r="B603" s="38">
        <v>39648</v>
      </c>
    </row>
    <row r="604" spans="1:2" x14ac:dyDescent="0.2">
      <c r="A604" s="39" t="s">
        <v>47</v>
      </c>
      <c r="B604" s="38">
        <v>6441</v>
      </c>
    </row>
    <row r="605" spans="1:2" x14ac:dyDescent="0.2">
      <c r="A605" s="37" t="s">
        <v>48</v>
      </c>
      <c r="B605" s="38">
        <v>28485</v>
      </c>
    </row>
    <row r="606" spans="1:2" x14ac:dyDescent="0.2">
      <c r="A606" s="39" t="s">
        <v>49</v>
      </c>
      <c r="B606" s="38">
        <v>0</v>
      </c>
    </row>
    <row r="607" spans="1:2" x14ac:dyDescent="0.2">
      <c r="A607" s="37" t="s">
        <v>50</v>
      </c>
      <c r="B607" s="38">
        <v>0</v>
      </c>
    </row>
    <row r="608" spans="1:2" x14ac:dyDescent="0.2">
      <c r="A608" s="37" t="s">
        <v>51</v>
      </c>
      <c r="B608" s="38">
        <v>0</v>
      </c>
    </row>
    <row r="609" spans="1:2" x14ac:dyDescent="0.2">
      <c r="A609" s="37" t="s">
        <v>52</v>
      </c>
      <c r="B609" s="38">
        <v>51200</v>
      </c>
    </row>
    <row r="610" spans="1:2" x14ac:dyDescent="0.2">
      <c r="A610" s="37" t="s">
        <v>53</v>
      </c>
      <c r="B610" s="38">
        <v>0</v>
      </c>
    </row>
    <row r="611" spans="1:2" x14ac:dyDescent="0.2">
      <c r="A611" s="39" t="s">
        <v>54</v>
      </c>
      <c r="B611" s="38">
        <v>3033</v>
      </c>
    </row>
    <row r="612" spans="1:2" x14ac:dyDescent="0.2">
      <c r="A612" s="37" t="s">
        <v>55</v>
      </c>
      <c r="B612" s="38">
        <v>0</v>
      </c>
    </row>
    <row r="613" spans="1:2" x14ac:dyDescent="0.2">
      <c r="A613" s="37" t="s">
        <v>56</v>
      </c>
      <c r="B613" s="38">
        <v>0</v>
      </c>
    </row>
    <row r="614" spans="1:2" x14ac:dyDescent="0.2">
      <c r="A614" s="37" t="s">
        <v>57</v>
      </c>
      <c r="B614" s="38">
        <v>51860</v>
      </c>
    </row>
    <row r="615" spans="1:2" x14ac:dyDescent="0.2">
      <c r="A615" s="37" t="s">
        <v>83</v>
      </c>
      <c r="B615" s="38">
        <v>25067</v>
      </c>
    </row>
    <row r="616" spans="1:2" x14ac:dyDescent="0.2">
      <c r="A616" s="37" t="s">
        <v>58</v>
      </c>
      <c r="B616" s="38">
        <v>0</v>
      </c>
    </row>
    <row r="617" spans="1:2" x14ac:dyDescent="0.2">
      <c r="A617" s="37" t="s">
        <v>59</v>
      </c>
      <c r="B617" s="38">
        <v>0</v>
      </c>
    </row>
    <row r="618" spans="1:2" x14ac:dyDescent="0.2">
      <c r="A618" s="37" t="s">
        <v>60</v>
      </c>
      <c r="B618" s="38">
        <v>0</v>
      </c>
    </row>
    <row r="619" spans="1:2" x14ac:dyDescent="0.2">
      <c r="A619" s="37" t="s">
        <v>61</v>
      </c>
      <c r="B619" s="38">
        <v>0</v>
      </c>
    </row>
    <row r="620" spans="1:2" ht="17" thickBot="1" x14ac:dyDescent="0.25">
      <c r="A620" s="40" t="s">
        <v>6</v>
      </c>
      <c r="B620" s="41">
        <f>SUM(B587:B619)</f>
        <v>284756</v>
      </c>
    </row>
    <row r="621" spans="1:2" ht="17" thickBot="1" x14ac:dyDescent="0.25">
      <c r="A621" s="47" t="s">
        <v>81</v>
      </c>
      <c r="B621" s="48"/>
    </row>
    <row r="622" spans="1:2" x14ac:dyDescent="0.2">
      <c r="A622" s="45" t="s">
        <v>31</v>
      </c>
      <c r="B622" s="46">
        <v>0</v>
      </c>
    </row>
    <row r="623" spans="1:2" x14ac:dyDescent="0.2">
      <c r="A623" s="39" t="s">
        <v>32</v>
      </c>
      <c r="B623" s="38">
        <v>0</v>
      </c>
    </row>
    <row r="624" spans="1:2" x14ac:dyDescent="0.2">
      <c r="A624" s="37" t="s">
        <v>33</v>
      </c>
      <c r="B624" s="38">
        <v>0</v>
      </c>
    </row>
    <row r="625" spans="1:2" x14ac:dyDescent="0.2">
      <c r="A625" s="39" t="s">
        <v>34</v>
      </c>
      <c r="B625" s="38">
        <v>0</v>
      </c>
    </row>
    <row r="626" spans="1:2" x14ac:dyDescent="0.2">
      <c r="A626" s="37" t="s">
        <v>35</v>
      </c>
      <c r="B626" s="38">
        <v>0</v>
      </c>
    </row>
    <row r="627" spans="1:2" x14ac:dyDescent="0.2">
      <c r="A627" s="37" t="s">
        <v>36</v>
      </c>
      <c r="B627" s="38">
        <v>2200</v>
      </c>
    </row>
    <row r="628" spans="1:2" x14ac:dyDescent="0.2">
      <c r="A628" s="37" t="s">
        <v>37</v>
      </c>
      <c r="B628" s="38">
        <v>0</v>
      </c>
    </row>
    <row r="629" spans="1:2" x14ac:dyDescent="0.2">
      <c r="A629" s="37" t="s">
        <v>38</v>
      </c>
      <c r="B629" s="38">
        <v>0</v>
      </c>
    </row>
    <row r="630" spans="1:2" x14ac:dyDescent="0.2">
      <c r="A630" s="37" t="s">
        <v>39</v>
      </c>
      <c r="B630" s="38">
        <v>0</v>
      </c>
    </row>
    <row r="631" spans="1:2" x14ac:dyDescent="0.2">
      <c r="A631" s="37" t="s">
        <v>40</v>
      </c>
      <c r="B631" s="38">
        <v>0</v>
      </c>
    </row>
    <row r="632" spans="1:2" x14ac:dyDescent="0.2">
      <c r="A632" s="37" t="s">
        <v>41</v>
      </c>
      <c r="B632" s="38">
        <v>0</v>
      </c>
    </row>
    <row r="633" spans="1:2" x14ac:dyDescent="0.2">
      <c r="A633" s="39" t="s">
        <v>42</v>
      </c>
      <c r="B633" s="38">
        <v>0</v>
      </c>
    </row>
    <row r="634" spans="1:2" x14ac:dyDescent="0.2">
      <c r="A634" s="37" t="s">
        <v>43</v>
      </c>
      <c r="B634" s="38">
        <v>0</v>
      </c>
    </row>
    <row r="635" spans="1:2" x14ac:dyDescent="0.2">
      <c r="A635" s="37" t="s">
        <v>44</v>
      </c>
      <c r="B635" s="38">
        <v>0</v>
      </c>
    </row>
    <row r="636" spans="1:2" x14ac:dyDescent="0.2">
      <c r="A636" s="37" t="s">
        <v>45</v>
      </c>
      <c r="B636" s="38">
        <v>0</v>
      </c>
    </row>
    <row r="637" spans="1:2" x14ac:dyDescent="0.2">
      <c r="A637" s="37" t="s">
        <v>46</v>
      </c>
      <c r="B637" s="38">
        <v>11520</v>
      </c>
    </row>
    <row r="638" spans="1:2" x14ac:dyDescent="0.2">
      <c r="A638" s="37" t="s">
        <v>62</v>
      </c>
      <c r="B638" s="38">
        <v>0</v>
      </c>
    </row>
    <row r="639" spans="1:2" x14ac:dyDescent="0.2">
      <c r="A639" s="39" t="s">
        <v>47</v>
      </c>
      <c r="B639" s="38">
        <v>0</v>
      </c>
    </row>
    <row r="640" spans="1:2" x14ac:dyDescent="0.2">
      <c r="A640" s="37" t="s">
        <v>48</v>
      </c>
      <c r="B640" s="38">
        <v>0</v>
      </c>
    </row>
    <row r="641" spans="1:2" x14ac:dyDescent="0.2">
      <c r="A641" s="39" t="s">
        <v>49</v>
      </c>
      <c r="B641" s="38">
        <v>0</v>
      </c>
    </row>
    <row r="642" spans="1:2" x14ac:dyDescent="0.2">
      <c r="A642" s="37" t="s">
        <v>50</v>
      </c>
      <c r="B642" s="38">
        <v>0</v>
      </c>
    </row>
    <row r="643" spans="1:2" x14ac:dyDescent="0.2">
      <c r="A643" s="37" t="s">
        <v>51</v>
      </c>
      <c r="B643" s="38">
        <v>0</v>
      </c>
    </row>
    <row r="644" spans="1:2" x14ac:dyDescent="0.2">
      <c r="A644" s="37" t="s">
        <v>52</v>
      </c>
      <c r="B644" s="38">
        <v>0</v>
      </c>
    </row>
    <row r="645" spans="1:2" x14ac:dyDescent="0.2">
      <c r="A645" s="37" t="s">
        <v>53</v>
      </c>
      <c r="B645" s="38">
        <v>0</v>
      </c>
    </row>
    <row r="646" spans="1:2" x14ac:dyDescent="0.2">
      <c r="A646" s="39" t="s">
        <v>54</v>
      </c>
      <c r="B646" s="38">
        <v>0</v>
      </c>
    </row>
    <row r="647" spans="1:2" x14ac:dyDescent="0.2">
      <c r="A647" s="37" t="s">
        <v>55</v>
      </c>
      <c r="B647" s="38">
        <v>0</v>
      </c>
    </row>
    <row r="648" spans="1:2" x14ac:dyDescent="0.2">
      <c r="A648" s="37" t="s">
        <v>56</v>
      </c>
      <c r="B648" s="38">
        <v>0</v>
      </c>
    </row>
    <row r="649" spans="1:2" x14ac:dyDescent="0.2">
      <c r="A649" s="37" t="s">
        <v>57</v>
      </c>
      <c r="B649" s="38">
        <v>0</v>
      </c>
    </row>
    <row r="650" spans="1:2" x14ac:dyDescent="0.2">
      <c r="A650" s="37" t="s">
        <v>58</v>
      </c>
      <c r="B650" s="38">
        <v>0</v>
      </c>
    </row>
    <row r="651" spans="1:2" x14ac:dyDescent="0.2">
      <c r="A651" s="37" t="s">
        <v>59</v>
      </c>
      <c r="B651" s="38">
        <v>0</v>
      </c>
    </row>
    <row r="652" spans="1:2" x14ac:dyDescent="0.2">
      <c r="A652" s="37" t="s">
        <v>60</v>
      </c>
      <c r="B652" s="38">
        <v>0</v>
      </c>
    </row>
    <row r="653" spans="1:2" x14ac:dyDescent="0.2">
      <c r="A653" s="37" t="s">
        <v>61</v>
      </c>
      <c r="B653" s="38">
        <v>0</v>
      </c>
    </row>
    <row r="654" spans="1:2" ht="17" thickBot="1" x14ac:dyDescent="0.25">
      <c r="A654" s="40" t="s">
        <v>6</v>
      </c>
      <c r="B654" s="41">
        <f>SUM(B622:B653)</f>
        <v>13720</v>
      </c>
    </row>
    <row r="655" spans="1:2" ht="17" thickBot="1" x14ac:dyDescent="0.25">
      <c r="A655" s="47" t="s">
        <v>82</v>
      </c>
      <c r="B655" s="48"/>
    </row>
    <row r="656" spans="1:2" x14ac:dyDescent="0.2">
      <c r="A656" s="45" t="s">
        <v>31</v>
      </c>
      <c r="B656" s="46">
        <v>0</v>
      </c>
    </row>
    <row r="657" spans="1:2" x14ac:dyDescent="0.2">
      <c r="A657" s="39" t="s">
        <v>32</v>
      </c>
      <c r="B657" s="38">
        <v>0</v>
      </c>
    </row>
    <row r="658" spans="1:2" x14ac:dyDescent="0.2">
      <c r="A658" s="37" t="s">
        <v>33</v>
      </c>
      <c r="B658" s="38">
        <v>0</v>
      </c>
    </row>
    <row r="659" spans="1:2" x14ac:dyDescent="0.2">
      <c r="A659" s="39" t="s">
        <v>34</v>
      </c>
      <c r="B659" s="38">
        <v>0</v>
      </c>
    </row>
    <row r="660" spans="1:2" x14ac:dyDescent="0.2">
      <c r="A660" s="37" t="s">
        <v>35</v>
      </c>
      <c r="B660" s="38">
        <v>0</v>
      </c>
    </row>
    <row r="661" spans="1:2" x14ac:dyDescent="0.2">
      <c r="A661" s="37" t="s">
        <v>36</v>
      </c>
      <c r="B661" s="38">
        <v>0</v>
      </c>
    </row>
    <row r="662" spans="1:2" x14ac:dyDescent="0.2">
      <c r="A662" s="37" t="s">
        <v>37</v>
      </c>
      <c r="B662" s="38">
        <v>0</v>
      </c>
    </row>
    <row r="663" spans="1:2" x14ac:dyDescent="0.2">
      <c r="A663" s="37" t="s">
        <v>38</v>
      </c>
      <c r="B663" s="38">
        <v>0</v>
      </c>
    </row>
    <row r="664" spans="1:2" x14ac:dyDescent="0.2">
      <c r="A664" s="37" t="s">
        <v>39</v>
      </c>
      <c r="B664" s="38">
        <v>0</v>
      </c>
    </row>
    <row r="665" spans="1:2" x14ac:dyDescent="0.2">
      <c r="A665" s="37" t="s">
        <v>40</v>
      </c>
      <c r="B665" s="38">
        <v>900</v>
      </c>
    </row>
    <row r="666" spans="1:2" x14ac:dyDescent="0.2">
      <c r="A666" s="37" t="s">
        <v>41</v>
      </c>
      <c r="B666" s="38">
        <v>0</v>
      </c>
    </row>
    <row r="667" spans="1:2" x14ac:dyDescent="0.2">
      <c r="A667" s="39" t="s">
        <v>42</v>
      </c>
      <c r="B667" s="38">
        <v>0</v>
      </c>
    </row>
    <row r="668" spans="1:2" x14ac:dyDescent="0.2">
      <c r="A668" s="37" t="s">
        <v>43</v>
      </c>
      <c r="B668" s="38">
        <v>0</v>
      </c>
    </row>
    <row r="669" spans="1:2" x14ac:dyDescent="0.2">
      <c r="A669" s="37" t="s">
        <v>44</v>
      </c>
      <c r="B669" s="38">
        <v>0</v>
      </c>
    </row>
    <row r="670" spans="1:2" x14ac:dyDescent="0.2">
      <c r="A670" s="37" t="s">
        <v>45</v>
      </c>
      <c r="B670" s="38">
        <v>0</v>
      </c>
    </row>
    <row r="671" spans="1:2" x14ac:dyDescent="0.2">
      <c r="A671" s="37" t="s">
        <v>46</v>
      </c>
      <c r="B671" s="38">
        <v>0</v>
      </c>
    </row>
    <row r="672" spans="1:2" x14ac:dyDescent="0.2">
      <c r="A672" s="37" t="s">
        <v>62</v>
      </c>
      <c r="B672" s="38">
        <v>0</v>
      </c>
    </row>
    <row r="673" spans="1:2" x14ac:dyDescent="0.2">
      <c r="A673" s="39" t="s">
        <v>47</v>
      </c>
      <c r="B673" s="38">
        <v>0</v>
      </c>
    </row>
    <row r="674" spans="1:2" x14ac:dyDescent="0.2">
      <c r="A674" s="37" t="s">
        <v>48</v>
      </c>
      <c r="B674" s="38">
        <v>0</v>
      </c>
    </row>
    <row r="675" spans="1:2" x14ac:dyDescent="0.2">
      <c r="A675" s="39" t="s">
        <v>49</v>
      </c>
      <c r="B675" s="38">
        <v>0</v>
      </c>
    </row>
    <row r="676" spans="1:2" x14ac:dyDescent="0.2">
      <c r="A676" s="37" t="s">
        <v>50</v>
      </c>
      <c r="B676" s="38">
        <v>0</v>
      </c>
    </row>
    <row r="677" spans="1:2" x14ac:dyDescent="0.2">
      <c r="A677" s="37" t="s">
        <v>51</v>
      </c>
      <c r="B677" s="38">
        <v>0</v>
      </c>
    </row>
    <row r="678" spans="1:2" x14ac:dyDescent="0.2">
      <c r="A678" s="37" t="s">
        <v>52</v>
      </c>
      <c r="B678" s="38">
        <v>0</v>
      </c>
    </row>
    <row r="679" spans="1:2" x14ac:dyDescent="0.2">
      <c r="A679" s="37" t="s">
        <v>53</v>
      </c>
      <c r="B679" s="38">
        <v>300</v>
      </c>
    </row>
    <row r="680" spans="1:2" x14ac:dyDescent="0.2">
      <c r="A680" s="39" t="s">
        <v>54</v>
      </c>
      <c r="B680" s="38">
        <v>6437</v>
      </c>
    </row>
    <row r="681" spans="1:2" x14ac:dyDescent="0.2">
      <c r="A681" s="37" t="s">
        <v>55</v>
      </c>
      <c r="B681" s="38">
        <v>0</v>
      </c>
    </row>
    <row r="682" spans="1:2" x14ac:dyDescent="0.2">
      <c r="A682" s="37" t="s">
        <v>56</v>
      </c>
      <c r="B682" s="38">
        <v>0</v>
      </c>
    </row>
    <row r="683" spans="1:2" x14ac:dyDescent="0.2">
      <c r="A683" s="37" t="s">
        <v>57</v>
      </c>
      <c r="B683" s="38">
        <v>0</v>
      </c>
    </row>
    <row r="684" spans="1:2" x14ac:dyDescent="0.2">
      <c r="A684" s="37" t="s">
        <v>58</v>
      </c>
      <c r="B684" s="38">
        <v>0</v>
      </c>
    </row>
    <row r="685" spans="1:2" x14ac:dyDescent="0.2">
      <c r="A685" s="37" t="s">
        <v>59</v>
      </c>
      <c r="B685" s="38">
        <v>0</v>
      </c>
    </row>
    <row r="686" spans="1:2" x14ac:dyDescent="0.2">
      <c r="A686" s="37" t="s">
        <v>60</v>
      </c>
      <c r="B686" s="38">
        <v>0</v>
      </c>
    </row>
    <row r="687" spans="1:2" x14ac:dyDescent="0.2">
      <c r="A687" s="37" t="s">
        <v>61</v>
      </c>
      <c r="B687" s="38">
        <v>0</v>
      </c>
    </row>
    <row r="688" spans="1:2" ht="17" thickBot="1" x14ac:dyDescent="0.25">
      <c r="A688" s="40" t="s">
        <v>6</v>
      </c>
      <c r="B688" s="41">
        <f>SUM(B656:B687)</f>
        <v>7637</v>
      </c>
    </row>
  </sheetData>
  <hyperlinks>
    <hyperlink ref="D4" r:id="rId1"/>
    <hyperlink ref="D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37"/>
  <sheetViews>
    <sheetView topLeftCell="A10" workbookViewId="0">
      <selection activeCell="K23" sqref="K23"/>
    </sheetView>
  </sheetViews>
  <sheetFormatPr baseColWidth="10" defaultRowHeight="16" x14ac:dyDescent="0.2"/>
  <cols>
    <col min="2" max="2" width="16.6640625" bestFit="1" customWidth="1"/>
    <col min="3" max="3" width="9.5" bestFit="1" customWidth="1"/>
    <col min="4" max="4" width="16.6640625" bestFit="1" customWidth="1"/>
    <col min="6" max="6" width="15" bestFit="1" customWidth="1"/>
    <col min="8" max="8" width="15" bestFit="1" customWidth="1"/>
    <col min="11" max="11" width="14" bestFit="1" customWidth="1"/>
  </cols>
  <sheetData>
    <row r="4" spans="2:10" x14ac:dyDescent="0.2">
      <c r="B4" s="3"/>
      <c r="C4" s="3" t="s">
        <v>2</v>
      </c>
      <c r="D4" s="3" t="s">
        <v>3</v>
      </c>
      <c r="E4" s="3" t="s">
        <v>4</v>
      </c>
      <c r="F4" s="3" t="s">
        <v>6</v>
      </c>
      <c r="G4" s="3" t="s">
        <v>7</v>
      </c>
      <c r="H4" s="3"/>
    </row>
    <row r="5" spans="2:10" x14ac:dyDescent="0.2">
      <c r="B5" s="3" t="s">
        <v>1</v>
      </c>
      <c r="C5" s="3">
        <v>10.9</v>
      </c>
      <c r="D5" s="3">
        <v>25.5</v>
      </c>
      <c r="E5" s="3">
        <v>27.5</v>
      </c>
      <c r="F5" s="3">
        <f>SUM(C5:E5)</f>
        <v>63.9</v>
      </c>
      <c r="G5" s="8">
        <f>F5/3</f>
        <v>21.3</v>
      </c>
      <c r="H5" s="3" t="s">
        <v>8</v>
      </c>
      <c r="I5" t="s">
        <v>23</v>
      </c>
    </row>
    <row r="6" spans="2:10" x14ac:dyDescent="0.2">
      <c r="B6" s="3"/>
      <c r="C6" s="3">
        <v>30.1</v>
      </c>
      <c r="D6" s="3">
        <v>30.1</v>
      </c>
      <c r="E6" s="3">
        <v>37.5</v>
      </c>
      <c r="F6" s="3">
        <f>SUM(C6:E6)</f>
        <v>97.7</v>
      </c>
      <c r="G6" s="9">
        <f>F6/3</f>
        <v>32.56666666666667</v>
      </c>
      <c r="H6" s="3" t="s">
        <v>8</v>
      </c>
      <c r="I6" t="s">
        <v>19</v>
      </c>
    </row>
    <row r="8" spans="2:10" x14ac:dyDescent="0.2">
      <c r="B8" s="3" t="s">
        <v>5</v>
      </c>
      <c r="C8" s="3">
        <v>153.1</v>
      </c>
      <c r="D8" s="3">
        <v>149.6</v>
      </c>
      <c r="E8" s="3">
        <v>137.19999999999999</v>
      </c>
      <c r="F8" s="3">
        <f>SUM(C8:E8)</f>
        <v>439.9</v>
      </c>
      <c r="G8" s="16">
        <f>F8/3</f>
        <v>146.63333333333333</v>
      </c>
      <c r="H8" s="3" t="s">
        <v>8</v>
      </c>
      <c r="I8" t="s">
        <v>23</v>
      </c>
    </row>
    <row r="9" spans="2:10" x14ac:dyDescent="0.2">
      <c r="B9" s="3"/>
      <c r="C9" s="3">
        <v>256.60000000000002</v>
      </c>
      <c r="D9" s="3">
        <v>165</v>
      </c>
      <c r="E9" s="3">
        <v>196.7</v>
      </c>
      <c r="F9" s="3">
        <f>SUM(C9:E9)</f>
        <v>618.29999999999995</v>
      </c>
      <c r="G9" s="8">
        <f>F9/3</f>
        <v>206.1</v>
      </c>
      <c r="H9" s="3" t="s">
        <v>8</v>
      </c>
      <c r="I9" t="s">
        <v>19</v>
      </c>
    </row>
    <row r="11" spans="2:10" x14ac:dyDescent="0.2">
      <c r="B11" s="3" t="s">
        <v>9</v>
      </c>
      <c r="C11" s="3">
        <v>4.3</v>
      </c>
      <c r="D11" s="3">
        <v>4.5999999999999996</v>
      </c>
      <c r="E11" s="3">
        <v>5.5</v>
      </c>
      <c r="F11" s="3">
        <f>SUM(C11:E11)</f>
        <v>14.399999999999999</v>
      </c>
      <c r="G11" s="9">
        <f>F11/3</f>
        <v>4.8</v>
      </c>
      <c r="H11" s="3" t="s">
        <v>16</v>
      </c>
      <c r="I11" s="10" t="s">
        <v>22</v>
      </c>
      <c r="J11" s="2"/>
    </row>
    <row r="12" spans="2:10" x14ac:dyDescent="0.2">
      <c r="B12" s="3" t="s">
        <v>10</v>
      </c>
      <c r="C12" s="3">
        <v>3.5</v>
      </c>
      <c r="D12" s="3">
        <v>9.1</v>
      </c>
      <c r="E12" s="3">
        <v>10.5</v>
      </c>
      <c r="F12" s="3">
        <f>SUM(C12:E12)</f>
        <v>23.1</v>
      </c>
      <c r="G12" s="9">
        <f>F12/3</f>
        <v>7.7</v>
      </c>
      <c r="H12" s="3" t="s">
        <v>16</v>
      </c>
      <c r="I12" s="10"/>
      <c r="J12" s="2"/>
    </row>
    <row r="13" spans="2:10" x14ac:dyDescent="0.2">
      <c r="G13" s="6"/>
    </row>
    <row r="15" spans="2:10" x14ac:dyDescent="0.2">
      <c r="B15" s="3" t="s">
        <v>0</v>
      </c>
      <c r="C15" s="13" t="s">
        <v>11</v>
      </c>
      <c r="D15" s="13"/>
      <c r="E15" s="13"/>
      <c r="F15" s="13"/>
    </row>
    <row r="16" spans="2:10" x14ac:dyDescent="0.2">
      <c r="B16" s="4" t="s">
        <v>12</v>
      </c>
      <c r="C16" s="12" t="s">
        <v>13</v>
      </c>
      <c r="D16" s="12" t="s">
        <v>14</v>
      </c>
    </row>
    <row r="17" spans="2:11" x14ac:dyDescent="0.2">
      <c r="B17" s="3">
        <v>2.9</v>
      </c>
      <c r="C17" s="3">
        <v>1.4</v>
      </c>
      <c r="D17" s="3">
        <v>3</v>
      </c>
      <c r="E17" s="8">
        <f>B17*C17*D17</f>
        <v>12.18</v>
      </c>
      <c r="F17" s="3" t="s">
        <v>15</v>
      </c>
    </row>
    <row r="20" spans="2:11" x14ac:dyDescent="0.2">
      <c r="K20" t="s">
        <v>29</v>
      </c>
    </row>
    <row r="21" spans="2:11" x14ac:dyDescent="0.2">
      <c r="C21" s="1"/>
      <c r="I21" s="11"/>
      <c r="J21" s="11"/>
      <c r="K21" s="11">
        <f>Sheet1!D9</f>
        <v>31607789</v>
      </c>
    </row>
    <row r="22" spans="2:11" x14ac:dyDescent="0.2">
      <c r="C22" s="5">
        <f>G11</f>
        <v>4.8</v>
      </c>
      <c r="D22" s="5">
        <f>E17</f>
        <v>12.18</v>
      </c>
      <c r="E22" s="7">
        <f>C22/D22</f>
        <v>0.39408866995073893</v>
      </c>
      <c r="F22" t="s">
        <v>17</v>
      </c>
    </row>
    <row r="23" spans="2:11" x14ac:dyDescent="0.2">
      <c r="C23" s="1">
        <f>G12</f>
        <v>7.7</v>
      </c>
      <c r="D23" s="5">
        <f>E17</f>
        <v>12.18</v>
      </c>
      <c r="E23" s="7">
        <f>C23/D23</f>
        <v>0.63218390804597702</v>
      </c>
      <c r="F23" t="s">
        <v>17</v>
      </c>
      <c r="K23" s="11">
        <v>27491186</v>
      </c>
    </row>
    <row r="25" spans="2:11" x14ac:dyDescent="0.2">
      <c r="B25" s="31" t="s">
        <v>5</v>
      </c>
      <c r="C25" s="31"/>
      <c r="D25" s="31"/>
      <c r="E25" s="24"/>
      <c r="F25" s="32" t="s">
        <v>1</v>
      </c>
      <c r="G25" s="31"/>
      <c r="H25" s="33"/>
      <c r="I25" s="3"/>
    </row>
    <row r="26" spans="2:11" x14ac:dyDescent="0.2">
      <c r="B26" s="3" t="s">
        <v>18</v>
      </c>
      <c r="C26" s="3"/>
      <c r="D26" s="3" t="s">
        <v>19</v>
      </c>
      <c r="E26" s="24"/>
      <c r="F26" s="21" t="s">
        <v>18</v>
      </c>
      <c r="G26" s="3"/>
      <c r="H26" s="27" t="s">
        <v>19</v>
      </c>
      <c r="I26" s="3"/>
      <c r="K26" t="s">
        <v>87</v>
      </c>
    </row>
    <row r="27" spans="2:11" x14ac:dyDescent="0.2">
      <c r="B27" s="17">
        <f>E22*K21</f>
        <v>12456271.527093597</v>
      </c>
      <c r="C27" s="3" t="s">
        <v>16</v>
      </c>
      <c r="D27" s="17">
        <f>E23*K21</f>
        <v>19981935.574712645</v>
      </c>
      <c r="E27" s="24" t="s">
        <v>16</v>
      </c>
      <c r="F27" s="22">
        <f>E22*K21</f>
        <v>12456271.527093597</v>
      </c>
      <c r="G27" s="3" t="s">
        <v>16</v>
      </c>
      <c r="H27" s="28">
        <f>E23*K21</f>
        <v>19981935.574712645</v>
      </c>
      <c r="I27" s="3" t="s">
        <v>16</v>
      </c>
      <c r="K27">
        <v>22556</v>
      </c>
    </row>
    <row r="28" spans="2:11" x14ac:dyDescent="0.2">
      <c r="B28" s="17">
        <f>B27*G8</f>
        <v>1826504614.9228244</v>
      </c>
      <c r="C28" s="3"/>
      <c r="D28" s="17">
        <f>D27*G9</f>
        <v>4118276921.948276</v>
      </c>
      <c r="E28" s="25"/>
      <c r="F28" s="22">
        <f>F27*G5</f>
        <v>265318583.52709362</v>
      </c>
      <c r="G28" s="3"/>
      <c r="H28" s="28">
        <f>H27*G6</f>
        <v>650745035.21647525</v>
      </c>
      <c r="I28" s="3"/>
    </row>
    <row r="29" spans="2:11" x14ac:dyDescent="0.2">
      <c r="B29" s="17">
        <f>B28/1000</f>
        <v>1826504.6149228243</v>
      </c>
      <c r="C29" s="3"/>
      <c r="D29" s="17">
        <f>D28/1000</f>
        <v>4118276.921948276</v>
      </c>
      <c r="E29" s="25"/>
      <c r="F29" s="22">
        <f>F28/1000</f>
        <v>265318.58352709364</v>
      </c>
      <c r="G29" s="3"/>
      <c r="H29" s="28">
        <f>H28/1000</f>
        <v>650745.03521647525</v>
      </c>
      <c r="I29" s="3"/>
    </row>
    <row r="30" spans="2:11" x14ac:dyDescent="0.2">
      <c r="B30" s="20">
        <f>B29/1000</f>
        <v>1826.5046149228242</v>
      </c>
      <c r="C30" s="3" t="s">
        <v>24</v>
      </c>
      <c r="D30" s="20">
        <f>D29/1000</f>
        <v>4118.2769219482761</v>
      </c>
      <c r="E30" s="24" t="s">
        <v>24</v>
      </c>
      <c r="F30" s="23">
        <f>F29/1000</f>
        <v>265.31858352709366</v>
      </c>
      <c r="G30" s="3" t="s">
        <v>24</v>
      </c>
      <c r="H30" s="29">
        <f>H29/1000</f>
        <v>650.74503521647523</v>
      </c>
      <c r="I30" s="3" t="s">
        <v>24</v>
      </c>
    </row>
    <row r="31" spans="2:11" x14ac:dyDescent="0.2">
      <c r="B31" s="8" t="s">
        <v>6</v>
      </c>
      <c r="C31" s="19">
        <f>B30+D30</f>
        <v>5944.7815368710999</v>
      </c>
      <c r="D31" s="8" t="s">
        <v>24</v>
      </c>
      <c r="E31" s="24"/>
      <c r="F31" s="26" t="s">
        <v>6</v>
      </c>
      <c r="G31" s="18">
        <f>F30+H30</f>
        <v>916.0636187435689</v>
      </c>
      <c r="H31" s="30" t="s">
        <v>24</v>
      </c>
      <c r="I31" s="3"/>
    </row>
    <row r="33" spans="3:7" x14ac:dyDescent="0.2">
      <c r="E33" s="2" t="s">
        <v>86</v>
      </c>
      <c r="F33" s="2"/>
      <c r="G33">
        <v>0.6</v>
      </c>
    </row>
    <row r="35" spans="3:7" x14ac:dyDescent="0.2">
      <c r="C35" s="14">
        <f>C31*G33</f>
        <v>3566.86892212266</v>
      </c>
      <c r="G35" s="14">
        <f>G31*G33</f>
        <v>549.63817124614127</v>
      </c>
    </row>
    <row r="37" spans="3:7" x14ac:dyDescent="0.2">
      <c r="G37" s="43">
        <f>G35/K27</f>
        <v>2.4367714632299222E-2</v>
      </c>
    </row>
  </sheetData>
  <mergeCells count="5">
    <mergeCell ref="I11:J12"/>
    <mergeCell ref="C15:F15"/>
    <mergeCell ref="B25:D25"/>
    <mergeCell ref="F25:H25"/>
    <mergeCell ref="E33:F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37"/>
  <sheetViews>
    <sheetView topLeftCell="A2" workbookViewId="0">
      <selection activeCell="G44" sqref="G44"/>
    </sheetView>
  </sheetViews>
  <sheetFormatPr baseColWidth="10" defaultRowHeight="16" x14ac:dyDescent="0.2"/>
  <cols>
    <col min="1" max="1" width="16.6640625" bestFit="1" customWidth="1"/>
    <col min="3" max="3" width="16.6640625" bestFit="1" customWidth="1"/>
    <col min="5" max="7" width="15" bestFit="1" customWidth="1"/>
    <col min="8" max="8" width="19.6640625" bestFit="1" customWidth="1"/>
    <col min="9" max="9" width="11.83203125" bestFit="1" customWidth="1"/>
    <col min="10" max="10" width="14" bestFit="1" customWidth="1"/>
  </cols>
  <sheetData>
    <row r="6" spans="1:9" x14ac:dyDescent="0.2">
      <c r="A6" s="3"/>
      <c r="B6" s="3" t="s">
        <v>2</v>
      </c>
      <c r="C6" s="3" t="s">
        <v>3</v>
      </c>
      <c r="D6" s="3" t="s">
        <v>4</v>
      </c>
      <c r="E6" s="3" t="s">
        <v>6</v>
      </c>
      <c r="F6" s="3" t="s">
        <v>7</v>
      </c>
      <c r="G6" s="3"/>
    </row>
    <row r="7" spans="1:9" x14ac:dyDescent="0.2">
      <c r="A7" s="3" t="s">
        <v>1</v>
      </c>
      <c r="B7" s="3">
        <v>10.9</v>
      </c>
      <c r="C7" s="3">
        <v>25.5</v>
      </c>
      <c r="D7" s="3">
        <v>27.5</v>
      </c>
      <c r="E7" s="3">
        <f>SUM(B7:D7)</f>
        <v>63.9</v>
      </c>
      <c r="F7" s="8">
        <f>E7/3</f>
        <v>21.3</v>
      </c>
      <c r="G7" s="3" t="s">
        <v>8</v>
      </c>
      <c r="H7" t="s">
        <v>23</v>
      </c>
    </row>
    <row r="8" spans="1:9" x14ac:dyDescent="0.2">
      <c r="A8" s="3"/>
      <c r="B8" s="3">
        <v>30.1</v>
      </c>
      <c r="C8" s="3">
        <v>30.1</v>
      </c>
      <c r="D8" s="3">
        <v>37.5</v>
      </c>
      <c r="E8" s="3">
        <f>SUM(B8:D8)</f>
        <v>97.7</v>
      </c>
      <c r="F8" s="9">
        <f>E8/3</f>
        <v>32.56666666666667</v>
      </c>
      <c r="G8" s="3" t="s">
        <v>8</v>
      </c>
      <c r="H8" t="s">
        <v>19</v>
      </c>
    </row>
    <row r="10" spans="1:9" x14ac:dyDescent="0.2">
      <c r="A10" s="3" t="s">
        <v>5</v>
      </c>
      <c r="B10" s="3">
        <v>153.1</v>
      </c>
      <c r="C10" s="3">
        <v>149.6</v>
      </c>
      <c r="D10" s="3">
        <v>137.19999999999999</v>
      </c>
      <c r="E10" s="3">
        <f>SUM(B10:D10)</f>
        <v>439.9</v>
      </c>
      <c r="F10" s="16">
        <f>E10/3</f>
        <v>146.63333333333333</v>
      </c>
      <c r="G10" s="3" t="s">
        <v>8</v>
      </c>
      <c r="H10" t="s">
        <v>23</v>
      </c>
    </row>
    <row r="11" spans="1:9" x14ac:dyDescent="0.2">
      <c r="A11" s="3"/>
      <c r="B11" s="3">
        <v>256.60000000000002</v>
      </c>
      <c r="C11" s="3">
        <v>165</v>
      </c>
      <c r="D11" s="3">
        <v>196.7</v>
      </c>
      <c r="E11" s="3">
        <f>SUM(B11:D11)</f>
        <v>618.29999999999995</v>
      </c>
      <c r="F11" s="8">
        <f>E11/3</f>
        <v>206.1</v>
      </c>
      <c r="G11" s="3" t="s">
        <v>8</v>
      </c>
      <c r="H11" t="s">
        <v>19</v>
      </c>
    </row>
    <row r="13" spans="1:9" x14ac:dyDescent="0.2">
      <c r="A13" s="3" t="s">
        <v>9</v>
      </c>
      <c r="B13" s="3">
        <v>4.3</v>
      </c>
      <c r="C13" s="3">
        <v>4.5999999999999996</v>
      </c>
      <c r="D13" s="3">
        <v>5.5</v>
      </c>
      <c r="E13" s="3">
        <f>SUM(B13:D13)</f>
        <v>14.399999999999999</v>
      </c>
      <c r="F13" s="9">
        <f>E13/3</f>
        <v>4.8</v>
      </c>
      <c r="G13" s="3" t="s">
        <v>16</v>
      </c>
      <c r="H13" s="10" t="s">
        <v>22</v>
      </c>
      <c r="I13" s="2"/>
    </row>
    <row r="14" spans="1:9" x14ac:dyDescent="0.2">
      <c r="A14" s="3" t="s">
        <v>10</v>
      </c>
      <c r="B14" s="3">
        <v>3.5</v>
      </c>
      <c r="C14" s="3">
        <v>9.1</v>
      </c>
      <c r="D14" s="3">
        <v>10.5</v>
      </c>
      <c r="E14" s="3">
        <f>SUM(B14:D14)</f>
        <v>23.1</v>
      </c>
      <c r="F14" s="9">
        <f>E14/3</f>
        <v>7.7</v>
      </c>
      <c r="G14" s="3" t="s">
        <v>16</v>
      </c>
      <c r="H14" s="10"/>
      <c r="I14" s="2"/>
    </row>
    <row r="15" spans="1:9" x14ac:dyDescent="0.2">
      <c r="F15" s="6"/>
    </row>
    <row r="17" spans="1:10" x14ac:dyDescent="0.2">
      <c r="A17" s="3" t="s">
        <v>0</v>
      </c>
      <c r="B17" s="13" t="s">
        <v>11</v>
      </c>
      <c r="C17" s="13"/>
      <c r="D17" s="13"/>
      <c r="E17" s="13"/>
    </row>
    <row r="18" spans="1:10" x14ac:dyDescent="0.2">
      <c r="A18" s="4" t="s">
        <v>12</v>
      </c>
      <c r="B18" s="12" t="s">
        <v>13</v>
      </c>
      <c r="C18" s="12" t="s">
        <v>14</v>
      </c>
    </row>
    <row r="19" spans="1:10" x14ac:dyDescent="0.2">
      <c r="A19" s="3">
        <v>2.9</v>
      </c>
      <c r="B19" s="3">
        <v>1.4</v>
      </c>
      <c r="C19" s="3">
        <v>3</v>
      </c>
      <c r="D19" s="8">
        <f>A19*B19*C19</f>
        <v>12.18</v>
      </c>
      <c r="E19" s="3" t="s">
        <v>15</v>
      </c>
    </row>
    <row r="23" spans="1:10" x14ac:dyDescent="0.2">
      <c r="B23" s="1"/>
      <c r="H23" s="11">
        <v>43560</v>
      </c>
      <c r="I23" s="11">
        <v>562</v>
      </c>
      <c r="J23" s="11">
        <f>H23*I23</f>
        <v>24480720</v>
      </c>
    </row>
    <row r="24" spans="1:10" x14ac:dyDescent="0.2">
      <c r="B24" s="5">
        <f>F13</f>
        <v>4.8</v>
      </c>
      <c r="C24" s="5">
        <f>D19</f>
        <v>12.18</v>
      </c>
      <c r="D24" s="7">
        <f>B24/C24</f>
        <v>0.39408866995073893</v>
      </c>
      <c r="E24" t="s">
        <v>17</v>
      </c>
      <c r="H24" t="s">
        <v>21</v>
      </c>
      <c r="I24" t="s">
        <v>20</v>
      </c>
      <c r="J24" t="s">
        <v>15</v>
      </c>
    </row>
    <row r="25" spans="1:10" x14ac:dyDescent="0.2">
      <c r="B25" s="1">
        <f>F14</f>
        <v>7.7</v>
      </c>
      <c r="C25" s="5">
        <f>D19</f>
        <v>12.18</v>
      </c>
      <c r="D25" s="7">
        <f>B25/C25</f>
        <v>0.63218390804597702</v>
      </c>
      <c r="E25" t="s">
        <v>17</v>
      </c>
    </row>
    <row r="27" spans="1:10" x14ac:dyDescent="0.2">
      <c r="A27" s="31" t="s">
        <v>5</v>
      </c>
      <c r="B27" s="31"/>
      <c r="C27" s="31"/>
      <c r="D27" s="24"/>
      <c r="E27" s="32" t="s">
        <v>1</v>
      </c>
      <c r="F27" s="31"/>
      <c r="G27" s="33"/>
      <c r="H27" s="3"/>
    </row>
    <row r="28" spans="1:10" x14ac:dyDescent="0.2">
      <c r="A28" s="3" t="s">
        <v>18</v>
      </c>
      <c r="B28" s="3"/>
      <c r="C28" s="3" t="s">
        <v>19</v>
      </c>
      <c r="D28" s="24"/>
      <c r="E28" s="21" t="s">
        <v>18</v>
      </c>
      <c r="F28" s="3"/>
      <c r="G28" s="27" t="s">
        <v>19</v>
      </c>
      <c r="H28" s="3"/>
    </row>
    <row r="29" spans="1:10" x14ac:dyDescent="0.2">
      <c r="A29" s="17">
        <f>D24*J23</f>
        <v>9647574.3842364531</v>
      </c>
      <c r="B29" s="3" t="s">
        <v>16</v>
      </c>
      <c r="C29" s="17">
        <f>D25*J23</f>
        <v>15476317.241379311</v>
      </c>
      <c r="D29" s="24" t="s">
        <v>16</v>
      </c>
      <c r="E29" s="22">
        <f>D24*J23</f>
        <v>9647574.3842364531</v>
      </c>
      <c r="F29" s="3" t="s">
        <v>16</v>
      </c>
      <c r="G29" s="28">
        <f>D25*J23</f>
        <v>15476317.241379311</v>
      </c>
      <c r="H29" s="3" t="s">
        <v>16</v>
      </c>
    </row>
    <row r="30" spans="1:10" x14ac:dyDescent="0.2">
      <c r="A30" s="17">
        <f>A29*F10</f>
        <v>1414655990.5418718</v>
      </c>
      <c r="B30" s="3"/>
      <c r="C30" s="17">
        <f>C29*F11</f>
        <v>3189668983.448276</v>
      </c>
      <c r="D30" s="25"/>
      <c r="E30" s="22">
        <f>E29*F7</f>
        <v>205493334.38423645</v>
      </c>
      <c r="F30" s="3"/>
      <c r="G30" s="28">
        <f>G29*F8</f>
        <v>504012064.82758629</v>
      </c>
      <c r="H30" s="3"/>
    </row>
    <row r="31" spans="1:10" x14ac:dyDescent="0.2">
      <c r="A31" s="17">
        <f>A30/1000</f>
        <v>1414655.9905418719</v>
      </c>
      <c r="B31" s="3"/>
      <c r="C31" s="17">
        <f>C30/1000</f>
        <v>3189668.9834482758</v>
      </c>
      <c r="D31" s="25"/>
      <c r="E31" s="22">
        <f>E30/1000</f>
        <v>205493.33438423646</v>
      </c>
      <c r="F31" s="3"/>
      <c r="G31" s="28">
        <f>G30/1000</f>
        <v>504012.06482758629</v>
      </c>
      <c r="H31" s="3"/>
    </row>
    <row r="32" spans="1:10" x14ac:dyDescent="0.2">
      <c r="A32" s="20">
        <f>A31/1000</f>
        <v>1414.6559905418719</v>
      </c>
      <c r="B32" s="3" t="s">
        <v>24</v>
      </c>
      <c r="C32" s="20">
        <f>C31/1000</f>
        <v>3189.6689834482759</v>
      </c>
      <c r="D32" s="24" t="s">
        <v>24</v>
      </c>
      <c r="E32" s="23">
        <f>E31/1000</f>
        <v>205.49333438423645</v>
      </c>
      <c r="F32" s="3" t="s">
        <v>24</v>
      </c>
      <c r="G32" s="29">
        <f>G31/1000</f>
        <v>504.0120648275863</v>
      </c>
      <c r="H32" s="3" t="s">
        <v>24</v>
      </c>
    </row>
    <row r="33" spans="1:8" x14ac:dyDescent="0.2">
      <c r="A33" s="8" t="s">
        <v>6</v>
      </c>
      <c r="B33" s="19">
        <f>A32+C32</f>
        <v>4604.3249739901476</v>
      </c>
      <c r="C33" s="8" t="s">
        <v>24</v>
      </c>
      <c r="D33" s="24"/>
      <c r="E33" s="26" t="s">
        <v>6</v>
      </c>
      <c r="F33" s="18">
        <f>E32+G32</f>
        <v>709.50539921182281</v>
      </c>
      <c r="G33" s="30" t="s">
        <v>24</v>
      </c>
      <c r="H33" s="3"/>
    </row>
    <row r="35" spans="1:8" x14ac:dyDescent="0.2">
      <c r="D35" s="2" t="s">
        <v>86</v>
      </c>
      <c r="E35" s="2"/>
      <c r="F35">
        <v>0.6</v>
      </c>
    </row>
    <row r="37" spans="1:8" x14ac:dyDescent="0.2">
      <c r="B37" s="14">
        <f>B33*F35</f>
        <v>2762.5949843940884</v>
      </c>
      <c r="F37" s="14">
        <f>F33*F35</f>
        <v>425.70323952709367</v>
      </c>
    </row>
  </sheetData>
  <mergeCells count="5">
    <mergeCell ref="D35:E35"/>
    <mergeCell ref="B17:E17"/>
    <mergeCell ref="E27:G27"/>
    <mergeCell ref="A27:C27"/>
    <mergeCell ref="H13: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H8" sqref="H8"/>
    </sheetView>
  </sheetViews>
  <sheetFormatPr baseColWidth="10" defaultRowHeight="16" x14ac:dyDescent="0.2"/>
  <cols>
    <col min="2" max="2" width="15" bestFit="1" customWidth="1"/>
    <col min="5" max="5" width="15" bestFit="1" customWidth="1"/>
    <col min="8" max="8" width="16.83203125" bestFit="1" customWidth="1"/>
  </cols>
  <sheetData>
    <row r="2" spans="2:8" x14ac:dyDescent="0.2">
      <c r="H2" t="s">
        <v>93</v>
      </c>
    </row>
    <row r="3" spans="2:8" x14ac:dyDescent="0.2">
      <c r="H3" s="11">
        <v>7587961</v>
      </c>
    </row>
    <row r="4" spans="2:8" x14ac:dyDescent="0.2">
      <c r="B4" t="s">
        <v>5</v>
      </c>
      <c r="E4" t="s">
        <v>1</v>
      </c>
    </row>
    <row r="5" spans="2:8" x14ac:dyDescent="0.2">
      <c r="B5">
        <v>83.6</v>
      </c>
      <c r="C5" t="s">
        <v>25</v>
      </c>
      <c r="E5">
        <v>36</v>
      </c>
      <c r="F5" t="s">
        <v>25</v>
      </c>
      <c r="H5" t="s">
        <v>28</v>
      </c>
    </row>
    <row r="6" spans="2:8" x14ac:dyDescent="0.2">
      <c r="B6" s="14">
        <f>B5*H3</f>
        <v>634353539.5999999</v>
      </c>
      <c r="C6" t="s">
        <v>26</v>
      </c>
      <c r="E6" s="14">
        <f>E5*H3</f>
        <v>273166596</v>
      </c>
      <c r="F6" t="s">
        <v>26</v>
      </c>
      <c r="H6">
        <v>153</v>
      </c>
    </row>
    <row r="7" spans="2:8" x14ac:dyDescent="0.2">
      <c r="B7" s="14">
        <f>B6/2.2046</f>
        <v>287740877.98240036</v>
      </c>
      <c r="C7" t="s">
        <v>27</v>
      </c>
      <c r="E7" s="14">
        <f>E6/2.2046</f>
        <v>123907555.11203846</v>
      </c>
      <c r="F7" t="s">
        <v>27</v>
      </c>
    </row>
    <row r="8" spans="2:8" x14ac:dyDescent="0.2">
      <c r="B8" s="15">
        <f>B7/H6</f>
        <v>1880659.333218303</v>
      </c>
      <c r="C8" s="34" t="s">
        <v>24</v>
      </c>
      <c r="E8" s="15">
        <f>E7/H6</f>
        <v>809853.3013858723</v>
      </c>
      <c r="F8" s="3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2017</vt:lpstr>
      <vt:lpstr>2012</vt:lpstr>
      <vt:lpstr>Farming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Broderick Ball</dc:creator>
  <cp:lastModifiedBy>Broderick Ball</cp:lastModifiedBy>
  <dcterms:created xsi:type="dcterms:W3CDTF">2019-08-29T01:47:09Z</dcterms:created>
  <dcterms:modified xsi:type="dcterms:W3CDTF">2019-08-30T14:07:00Z</dcterms:modified>
</cp:coreProperties>
</file>