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017f3cb737d2eb/Документы/Колледж/ИТ/"/>
    </mc:Choice>
  </mc:AlternateContent>
  <xr:revisionPtr revIDLastSave="318" documentId="8_{1AB184AC-CD77-463B-BA50-EC1C0C4360BF}" xr6:coauthVersionLast="47" xr6:coauthVersionMax="47" xr10:uidLastSave="{11C070ED-5326-476B-ACD4-400EDEC077AE}"/>
  <bookViews>
    <workbookView xWindow="-120" yWindow="-120" windowWidth="29040" windowHeight="15720" activeTab="2" xr2:uid="{4F935836-6877-49DF-9FDE-F10815F4C6FD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4" i="3"/>
  <c r="H5" i="3"/>
  <c r="H6" i="3"/>
  <c r="H7" i="3"/>
  <c r="H3" i="3"/>
  <c r="G9" i="3"/>
  <c r="F9" i="3"/>
  <c r="F4" i="3"/>
  <c r="F5" i="3"/>
  <c r="F6" i="3"/>
  <c r="F7" i="3"/>
  <c r="F3" i="3"/>
  <c r="G4" i="3"/>
  <c r="G5" i="3"/>
  <c r="G6" i="3"/>
  <c r="G7" i="3"/>
  <c r="G3" i="3"/>
  <c r="A4" i="3"/>
  <c r="A5" i="3"/>
  <c r="A6" i="3"/>
  <c r="A7" i="3"/>
  <c r="A3" i="3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E15" i="1"/>
  <c r="F15" i="1"/>
  <c r="G15" i="1"/>
  <c r="H15" i="1"/>
  <c r="H5" i="1"/>
  <c r="H6" i="1"/>
  <c r="H7" i="1"/>
  <c r="H8" i="1"/>
  <c r="H9" i="1"/>
  <c r="H10" i="1"/>
  <c r="H11" i="1"/>
  <c r="H12" i="1"/>
  <c r="H13" i="1"/>
  <c r="H14" i="1"/>
  <c r="G5" i="1"/>
  <c r="G6" i="1"/>
  <c r="G7" i="1"/>
  <c r="G8" i="1"/>
  <c r="G9" i="1"/>
  <c r="G10" i="1"/>
  <c r="G11" i="1"/>
  <c r="G12" i="1"/>
  <c r="G13" i="1"/>
  <c r="G14" i="1"/>
  <c r="G4" i="1"/>
  <c r="H4" i="1" s="1"/>
  <c r="D16" i="1"/>
  <c r="D15" i="1"/>
  <c r="F5" i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14" i="1"/>
  <c r="E4" i="1"/>
  <c r="B5" i="1"/>
  <c r="B6" i="1"/>
  <c r="B7" i="1"/>
  <c r="B8" i="1"/>
  <c r="B9" i="1"/>
  <c r="B10" i="1"/>
  <c r="B11" i="1"/>
  <c r="B12" i="1"/>
  <c r="B13" i="1"/>
  <c r="B14" i="1"/>
  <c r="B4" i="1"/>
  <c r="D1" i="1"/>
  <c r="E1" i="1" s="1"/>
  <c r="F1" i="1" s="1"/>
  <c r="G1" i="1" s="1"/>
  <c r="H1" i="1" s="1"/>
  <c r="I1" i="1" s="1"/>
  <c r="C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<sst xmlns="http://schemas.openxmlformats.org/spreadsheetml/2006/main" count="51" uniqueCount="50">
  <si>
    <t>A</t>
  </si>
  <si>
    <t>№</t>
  </si>
  <si>
    <t>Фамилия, имя</t>
  </si>
  <si>
    <t>Отчество</t>
  </si>
  <si>
    <t>Оклад</t>
  </si>
  <si>
    <t>Проф.</t>
  </si>
  <si>
    <t>Налоги</t>
  </si>
  <si>
    <t>Пенс.</t>
  </si>
  <si>
    <t>Подох.</t>
  </si>
  <si>
    <t>Сумма к</t>
  </si>
  <si>
    <t>выдаче</t>
  </si>
  <si>
    <t>Детей</t>
  </si>
  <si>
    <t>Число</t>
  </si>
  <si>
    <t>Итого:</t>
  </si>
  <si>
    <t>Минимальная ЗП</t>
  </si>
  <si>
    <t>Иванов А.Ф.</t>
  </si>
  <si>
    <t>Иванова Е.П.</t>
  </si>
  <si>
    <t>Китова В.К.</t>
  </si>
  <si>
    <t>Котов И.П.</t>
  </si>
  <si>
    <t>Круглова А.Д.</t>
  </si>
  <si>
    <t>Леонов И.И.</t>
  </si>
  <si>
    <t>Петров М.В.</t>
  </si>
  <si>
    <t>Сидоров И.В.</t>
  </si>
  <si>
    <t>Симонов К.Е.</t>
  </si>
  <si>
    <t>Храмов А.К.</t>
  </si>
  <si>
    <t>Чудов А.Н.</t>
  </si>
  <si>
    <t>Ф.И.О</t>
  </si>
  <si>
    <t>Аванс</t>
  </si>
  <si>
    <t>Премия</t>
  </si>
  <si>
    <t>Сумма к выдаче</t>
  </si>
  <si>
    <t>Подоход. налог</t>
  </si>
  <si>
    <t>Петров П.И.</t>
  </si>
  <si>
    <t>Смирнова В.Е.</t>
  </si>
  <si>
    <t>Симакова Д.П.</t>
  </si>
  <si>
    <t>Воробьёв В.К.</t>
  </si>
  <si>
    <t>Всего:</t>
  </si>
  <si>
    <t>Результаты соревнований по плаванию</t>
  </si>
  <si>
    <t>№ п/п</t>
  </si>
  <si>
    <t>Ф.И.О.</t>
  </si>
  <si>
    <t>Лучшее время, с</t>
  </si>
  <si>
    <t>Отклонение, с</t>
  </si>
  <si>
    <t>Лягушкин</t>
  </si>
  <si>
    <t>Моржов</t>
  </si>
  <si>
    <t>Китов</t>
  </si>
  <si>
    <t>Рыбин</t>
  </si>
  <si>
    <t>Черепахин</t>
  </si>
  <si>
    <t>Лучший результат соревнований, с</t>
  </si>
  <si>
    <t>Среднее время участников соревнований, с</t>
  </si>
  <si>
    <t>Максимальное отклонение, с</t>
  </si>
  <si>
    <t>Среднее время,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</si>
</sst>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theme="4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6" fillId="0" borderId="1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ADB4-3B65-4C16-B20A-4F25347AFE0E}">
  <dimension ref="A1:I16"/>
  <sheetViews>
    <sheetView zoomScale="145" zoomScaleNormal="145" workbookViewId="0">
      <selection activeCell="F5" sqref="F5"/>
    </sheetView>
  </sheetViews>
  <sheetFormatPr defaultRowHeight="18.75" x14ac:dyDescent="0.3"/>
  <cols>
    <col min="1" max="1" width="3.33203125" customWidth="1"/>
    <col min="2" max="2" width="3.21875" customWidth="1"/>
    <col min="3" max="3" width="18.88671875" customWidth="1"/>
    <col min="4" max="4" width="9.109375" customWidth="1"/>
    <col min="5" max="5" width="7.21875" customWidth="1"/>
    <col min="6" max="6" width="8.44140625" customWidth="1"/>
    <col min="7" max="7" width="8.109375" customWidth="1"/>
    <col min="8" max="8" width="9.33203125" customWidth="1"/>
    <col min="9" max="9" width="7.21875" customWidth="1"/>
  </cols>
  <sheetData>
    <row r="1" spans="1:9" x14ac:dyDescent="0.3">
      <c r="A1" s="21"/>
      <c r="B1" s="2" t="s">
        <v>0</v>
      </c>
      <c r="C1" s="2" t="str">
        <f>CHAR(CODE(B1)+1)</f>
        <v>B</v>
      </c>
      <c r="D1" s="2" t="str">
        <f t="shared" ref="D1:J1" si="0">CHAR(CODE(C1)+1)</f>
        <v>C</v>
      </c>
      <c r="E1" s="2" t="str">
        <f t="shared" si="0"/>
        <v>D</v>
      </c>
      <c r="F1" s="2" t="str">
        <f t="shared" si="0"/>
        <v>E</v>
      </c>
      <c r="G1" s="2" t="str">
        <f t="shared" si="0"/>
        <v>F</v>
      </c>
      <c r="H1" s="22" t="str">
        <f t="shared" si="0"/>
        <v>G</v>
      </c>
      <c r="I1" s="22" t="str">
        <f t="shared" si="0"/>
        <v>H</v>
      </c>
    </row>
    <row r="2" spans="1:9" x14ac:dyDescent="0.3">
      <c r="A2" s="2">
        <f>ROW(A1)</f>
        <v>1</v>
      </c>
      <c r="B2" s="3" t="s">
        <v>1</v>
      </c>
      <c r="C2" s="3" t="s">
        <v>2</v>
      </c>
      <c r="D2" s="3" t="s">
        <v>4</v>
      </c>
      <c r="E2" s="3"/>
      <c r="F2" s="3" t="s">
        <v>6</v>
      </c>
      <c r="G2" s="4"/>
      <c r="H2" s="5" t="s">
        <v>9</v>
      </c>
      <c r="I2" s="6" t="s">
        <v>12</v>
      </c>
    </row>
    <row r="3" spans="1:9" x14ac:dyDescent="0.3">
      <c r="A3" s="2">
        <f t="shared" ref="A3:A16" si="1">ROW(A2)</f>
        <v>2</v>
      </c>
      <c r="B3" s="3"/>
      <c r="C3" s="3" t="s">
        <v>3</v>
      </c>
      <c r="D3" s="3"/>
      <c r="E3" s="3" t="s">
        <v>5</v>
      </c>
      <c r="F3" s="3" t="s">
        <v>7</v>
      </c>
      <c r="G3" s="3" t="s">
        <v>8</v>
      </c>
      <c r="H3" s="7" t="s">
        <v>10</v>
      </c>
      <c r="I3" s="7" t="s">
        <v>11</v>
      </c>
    </row>
    <row r="4" spans="1:9" x14ac:dyDescent="0.3">
      <c r="A4" s="2">
        <f t="shared" si="1"/>
        <v>3</v>
      </c>
      <c r="B4" s="8">
        <f>ROW(B1)</f>
        <v>1</v>
      </c>
      <c r="C4" s="8" t="s">
        <v>15</v>
      </c>
      <c r="D4" s="12">
        <v>4600</v>
      </c>
      <c r="E4" s="8">
        <f>D4 * 0.01</f>
        <v>46</v>
      </c>
      <c r="F4" s="8">
        <f>D4 * 0.01</f>
        <v>46</v>
      </c>
      <c r="G4" s="8">
        <f>(D4 - F4 - $D$16 - $D$16 * I4) *12%</f>
        <v>-557.52</v>
      </c>
      <c r="H4" s="13">
        <f xml:space="preserve"> D4 -E4 -F4 -G4</f>
        <v>5065.5200000000004</v>
      </c>
      <c r="I4" s="8">
        <v>1</v>
      </c>
    </row>
    <row r="5" spans="1:9" x14ac:dyDescent="0.3">
      <c r="A5" s="2">
        <f t="shared" si="1"/>
        <v>4</v>
      </c>
      <c r="B5" s="8">
        <f t="shared" ref="B5:B14" si="2">ROW(B2)</f>
        <v>2</v>
      </c>
      <c r="C5" s="8" t="s">
        <v>16</v>
      </c>
      <c r="D5" s="12">
        <v>9000</v>
      </c>
      <c r="E5" s="8">
        <f t="shared" ref="E5:E14" si="3">D5 * 0.01</f>
        <v>90</v>
      </c>
      <c r="F5" s="8">
        <f t="shared" ref="F5:F14" si="4">D5 * 0.01</f>
        <v>90</v>
      </c>
      <c r="G5" s="8">
        <f t="shared" ref="G5:G14" si="5">(D5 - F5 - $D$16 - $D$16 * I5) *12%</f>
        <v>-586.79999999999995</v>
      </c>
      <c r="H5" s="13">
        <f t="shared" ref="H5:H14" si="6" xml:space="preserve"> D5 -E5 -F5 -G5</f>
        <v>9406.7999999999993</v>
      </c>
      <c r="I5" s="8">
        <v>2</v>
      </c>
    </row>
    <row r="6" spans="1:9" x14ac:dyDescent="0.3">
      <c r="A6" s="2">
        <f t="shared" si="1"/>
        <v>5</v>
      </c>
      <c r="B6" s="8">
        <f t="shared" si="2"/>
        <v>3</v>
      </c>
      <c r="C6" s="8" t="s">
        <v>17</v>
      </c>
      <c r="D6" s="12">
        <v>8600</v>
      </c>
      <c r="E6" s="8">
        <f t="shared" si="3"/>
        <v>86</v>
      </c>
      <c r="F6" s="8">
        <f t="shared" si="4"/>
        <v>86</v>
      </c>
      <c r="G6" s="8">
        <f t="shared" si="5"/>
        <v>469.68</v>
      </c>
      <c r="H6" s="13">
        <f t="shared" si="6"/>
        <v>7958.32</v>
      </c>
      <c r="I6" s="8">
        <v>0</v>
      </c>
    </row>
    <row r="7" spans="1:9" x14ac:dyDescent="0.3">
      <c r="A7" s="2">
        <f t="shared" si="1"/>
        <v>6</v>
      </c>
      <c r="B7" s="8">
        <f t="shared" si="2"/>
        <v>4</v>
      </c>
      <c r="C7" s="8" t="s">
        <v>18</v>
      </c>
      <c r="D7" s="12">
        <v>7560</v>
      </c>
      <c r="E7" s="8">
        <f t="shared" si="3"/>
        <v>75.600000000000009</v>
      </c>
      <c r="F7" s="8">
        <f t="shared" si="4"/>
        <v>75.600000000000009</v>
      </c>
      <c r="G7" s="8">
        <f t="shared" si="5"/>
        <v>346.12799999999993</v>
      </c>
      <c r="H7" s="13">
        <f t="shared" si="6"/>
        <v>7062.6719999999996</v>
      </c>
      <c r="I7" s="8">
        <v>0</v>
      </c>
    </row>
    <row r="8" spans="1:9" x14ac:dyDescent="0.3">
      <c r="A8" s="2">
        <f t="shared" si="1"/>
        <v>7</v>
      </c>
      <c r="B8" s="8">
        <f t="shared" si="2"/>
        <v>5</v>
      </c>
      <c r="C8" s="8" t="s">
        <v>19</v>
      </c>
      <c r="D8" s="12">
        <v>4600</v>
      </c>
      <c r="E8" s="8">
        <f t="shared" si="3"/>
        <v>46</v>
      </c>
      <c r="F8" s="8">
        <f t="shared" si="4"/>
        <v>46</v>
      </c>
      <c r="G8" s="8">
        <f t="shared" si="5"/>
        <v>-557.52</v>
      </c>
      <c r="H8" s="13">
        <f t="shared" si="6"/>
        <v>5065.5200000000004</v>
      </c>
      <c r="I8" s="8">
        <v>1</v>
      </c>
    </row>
    <row r="9" spans="1:9" x14ac:dyDescent="0.3">
      <c r="A9" s="2">
        <f t="shared" si="1"/>
        <v>8</v>
      </c>
      <c r="B9" s="8">
        <f t="shared" si="2"/>
        <v>6</v>
      </c>
      <c r="C9" s="8" t="s">
        <v>20</v>
      </c>
      <c r="D9" s="12">
        <v>11200</v>
      </c>
      <c r="E9" s="8">
        <f t="shared" si="3"/>
        <v>112</v>
      </c>
      <c r="F9" s="8">
        <f t="shared" si="4"/>
        <v>112</v>
      </c>
      <c r="G9" s="8">
        <f t="shared" si="5"/>
        <v>778.56</v>
      </c>
      <c r="H9" s="13">
        <f t="shared" si="6"/>
        <v>10197.44</v>
      </c>
      <c r="I9" s="8">
        <v>0</v>
      </c>
    </row>
    <row r="10" spans="1:9" x14ac:dyDescent="0.3">
      <c r="A10" s="2">
        <f t="shared" si="1"/>
        <v>9</v>
      </c>
      <c r="B10" s="8">
        <f t="shared" si="2"/>
        <v>7</v>
      </c>
      <c r="C10" s="8" t="s">
        <v>21</v>
      </c>
      <c r="D10" s="12">
        <v>6980</v>
      </c>
      <c r="E10" s="8">
        <f t="shared" si="3"/>
        <v>69.8</v>
      </c>
      <c r="F10" s="8">
        <f t="shared" si="4"/>
        <v>69.8</v>
      </c>
      <c r="G10" s="8">
        <f t="shared" si="5"/>
        <v>-274.77600000000001</v>
      </c>
      <c r="H10" s="13">
        <f t="shared" si="6"/>
        <v>7115.1759999999995</v>
      </c>
      <c r="I10" s="8">
        <v>1</v>
      </c>
    </row>
    <row r="11" spans="1:9" x14ac:dyDescent="0.3">
      <c r="A11" s="2">
        <f t="shared" si="1"/>
        <v>10</v>
      </c>
      <c r="B11" s="8">
        <f t="shared" si="2"/>
        <v>8</v>
      </c>
      <c r="C11" s="8" t="s">
        <v>22</v>
      </c>
      <c r="D11" s="12">
        <v>9000</v>
      </c>
      <c r="E11" s="8">
        <f t="shared" si="3"/>
        <v>90</v>
      </c>
      <c r="F11" s="8">
        <f t="shared" si="4"/>
        <v>90</v>
      </c>
      <c r="G11" s="8">
        <f t="shared" si="5"/>
        <v>-34.799999999999997</v>
      </c>
      <c r="H11" s="13">
        <f t="shared" si="6"/>
        <v>8854.7999999999993</v>
      </c>
      <c r="I11" s="8">
        <v>1</v>
      </c>
    </row>
    <row r="12" spans="1:9" x14ac:dyDescent="0.3">
      <c r="A12" s="2">
        <f t="shared" si="1"/>
        <v>11</v>
      </c>
      <c r="B12" s="8">
        <f t="shared" si="2"/>
        <v>9</v>
      </c>
      <c r="C12" s="8" t="s">
        <v>23</v>
      </c>
      <c r="D12" s="12">
        <v>6980</v>
      </c>
      <c r="E12" s="8">
        <f t="shared" si="3"/>
        <v>69.8</v>
      </c>
      <c r="F12" s="8">
        <f t="shared" si="4"/>
        <v>69.8</v>
      </c>
      <c r="G12" s="8">
        <f t="shared" si="5"/>
        <v>277.22399999999999</v>
      </c>
      <c r="H12" s="13">
        <f t="shared" si="6"/>
        <v>6563.1759999999995</v>
      </c>
      <c r="I12" s="8">
        <v>0</v>
      </c>
    </row>
    <row r="13" spans="1:9" x14ac:dyDescent="0.3">
      <c r="A13" s="2">
        <f t="shared" si="1"/>
        <v>12</v>
      </c>
      <c r="B13" s="8">
        <f t="shared" si="2"/>
        <v>10</v>
      </c>
      <c r="C13" s="8" t="s">
        <v>24</v>
      </c>
      <c r="D13" s="12">
        <v>8600</v>
      </c>
      <c r="E13" s="8">
        <f t="shared" si="3"/>
        <v>86</v>
      </c>
      <c r="F13" s="8">
        <f t="shared" si="4"/>
        <v>86</v>
      </c>
      <c r="G13" s="8">
        <f t="shared" si="5"/>
        <v>469.68</v>
      </c>
      <c r="H13" s="13">
        <f t="shared" si="6"/>
        <v>7958.32</v>
      </c>
      <c r="I13" s="8">
        <v>0</v>
      </c>
    </row>
    <row r="14" spans="1:9" x14ac:dyDescent="0.3">
      <c r="A14" s="2">
        <f t="shared" si="1"/>
        <v>13</v>
      </c>
      <c r="B14" s="8">
        <f t="shared" si="2"/>
        <v>11</v>
      </c>
      <c r="C14" s="8" t="s">
        <v>25</v>
      </c>
      <c r="D14" s="12">
        <v>13460</v>
      </c>
      <c r="E14" s="8">
        <f t="shared" si="3"/>
        <v>134.6</v>
      </c>
      <c r="F14" s="8">
        <f t="shared" si="4"/>
        <v>134.6</v>
      </c>
      <c r="G14" s="8">
        <f t="shared" si="5"/>
        <v>-56.952000000000041</v>
      </c>
      <c r="H14" s="13">
        <f t="shared" si="6"/>
        <v>13247.751999999999</v>
      </c>
      <c r="I14" s="8">
        <v>2</v>
      </c>
    </row>
    <row r="15" spans="1:9" x14ac:dyDescent="0.3">
      <c r="A15" s="2">
        <f t="shared" si="1"/>
        <v>14</v>
      </c>
      <c r="B15" s="9"/>
      <c r="C15" s="10" t="s">
        <v>13</v>
      </c>
      <c r="D15" s="14">
        <f>SUM(D4:D14)</f>
        <v>90580</v>
      </c>
      <c r="E15" s="14">
        <f t="shared" ref="E15:H15" si="7">SUM(E4:E14)</f>
        <v>905.8</v>
      </c>
      <c r="F15" s="14">
        <f t="shared" si="7"/>
        <v>905.8</v>
      </c>
      <c r="G15" s="14">
        <f t="shared" si="7"/>
        <v>272.90399999999994</v>
      </c>
      <c r="H15" s="14">
        <f t="shared" si="7"/>
        <v>88495.495999999999</v>
      </c>
      <c r="I15" s="9"/>
    </row>
    <row r="16" spans="1:9" x14ac:dyDescent="0.3">
      <c r="A16" s="2">
        <f t="shared" si="1"/>
        <v>15</v>
      </c>
      <c r="B16" s="8"/>
      <c r="C16" s="2" t="s">
        <v>14</v>
      </c>
      <c r="D16" s="12">
        <f>MIN(D4:D14)</f>
        <v>4600</v>
      </c>
      <c r="E16" s="11"/>
      <c r="F16" s="11"/>
      <c r="G16" s="11"/>
      <c r="H16" s="11"/>
      <c r="I1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C285-512D-4D78-8BDD-546CFC2C9D70}">
  <dimension ref="A1:F7"/>
  <sheetViews>
    <sheetView zoomScale="205" zoomScaleNormal="205" workbookViewId="0">
      <selection activeCell="F11" sqref="F11"/>
    </sheetView>
  </sheetViews>
  <sheetFormatPr defaultRowHeight="18.75" x14ac:dyDescent="0.3"/>
  <cols>
    <col min="1" max="1" width="18.77734375" customWidth="1"/>
    <col min="2" max="2" width="9.44140625" customWidth="1"/>
    <col min="3" max="3" width="8.88671875" customWidth="1"/>
    <col min="4" max="4" width="10.88671875" customWidth="1"/>
    <col min="5" max="5" width="20.77734375" customWidth="1"/>
    <col min="6" max="6" width="22.44140625" customWidth="1"/>
  </cols>
  <sheetData>
    <row r="1" spans="1:6" s="15" customFormat="1" ht="20.25" thickTop="1" thickBot="1" x14ac:dyDescent="0.35">
      <c r="A1" s="17" t="s">
        <v>26</v>
      </c>
      <c r="B1" s="17" t="s">
        <v>4</v>
      </c>
      <c r="C1" s="17" t="s">
        <v>27</v>
      </c>
      <c r="D1" s="17" t="s">
        <v>28</v>
      </c>
      <c r="E1" s="17" t="s">
        <v>30</v>
      </c>
      <c r="F1" s="17" t="s">
        <v>29</v>
      </c>
    </row>
    <row r="2" spans="1:6" ht="20.25" thickTop="1" thickBot="1" x14ac:dyDescent="0.35">
      <c r="A2" s="18" t="s">
        <v>31</v>
      </c>
      <c r="B2" s="18">
        <v>1000</v>
      </c>
      <c r="C2" s="18">
        <f xml:space="preserve"> B2 * 0.4</f>
        <v>400</v>
      </c>
      <c r="D2" s="18">
        <f xml:space="preserve"> B2 * 0.25</f>
        <v>250</v>
      </c>
      <c r="E2" s="18">
        <f xml:space="preserve"> (B2 + D2 - 400) * 0.13</f>
        <v>110.5</v>
      </c>
      <c r="F2" s="18">
        <f xml:space="preserve"> B2 - C2 + G2 - E2</f>
        <v>489.5</v>
      </c>
    </row>
    <row r="3" spans="1:6" ht="20.25" thickTop="1" thickBot="1" x14ac:dyDescent="0.35">
      <c r="A3" s="18" t="s">
        <v>32</v>
      </c>
      <c r="B3" s="18">
        <v>2300</v>
      </c>
      <c r="C3" s="18">
        <f t="shared" ref="C3:C5" si="0" xml:space="preserve"> B3 * 0.4</f>
        <v>920</v>
      </c>
      <c r="D3" s="18">
        <f t="shared" ref="D3:D5" si="1" xml:space="preserve"> B3 * 0.25</f>
        <v>575</v>
      </c>
      <c r="E3" s="18">
        <f t="shared" ref="E3:E5" si="2" xml:space="preserve"> (B3 + D3 - 400) * 0.13</f>
        <v>321.75</v>
      </c>
      <c r="F3" s="18">
        <f t="shared" ref="F3:F5" si="3" xml:space="preserve"> B3 - C3 + G3 - E3</f>
        <v>1058.25</v>
      </c>
    </row>
    <row r="4" spans="1:6" ht="20.25" thickTop="1" thickBot="1" x14ac:dyDescent="0.35">
      <c r="A4" s="18" t="s">
        <v>33</v>
      </c>
      <c r="B4" s="18">
        <v>1800</v>
      </c>
      <c r="C4" s="18">
        <f t="shared" si="0"/>
        <v>720</v>
      </c>
      <c r="D4" s="18">
        <f t="shared" si="1"/>
        <v>450</v>
      </c>
      <c r="E4" s="18">
        <f t="shared" si="2"/>
        <v>240.5</v>
      </c>
      <c r="F4" s="18">
        <f t="shared" si="3"/>
        <v>839.5</v>
      </c>
    </row>
    <row r="5" spans="1:6" ht="20.25" thickTop="1" thickBot="1" x14ac:dyDescent="0.35">
      <c r="A5" s="18" t="s">
        <v>34</v>
      </c>
      <c r="B5" s="18">
        <v>1900</v>
      </c>
      <c r="C5" s="18">
        <f t="shared" si="0"/>
        <v>760</v>
      </c>
      <c r="D5" s="18">
        <f t="shared" si="1"/>
        <v>475</v>
      </c>
      <c r="E5" s="18">
        <f t="shared" si="2"/>
        <v>256.75</v>
      </c>
      <c r="F5" s="18">
        <f t="shared" si="3"/>
        <v>883.25</v>
      </c>
    </row>
    <row r="6" spans="1:6" ht="20.25" thickTop="1" thickBot="1" x14ac:dyDescent="0.35">
      <c r="A6" s="19" t="s">
        <v>35</v>
      </c>
      <c r="B6" s="20"/>
      <c r="C6" s="20"/>
      <c r="D6" s="20"/>
      <c r="E6" s="20"/>
      <c r="F6" s="20"/>
    </row>
    <row r="7" spans="1:6" ht="19.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5A73-AA5A-4199-A6F9-337375B6FDAE}">
  <dimension ref="A1:H9"/>
  <sheetViews>
    <sheetView tabSelected="1" zoomScale="160" zoomScaleNormal="160" workbookViewId="0">
      <selection activeCell="H10" sqref="H10"/>
    </sheetView>
  </sheetViews>
  <sheetFormatPr defaultRowHeight="18.75" x14ac:dyDescent="0.3"/>
  <cols>
    <col min="1" max="1" width="6.6640625" bestFit="1" customWidth="1"/>
    <col min="2" max="2" width="10.44140625" bestFit="1" customWidth="1"/>
    <col min="3" max="5" width="5" bestFit="1" customWidth="1"/>
    <col min="6" max="6" width="17" bestFit="1" customWidth="1"/>
    <col min="7" max="7" width="17.6640625" bestFit="1" customWidth="1"/>
    <col min="8" max="8" width="15.109375" bestFit="1" customWidth="1"/>
  </cols>
  <sheetData>
    <row r="1" spans="1:8" x14ac:dyDescent="0.3">
      <c r="A1" s="23" t="s">
        <v>36</v>
      </c>
      <c r="B1" s="23"/>
      <c r="C1" s="23"/>
      <c r="D1" s="23"/>
      <c r="E1" s="23"/>
      <c r="F1" s="23"/>
      <c r="G1" s="23"/>
      <c r="H1" s="23"/>
    </row>
    <row r="2" spans="1:8" x14ac:dyDescent="0.3">
      <c r="A2" s="16" t="s">
        <v>37</v>
      </c>
      <c r="B2" s="16" t="s">
        <v>38</v>
      </c>
      <c r="C2" s="16">
        <v>1</v>
      </c>
      <c r="D2" s="16">
        <v>2</v>
      </c>
      <c r="E2" s="16">
        <v>3</v>
      </c>
      <c r="F2" s="16" t="s">
        <v>39</v>
      </c>
      <c r="G2" s="16" t="s">
        <v>49</v>
      </c>
      <c r="H2" s="16" t="s">
        <v>40</v>
      </c>
    </row>
    <row r="3" spans="1:8" x14ac:dyDescent="0.3">
      <c r="A3" s="16">
        <f>ROW(A1)</f>
        <v>1</v>
      </c>
      <c r="B3" s="1" t="s">
        <v>41</v>
      </c>
      <c r="C3" s="1">
        <v>3.23</v>
      </c>
      <c r="D3" s="1">
        <v>3.44</v>
      </c>
      <c r="E3" s="1">
        <v>3.3</v>
      </c>
      <c r="F3" s="1">
        <f>MIN(C3:E3)</f>
        <v>3.23</v>
      </c>
      <c r="G3" s="24">
        <f>AVERAGE(C3:E3)</f>
        <v>3.3233333333333328</v>
      </c>
      <c r="H3" s="1">
        <f>F3 - $F$9</f>
        <v>6.999999999999984E-2</v>
      </c>
    </row>
    <row r="4" spans="1:8" x14ac:dyDescent="0.3">
      <c r="A4" s="16">
        <f t="shared" ref="A4:A7" si="0">ROW(A2)</f>
        <v>2</v>
      </c>
      <c r="B4" s="1" t="s">
        <v>42</v>
      </c>
      <c r="C4" s="1">
        <v>3.21</v>
      </c>
      <c r="D4" s="1">
        <v>3.22</v>
      </c>
      <c r="E4" s="1">
        <v>3.24</v>
      </c>
      <c r="F4" s="1">
        <f t="shared" ref="F4:F7" si="1">MIN(C4:E4)</f>
        <v>3.21</v>
      </c>
      <c r="G4" s="24">
        <f t="shared" ref="G4:G7" si="2">AVERAGE(C4:E4)</f>
        <v>3.2233333333333332</v>
      </c>
      <c r="H4" s="1">
        <f t="shared" ref="H4:H7" si="3">F4 - $F$9</f>
        <v>4.9999999999999822E-2</v>
      </c>
    </row>
    <row r="5" spans="1:8" x14ac:dyDescent="0.3">
      <c r="A5" s="16">
        <f t="shared" si="0"/>
        <v>3</v>
      </c>
      <c r="B5" s="1" t="s">
        <v>43</v>
      </c>
      <c r="C5" s="1">
        <v>3.17</v>
      </c>
      <c r="D5" s="1">
        <v>3.16</v>
      </c>
      <c r="E5" s="1">
        <v>3.18</v>
      </c>
      <c r="F5" s="1">
        <f t="shared" si="1"/>
        <v>3.16</v>
      </c>
      <c r="G5" s="24">
        <f t="shared" si="2"/>
        <v>3.17</v>
      </c>
      <c r="H5" s="1">
        <f t="shared" si="3"/>
        <v>0</v>
      </c>
    </row>
    <row r="6" spans="1:8" x14ac:dyDescent="0.3">
      <c r="A6" s="16">
        <f t="shared" si="0"/>
        <v>4</v>
      </c>
      <c r="B6" s="1" t="s">
        <v>44</v>
      </c>
      <c r="C6" s="1">
        <v>3.24</v>
      </c>
      <c r="D6" s="1">
        <v>3.2</v>
      </c>
      <c r="E6" s="1">
        <v>3.18</v>
      </c>
      <c r="F6" s="1">
        <f t="shared" si="1"/>
        <v>3.18</v>
      </c>
      <c r="G6" s="24">
        <f t="shared" si="2"/>
        <v>3.206666666666667</v>
      </c>
      <c r="H6" s="1">
        <f t="shared" si="3"/>
        <v>2.0000000000000018E-2</v>
      </c>
    </row>
    <row r="7" spans="1:8" x14ac:dyDescent="0.3">
      <c r="A7" s="16">
        <f t="shared" si="0"/>
        <v>5</v>
      </c>
      <c r="B7" s="1" t="s">
        <v>45</v>
      </c>
      <c r="C7" s="1">
        <v>3.56</v>
      </c>
      <c r="D7" s="1">
        <v>3.44</v>
      </c>
      <c r="E7" s="1">
        <v>3.52</v>
      </c>
      <c r="F7" s="1">
        <f t="shared" si="1"/>
        <v>3.44</v>
      </c>
      <c r="G7" s="24">
        <f t="shared" si="2"/>
        <v>3.5066666666666664</v>
      </c>
      <c r="H7" s="1">
        <f t="shared" si="3"/>
        <v>0.2799999999999998</v>
      </c>
    </row>
    <row r="8" spans="1:8" ht="56.25" x14ac:dyDescent="0.3">
      <c r="A8" s="1"/>
      <c r="B8" s="1"/>
      <c r="C8" s="1"/>
      <c r="D8" s="1"/>
      <c r="E8" s="1"/>
      <c r="F8" s="25" t="s">
        <v>46</v>
      </c>
      <c r="G8" s="25" t="s">
        <v>47</v>
      </c>
      <c r="H8" s="25" t="s">
        <v>48</v>
      </c>
    </row>
    <row r="9" spans="1:8" x14ac:dyDescent="0.3">
      <c r="F9" s="1">
        <f>MIN(F3:F7)</f>
        <v>3.16</v>
      </c>
      <c r="G9" s="24">
        <f>AVERAGE(G3:G7)</f>
        <v>3.286</v>
      </c>
      <c r="H9" s="1">
        <f>MAX(H3:H7)</f>
        <v>0.2799999999999998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Липинский</dc:creator>
  <cp:lastModifiedBy>Константин Липинский</cp:lastModifiedBy>
  <dcterms:created xsi:type="dcterms:W3CDTF">2024-05-15T08:03:24Z</dcterms:created>
  <dcterms:modified xsi:type="dcterms:W3CDTF">2024-05-15T08:52:37Z</dcterms:modified>
</cp:coreProperties>
</file>