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1017f3cb737d2eb/Документы/Колледж/ИТ/"/>
    </mc:Choice>
  </mc:AlternateContent>
  <xr:revisionPtr revIDLastSave="16" documentId="13_ncr:1_{2A9224E8-4B7C-4D56-B760-5B0A84502B1B}" xr6:coauthVersionLast="47" xr6:coauthVersionMax="47" xr10:uidLastSave="{61673D63-D5E4-47C0-A99E-7F4D4CA2A262}"/>
  <bookViews>
    <workbookView xWindow="-120" yWindow="-120" windowWidth="29040" windowHeight="15720" xr2:uid="{24E86A33-7DF8-49F7-90C7-703B1E92A7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4" i="1"/>
  <c r="D5" i="1"/>
  <c r="D3" i="1"/>
  <c r="B14" i="1" s="1"/>
  <c r="D2" i="1"/>
  <c r="A14" i="1" l="1"/>
  <c r="C14" i="1" s="1"/>
</calcChain>
</file>

<file path=xl/sharedStrings.xml><?xml version="1.0" encoding="utf-8"?>
<sst xmlns="http://schemas.openxmlformats.org/spreadsheetml/2006/main" count="27" uniqueCount="27">
  <si>
    <t>№ Вопроса</t>
  </si>
  <si>
    <t>Вопрос</t>
  </si>
  <si>
    <t>Ответ</t>
  </si>
  <si>
    <t>Результат</t>
  </si>
  <si>
    <t>Кто является Архонтом Анемо в Genshin Impact?</t>
  </si>
  <si>
    <t>Каким элементом обладает персонаж Дилюк?</t>
  </si>
  <si>
    <t>Как называется главный город региона Мондштадт?</t>
  </si>
  <si>
    <t>Кто из следующих персонажей является пользователем Гео?</t>
  </si>
  <si>
    <t>Какой из этих персонажей является мечником?</t>
  </si>
  <si>
    <t>Как называется валюта, используемая для молитв в Genshin Impact?</t>
  </si>
  <si>
    <t>Каким оружием пользуется персонаж Фишль?</t>
  </si>
  <si>
    <t>Какая из следующих локаций не принадлежит региону Ли Юэ?</t>
  </si>
  <si>
    <t>Какой персонаж является лидером рыцарей Фавониус?</t>
  </si>
  <si>
    <t>Кто из следующих персонажей является пользователем Гидро?</t>
  </si>
  <si>
    <t>Верных</t>
  </si>
  <si>
    <t>Неверных</t>
  </si>
  <si>
    <t>Оценка</t>
  </si>
  <si>
    <t>Венти</t>
  </si>
  <si>
    <t>Беннет</t>
  </si>
  <si>
    <t>Примогемы</t>
  </si>
  <si>
    <t>Драконий Хребет</t>
  </si>
  <si>
    <t>Джин</t>
  </si>
  <si>
    <t>Син Цю</t>
  </si>
  <si>
    <t>Нингуан</t>
  </si>
  <si>
    <t>Мондштадт</t>
  </si>
  <si>
    <t>Пиро</t>
  </si>
  <si>
    <t>Лук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</si>
</sst>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6676C-12B8-4FE6-AC20-2307352C79AB}">
  <dimension ref="A1:D14"/>
  <sheetViews>
    <sheetView tabSelected="1" zoomScale="175" zoomScaleNormal="175" workbookViewId="0">
      <selection activeCell="E8" sqref="E8"/>
    </sheetView>
  </sheetViews>
  <sheetFormatPr defaultRowHeight="15" x14ac:dyDescent="0.25"/>
  <cols>
    <col min="1" max="1" width="11.42578125" bestFit="1" customWidth="1"/>
    <col min="2" max="2" width="66.140625" bestFit="1" customWidth="1"/>
    <col min="3" max="3" width="27.7109375" bestFit="1" customWidth="1"/>
    <col min="4" max="4" width="9.85546875" bestFit="1" customWidth="1"/>
  </cols>
  <sheetData>
    <row r="1" spans="1:4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 s="1">
        <v>1</v>
      </c>
      <c r="B2" s="2" t="s">
        <v>4</v>
      </c>
      <c r="C2" s="1" t="s">
        <v>17</v>
      </c>
      <c r="D2" s="1" t="str">
        <f>IF(C2 = "Венти","Верно","Неверно")</f>
        <v>Верно</v>
      </c>
    </row>
    <row r="3" spans="1:4" x14ac:dyDescent="0.25">
      <c r="A3" s="1">
        <v>2</v>
      </c>
      <c r="B3" s="2" t="s">
        <v>5</v>
      </c>
      <c r="C3" s="1" t="s">
        <v>25</v>
      </c>
      <c r="D3" s="1" t="str">
        <f>IF(C3 = "Пиро","Верно","Неверно")</f>
        <v>Верно</v>
      </c>
    </row>
    <row r="4" spans="1:4" x14ac:dyDescent="0.25">
      <c r="A4" s="1">
        <v>3</v>
      </c>
      <c r="B4" s="2" t="s">
        <v>6</v>
      </c>
      <c r="C4" s="1" t="s">
        <v>24</v>
      </c>
      <c r="D4" s="1" t="str">
        <f>IF(C4 = "Мондштадт","Верно","Неверно")</f>
        <v>Верно</v>
      </c>
    </row>
    <row r="5" spans="1:4" x14ac:dyDescent="0.25">
      <c r="A5" s="1">
        <v>4</v>
      </c>
      <c r="B5" s="2" t="s">
        <v>7</v>
      </c>
      <c r="C5" s="1" t="s">
        <v>23</v>
      </c>
      <c r="D5" s="1" t="str">
        <f>IF(C5 = "Нингуан","Верно","Неверно")</f>
        <v>Верно</v>
      </c>
    </row>
    <row r="6" spans="1:4" x14ac:dyDescent="0.25">
      <c r="A6" s="1">
        <v>5</v>
      </c>
      <c r="B6" s="2" t="s">
        <v>8</v>
      </c>
      <c r="C6" s="1" t="s">
        <v>18</v>
      </c>
      <c r="D6" s="1" t="str">
        <f>IF(C6 = "Беннет","Верно","Неверно")</f>
        <v>Верно</v>
      </c>
    </row>
    <row r="7" spans="1:4" x14ac:dyDescent="0.25">
      <c r="A7" s="1">
        <v>6</v>
      </c>
      <c r="B7" s="2" t="s">
        <v>9</v>
      </c>
      <c r="C7" s="1" t="s">
        <v>19</v>
      </c>
      <c r="D7" s="1" t="str">
        <f>IF(C7 = "Примогемы","Верно","Неверно")</f>
        <v>Верно</v>
      </c>
    </row>
    <row r="8" spans="1:4" x14ac:dyDescent="0.25">
      <c r="A8" s="1">
        <v>7</v>
      </c>
      <c r="B8" s="2" t="s">
        <v>10</v>
      </c>
      <c r="C8" s="1" t="s">
        <v>26</v>
      </c>
      <c r="D8" s="1" t="str">
        <f>IF(C8 = "Лук","Верно","Неверно")</f>
        <v>Верно</v>
      </c>
    </row>
    <row r="9" spans="1:4" x14ac:dyDescent="0.25">
      <c r="A9" s="1">
        <v>8</v>
      </c>
      <c r="B9" s="2" t="s">
        <v>11</v>
      </c>
      <c r="C9" s="1" t="s">
        <v>20</v>
      </c>
      <c r="D9" s="1" t="str">
        <f>IF(C9 = "Драконий Хребет","Верно","Неверно")</f>
        <v>Верно</v>
      </c>
    </row>
    <row r="10" spans="1:4" x14ac:dyDescent="0.25">
      <c r="A10" s="1">
        <v>9</v>
      </c>
      <c r="B10" s="2" t="s">
        <v>12</v>
      </c>
      <c r="C10" s="1" t="s">
        <v>21</v>
      </c>
      <c r="D10" s="1" t="str">
        <f>IF(C10 = "Джин","Верно","Неверно")</f>
        <v>Верно</v>
      </c>
    </row>
    <row r="11" spans="1:4" x14ac:dyDescent="0.25">
      <c r="A11" s="1">
        <v>10</v>
      </c>
      <c r="B11" s="2" t="s">
        <v>13</v>
      </c>
      <c r="C11" s="1" t="s">
        <v>22</v>
      </c>
      <c r="D11" s="1" t="str">
        <f>IF(C11 = "Син Цю","Верно","Неверно")</f>
        <v>Верно</v>
      </c>
    </row>
    <row r="13" spans="1:4" x14ac:dyDescent="0.25">
      <c r="A13" s="4" t="s">
        <v>14</v>
      </c>
      <c r="B13" s="4" t="s">
        <v>15</v>
      </c>
      <c r="C13" s="4" t="s">
        <v>16</v>
      </c>
    </row>
    <row r="14" spans="1:4" x14ac:dyDescent="0.25">
      <c r="A14" s="1">
        <f>COUNTIF(D2:D11, "Верно")</f>
        <v>10</v>
      </c>
      <c r="B14" s="1">
        <f>COUNTIF(D2:D11, "Неверно")</f>
        <v>0</v>
      </c>
      <c r="C14" s="1" t="str">
        <f>IF(A14 = 10, "5", IF(AND(A14 &gt; 6, A14 &lt; 10), "4", IF(AND(A14 &gt; 2, A14 &lt; 7), "3", "2")))</f>
        <v>5</v>
      </c>
    </row>
  </sheetData>
  <conditionalFormatting sqref="D2:D11">
    <cfRule type="cellIs" dxfId="1" priority="1" operator="equal">
      <formula>"Неверно"</formula>
    </cfRule>
    <cfRule type="cellIs" dxfId="0" priority="2" operator="equal">
      <formula>"Верно"</formula>
    </cfRule>
  </conditionalFormatting>
  <dataValidations count="10">
    <dataValidation type="list" allowBlank="1" showInputMessage="1" showErrorMessage="1" sqref="C2" xr:uid="{1E6B387C-1EC9-45F3-B49E-7F820059EAE7}">
      <formula1>"Чжунли, Венти, Сёгун Райдэн"</formula1>
    </dataValidation>
    <dataValidation type="list" allowBlank="1" showInputMessage="1" showErrorMessage="1" sqref="C3" xr:uid="{0051A52F-789B-4C05-A547-0B1DEDD3F173}">
      <formula1>"Пиро, Электро, Гидро"</formula1>
    </dataValidation>
    <dataValidation type="list" allowBlank="1" showInputMessage="1" showErrorMessage="1" sqref="C4" xr:uid="{539D6638-E9AE-43FA-A090-DC1D7C287FA9}">
      <formula1>"Ли Юэ, Мондштадт, Инадзума"</formula1>
    </dataValidation>
    <dataValidation type="list" allowBlank="1" showInputMessage="1" showErrorMessage="1" sqref="C5" xr:uid="{5D4E4727-2D93-48FF-8905-92E26671C506}">
      <formula1>"Барбара, Нингуан, Кэйа"</formula1>
    </dataValidation>
    <dataValidation type="list" allowBlank="1" showInputMessage="1" showErrorMessage="1" sqref="C6" xr:uid="{69D81613-EF6E-4F34-AC52-D22A051106EC}">
      <formula1>"Ноэлль, Беннет, Эмбер"</formula1>
    </dataValidation>
    <dataValidation type="list" allowBlank="1" showInputMessage="1" showErrorMessage="1" sqref="C7" xr:uid="{CB002F19-D210-4D3F-AF38-51F7C0482B3B}">
      <formula1>"Примогемы, Мора, Анемокулус"</formula1>
    </dataValidation>
    <dataValidation type="list" allowBlank="1" showInputMessage="1" showErrorMessage="1" sqref="C8" xr:uid="{D7944EA2-E15F-403C-A59E-4E1F33A2797F}">
      <formula1>"Катализатор, Лук, Двуручный меч"</formula1>
    </dataValidation>
    <dataValidation type="list" allowBlank="1" showInputMessage="1" showErrorMessage="1" sqref="C9" xr:uid="{4FFF60D1-D2F1-44CD-8DF7-A1701E682884}">
      <formula1>"Гора Хулао, Драконий Хребет, Деревня Цинцэ"</formula1>
    </dataValidation>
    <dataValidation type="list" allowBlank="1" showInputMessage="1" showErrorMessage="1" sqref="C10" xr:uid="{16349E56-FBE6-4E46-8F37-71DE1EEB6399}">
      <formula1>"Джин, Лиза, Эмбер"</formula1>
    </dataValidation>
    <dataValidation type="list" allowBlank="1" showInputMessage="1" showErrorMessage="1" sqref="C11" xr:uid="{AFE8F991-6875-48A5-A8F6-3AB4A9EB1D2B}">
      <formula1>"Гань Юй, Син Цю, Бэй Доу"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Константин Липинский</dc:creator>
  <cp:lastModifiedBy>Константин Липинский</cp:lastModifiedBy>
  <dcterms:created xsi:type="dcterms:W3CDTF">2024-05-23T11:29:28Z</dcterms:created>
  <dcterms:modified xsi:type="dcterms:W3CDTF">2024-05-24T08:21:35Z</dcterms:modified>
</cp:coreProperties>
</file>