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uanc\repos\ceped-data\crudo\datos\"/>
    </mc:Choice>
  </mc:AlternateContent>
  <xr:revisionPtr revIDLastSave="0" documentId="13_ncr:1_{CE38682E-9EF6-4CB8-B34A-C2C6253E70C4}" xr6:coauthVersionLast="47" xr6:coauthVersionMax="47" xr10:uidLastSave="{00000000-0000-0000-0000-000000000000}"/>
  <bookViews>
    <workbookView xWindow="-108" yWindow="-108" windowWidth="23256" windowHeight="12456" tabRatio="791" xr2:uid="{00000000-000D-0000-FFFF-FFFF00000000}"/>
  </bookViews>
  <sheets>
    <sheet name="data_sistematizada_cd" sheetId="15" r:id="rId1"/>
    <sheet name="Datos mes_tipo de cambio real" sheetId="11" r:id="rId2"/>
    <sheet name="Datos anuales" sheetId="3" state="hidden" r:id="rId3"/>
    <sheet name="Datos mes_productividad" sheetId="13" r:id="rId4"/>
    <sheet name="G. Precio real del dolar" sheetId="2" r:id="rId5"/>
    <sheet name="Gráfico1" sheetId="14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1" i="15" l="1"/>
  <c r="B351" i="15"/>
  <c r="C351" i="15"/>
  <c r="D351" i="15"/>
  <c r="E351" i="15"/>
  <c r="F351" i="15"/>
  <c r="A352" i="15"/>
  <c r="B352" i="15"/>
  <c r="C352" i="15"/>
  <c r="D352" i="15"/>
  <c r="E352" i="15"/>
  <c r="F352" i="15"/>
  <c r="A353" i="15"/>
  <c r="B353" i="15"/>
  <c r="C353" i="15"/>
  <c r="D353" i="15"/>
  <c r="E353" i="15"/>
  <c r="F353" i="15"/>
  <c r="A354" i="15"/>
  <c r="B354" i="15"/>
  <c r="C354" i="15"/>
  <c r="D354" i="15"/>
  <c r="E354" i="15"/>
  <c r="F354" i="15"/>
  <c r="A355" i="15"/>
  <c r="B355" i="15"/>
  <c r="C355" i="15"/>
  <c r="D355" i="15"/>
  <c r="E355" i="15"/>
  <c r="F355" i="15"/>
  <c r="A356" i="15"/>
  <c r="B356" i="15"/>
  <c r="C356" i="15"/>
  <c r="D356" i="15"/>
  <c r="E356" i="15"/>
  <c r="F356" i="15"/>
  <c r="A357" i="15"/>
  <c r="B357" i="15"/>
  <c r="C357" i="15"/>
  <c r="D357" i="15"/>
  <c r="E357" i="15"/>
  <c r="F357" i="15"/>
  <c r="A358" i="15"/>
  <c r="B358" i="15"/>
  <c r="C358" i="15"/>
  <c r="D358" i="15"/>
  <c r="E358" i="15"/>
  <c r="F358" i="15"/>
  <c r="A359" i="15"/>
  <c r="B359" i="15"/>
  <c r="C359" i="15"/>
  <c r="D359" i="15"/>
  <c r="E359" i="15"/>
  <c r="F359" i="15"/>
  <c r="A360" i="15"/>
  <c r="B360" i="15"/>
  <c r="C360" i="15"/>
  <c r="D360" i="15"/>
  <c r="E360" i="15"/>
  <c r="F360" i="15"/>
  <c r="A361" i="15"/>
  <c r="B361" i="15"/>
  <c r="C361" i="15"/>
  <c r="D361" i="15"/>
  <c r="E361" i="15"/>
  <c r="F361" i="15"/>
  <c r="A362" i="15"/>
  <c r="B362" i="15"/>
  <c r="C362" i="15"/>
  <c r="D362" i="15"/>
  <c r="E362" i="15"/>
  <c r="F362" i="15"/>
  <c r="A363" i="15"/>
  <c r="B363" i="15"/>
  <c r="C363" i="15"/>
  <c r="D363" i="15"/>
  <c r="E363" i="15"/>
  <c r="F363" i="15"/>
  <c r="A364" i="15"/>
  <c r="B364" i="15"/>
  <c r="C364" i="15"/>
  <c r="D364" i="15"/>
  <c r="E364" i="15"/>
  <c r="F364" i="15"/>
  <c r="A365" i="15"/>
  <c r="B365" i="15"/>
  <c r="C365" i="15"/>
  <c r="D365" i="15"/>
  <c r="E365" i="15"/>
  <c r="F365" i="15"/>
  <c r="A366" i="15"/>
  <c r="B366" i="15"/>
  <c r="C366" i="15"/>
  <c r="D366" i="15"/>
  <c r="E366" i="15"/>
  <c r="F366" i="15"/>
  <c r="A367" i="15"/>
  <c r="B367" i="15"/>
  <c r="C367" i="15"/>
  <c r="D367" i="15"/>
  <c r="E367" i="15"/>
  <c r="F367" i="15"/>
  <c r="A368" i="15"/>
  <c r="B368" i="15"/>
  <c r="C368" i="15"/>
  <c r="D368" i="15"/>
  <c r="E368" i="15"/>
  <c r="F368" i="15"/>
  <c r="A369" i="15"/>
  <c r="B369" i="15"/>
  <c r="C369" i="15"/>
  <c r="D369" i="15"/>
  <c r="E369" i="15"/>
  <c r="F369" i="15"/>
  <c r="A370" i="15"/>
  <c r="B370" i="15"/>
  <c r="C370" i="15"/>
  <c r="D370" i="15"/>
  <c r="E370" i="15"/>
  <c r="F370" i="15"/>
  <c r="A371" i="15"/>
  <c r="B371" i="15"/>
  <c r="C371" i="15"/>
  <c r="D371" i="15"/>
  <c r="E371" i="15"/>
  <c r="F371" i="15"/>
  <c r="A372" i="15"/>
  <c r="B372" i="15"/>
  <c r="C372" i="15"/>
  <c r="D372" i="15"/>
  <c r="E372" i="15"/>
  <c r="F372" i="15"/>
  <c r="A373" i="15"/>
  <c r="B373" i="15"/>
  <c r="C373" i="15"/>
  <c r="D373" i="15"/>
  <c r="E373" i="15"/>
  <c r="F373" i="15"/>
  <c r="A374" i="15"/>
  <c r="B374" i="15"/>
  <c r="C374" i="15"/>
  <c r="D374" i="15"/>
  <c r="E374" i="15"/>
  <c r="F374" i="15"/>
  <c r="A375" i="15"/>
  <c r="B375" i="15"/>
  <c r="C375" i="15"/>
  <c r="D375" i="15"/>
  <c r="E375" i="15"/>
  <c r="F375" i="15"/>
  <c r="A376" i="15"/>
  <c r="B376" i="15"/>
  <c r="C376" i="15"/>
  <c r="D376" i="15"/>
  <c r="E376" i="15"/>
  <c r="F376" i="15"/>
  <c r="A377" i="15"/>
  <c r="B377" i="15"/>
  <c r="C377" i="15"/>
  <c r="D377" i="15"/>
  <c r="E377" i="15"/>
  <c r="F377" i="15"/>
  <c r="A378" i="15"/>
  <c r="B378" i="15"/>
  <c r="C378" i="15"/>
  <c r="D378" i="15"/>
  <c r="E378" i="15"/>
  <c r="F378" i="15"/>
  <c r="A379" i="15"/>
  <c r="B379" i="15"/>
  <c r="C379" i="15"/>
  <c r="D379" i="15"/>
  <c r="E379" i="15"/>
  <c r="F379" i="15"/>
  <c r="A380" i="15"/>
  <c r="B380" i="15"/>
  <c r="C380" i="15"/>
  <c r="D380" i="15"/>
  <c r="E380" i="15"/>
  <c r="F380" i="15"/>
  <c r="A381" i="15"/>
  <c r="B381" i="15"/>
  <c r="C381" i="15"/>
  <c r="D381" i="15"/>
  <c r="E381" i="15"/>
  <c r="F381" i="15"/>
  <c r="A382" i="15"/>
  <c r="B382" i="15"/>
  <c r="C382" i="15"/>
  <c r="D382" i="15"/>
  <c r="E382" i="15"/>
  <c r="F382" i="15"/>
  <c r="A383" i="15"/>
  <c r="B383" i="15"/>
  <c r="C383" i="15"/>
  <c r="D383" i="15"/>
  <c r="E383" i="15"/>
  <c r="F383" i="15"/>
  <c r="A384" i="15"/>
  <c r="B384" i="15"/>
  <c r="C384" i="15"/>
  <c r="D384" i="15"/>
  <c r="E384" i="15"/>
  <c r="F384" i="15"/>
  <c r="A385" i="15"/>
  <c r="B385" i="15"/>
  <c r="C385" i="15"/>
  <c r="D385" i="15"/>
  <c r="E385" i="15"/>
  <c r="F385" i="15"/>
  <c r="A386" i="15"/>
  <c r="B386" i="15"/>
  <c r="C386" i="15"/>
  <c r="D386" i="15"/>
  <c r="E386" i="15"/>
  <c r="F386" i="15"/>
  <c r="A387" i="15"/>
  <c r="B387" i="15"/>
  <c r="C387" i="15"/>
  <c r="D387" i="15"/>
  <c r="E387" i="15"/>
  <c r="F387" i="15"/>
  <c r="A388" i="15"/>
  <c r="B388" i="15"/>
  <c r="C388" i="15"/>
  <c r="D388" i="15"/>
  <c r="E388" i="15"/>
  <c r="F388" i="15"/>
  <c r="A389" i="15"/>
  <c r="B389" i="15"/>
  <c r="C389" i="15"/>
  <c r="D389" i="15"/>
  <c r="E389" i="15"/>
  <c r="F389" i="15"/>
  <c r="A390" i="15"/>
  <c r="B390" i="15"/>
  <c r="C390" i="15"/>
  <c r="D390" i="15"/>
  <c r="E390" i="15"/>
  <c r="F390" i="15"/>
  <c r="A391" i="15"/>
  <c r="B391" i="15"/>
  <c r="C391" i="15"/>
  <c r="D391" i="15"/>
  <c r="E391" i="15"/>
  <c r="F391" i="15"/>
  <c r="A392" i="15"/>
  <c r="B392" i="15"/>
  <c r="C392" i="15"/>
  <c r="D392" i="15"/>
  <c r="E392" i="15"/>
  <c r="F392" i="15"/>
  <c r="A393" i="15"/>
  <c r="B393" i="15"/>
  <c r="C393" i="15"/>
  <c r="D393" i="15"/>
  <c r="E393" i="15"/>
  <c r="F393" i="15"/>
  <c r="A394" i="15"/>
  <c r="B394" i="15"/>
  <c r="C394" i="15"/>
  <c r="D394" i="15"/>
  <c r="E394" i="15"/>
  <c r="F394" i="15"/>
  <c r="A395" i="15"/>
  <c r="B395" i="15"/>
  <c r="C395" i="15"/>
  <c r="D395" i="15"/>
  <c r="E395" i="15"/>
  <c r="F395" i="15"/>
  <c r="A396" i="15"/>
  <c r="B396" i="15"/>
  <c r="C396" i="15"/>
  <c r="D396" i="15"/>
  <c r="E396" i="15"/>
  <c r="F396" i="15"/>
  <c r="A397" i="15"/>
  <c r="B397" i="15"/>
  <c r="C397" i="15"/>
  <c r="D397" i="15"/>
  <c r="E397" i="15"/>
  <c r="F397" i="15"/>
  <c r="A398" i="15"/>
  <c r="B398" i="15"/>
  <c r="C398" i="15"/>
  <c r="D398" i="15"/>
  <c r="E398" i="15"/>
  <c r="F398" i="15"/>
  <c r="A399" i="15"/>
  <c r="B399" i="15"/>
  <c r="C399" i="15"/>
  <c r="D399" i="15"/>
  <c r="E399" i="15"/>
  <c r="F399" i="15"/>
  <c r="A400" i="15"/>
  <c r="B400" i="15"/>
  <c r="C400" i="15"/>
  <c r="D400" i="15"/>
  <c r="E400" i="15"/>
  <c r="F400" i="15"/>
  <c r="A401" i="15"/>
  <c r="B401" i="15"/>
  <c r="C401" i="15"/>
  <c r="D401" i="15"/>
  <c r="E401" i="15"/>
  <c r="F401" i="15"/>
  <c r="A402" i="15"/>
  <c r="B402" i="15"/>
  <c r="C402" i="15"/>
  <c r="D402" i="15"/>
  <c r="E402" i="15"/>
  <c r="F402" i="15"/>
  <c r="A403" i="15"/>
  <c r="B403" i="15"/>
  <c r="C403" i="15"/>
  <c r="D403" i="15"/>
  <c r="E403" i="15"/>
  <c r="F403" i="15"/>
  <c r="A404" i="15"/>
  <c r="B404" i="15"/>
  <c r="C404" i="15"/>
  <c r="D404" i="15"/>
  <c r="E404" i="15"/>
  <c r="F404" i="15"/>
  <c r="A405" i="15"/>
  <c r="B405" i="15"/>
  <c r="C405" i="15"/>
  <c r="D405" i="15"/>
  <c r="E405" i="15"/>
  <c r="F405" i="15"/>
  <c r="A406" i="15"/>
  <c r="B406" i="15"/>
  <c r="C406" i="15"/>
  <c r="D406" i="15"/>
  <c r="E406" i="15"/>
  <c r="F406" i="15"/>
  <c r="A407" i="15"/>
  <c r="B407" i="15"/>
  <c r="C407" i="15"/>
  <c r="D407" i="15"/>
  <c r="E407" i="15"/>
  <c r="F407" i="15"/>
  <c r="A408" i="15"/>
  <c r="B408" i="15"/>
  <c r="C408" i="15"/>
  <c r="D408" i="15"/>
  <c r="E408" i="15"/>
  <c r="F408" i="15"/>
  <c r="A409" i="15"/>
  <c r="B409" i="15"/>
  <c r="C409" i="15"/>
  <c r="D409" i="15"/>
  <c r="E409" i="15"/>
  <c r="F409" i="15"/>
  <c r="A410" i="15"/>
  <c r="B410" i="15"/>
  <c r="C410" i="15"/>
  <c r="D410" i="15"/>
  <c r="E410" i="15"/>
  <c r="F410" i="15"/>
  <c r="A411" i="15"/>
  <c r="B411" i="15"/>
  <c r="C411" i="15"/>
  <c r="D411" i="15"/>
  <c r="E411" i="15"/>
  <c r="F411" i="15"/>
  <c r="A412" i="15"/>
  <c r="B412" i="15"/>
  <c r="C412" i="15"/>
  <c r="D412" i="15"/>
  <c r="E412" i="15"/>
  <c r="F412" i="15"/>
  <c r="A413" i="15"/>
  <c r="B413" i="15"/>
  <c r="C413" i="15"/>
  <c r="D413" i="15"/>
  <c r="E413" i="15"/>
  <c r="F413" i="15"/>
  <c r="A414" i="15"/>
  <c r="B414" i="15"/>
  <c r="C414" i="15"/>
  <c r="D414" i="15"/>
  <c r="E414" i="15"/>
  <c r="F414" i="15"/>
  <c r="A415" i="15"/>
  <c r="B415" i="15"/>
  <c r="C415" i="15"/>
  <c r="D415" i="15"/>
  <c r="E415" i="15"/>
  <c r="F415" i="15"/>
  <c r="A416" i="15"/>
  <c r="B416" i="15"/>
  <c r="C416" i="15"/>
  <c r="D416" i="15"/>
  <c r="E416" i="15"/>
  <c r="F416" i="15"/>
  <c r="A417" i="15"/>
  <c r="B417" i="15"/>
  <c r="C417" i="15"/>
  <c r="D417" i="15"/>
  <c r="E417" i="15"/>
  <c r="F417" i="15"/>
  <c r="A418" i="15"/>
  <c r="B418" i="15"/>
  <c r="C418" i="15"/>
  <c r="D418" i="15"/>
  <c r="E418" i="15"/>
  <c r="F418" i="15"/>
  <c r="A419" i="15"/>
  <c r="B419" i="15"/>
  <c r="C419" i="15"/>
  <c r="D419" i="15"/>
  <c r="E419" i="15"/>
  <c r="F419" i="15"/>
  <c r="A420" i="15"/>
  <c r="B420" i="15"/>
  <c r="C420" i="15"/>
  <c r="D420" i="15"/>
  <c r="E420" i="15"/>
  <c r="F420" i="15"/>
  <c r="A421" i="15"/>
  <c r="B421" i="15"/>
  <c r="C421" i="15"/>
  <c r="D421" i="15"/>
  <c r="E421" i="15"/>
  <c r="F421" i="15"/>
  <c r="A422" i="15"/>
  <c r="B422" i="15"/>
  <c r="C422" i="15"/>
  <c r="D422" i="15"/>
  <c r="E422" i="15"/>
  <c r="F422" i="15"/>
  <c r="A423" i="15"/>
  <c r="B423" i="15"/>
  <c r="C423" i="15"/>
  <c r="D423" i="15"/>
  <c r="E423" i="15"/>
  <c r="F423" i="15"/>
  <c r="A424" i="15"/>
  <c r="B424" i="15"/>
  <c r="C424" i="15"/>
  <c r="D424" i="15"/>
  <c r="E424" i="15"/>
  <c r="F424" i="15"/>
  <c r="A425" i="15"/>
  <c r="B425" i="15"/>
  <c r="C425" i="15"/>
  <c r="D425" i="15"/>
  <c r="E425" i="15"/>
  <c r="F425" i="15"/>
  <c r="A426" i="15"/>
  <c r="B426" i="15"/>
  <c r="C426" i="15"/>
  <c r="D426" i="15"/>
  <c r="E426" i="15"/>
  <c r="F426" i="15"/>
  <c r="A427" i="15"/>
  <c r="B427" i="15"/>
  <c r="C427" i="15"/>
  <c r="D427" i="15"/>
  <c r="E427" i="15"/>
  <c r="F427" i="15"/>
  <c r="A428" i="15"/>
  <c r="B428" i="15"/>
  <c r="C428" i="15"/>
  <c r="D428" i="15"/>
  <c r="E428" i="15"/>
  <c r="F428" i="15"/>
  <c r="A429" i="15"/>
  <c r="B429" i="15"/>
  <c r="C429" i="15"/>
  <c r="D429" i="15"/>
  <c r="E429" i="15"/>
  <c r="F429" i="15"/>
  <c r="A430" i="15"/>
  <c r="B430" i="15"/>
  <c r="C430" i="15"/>
  <c r="D430" i="15"/>
  <c r="E430" i="15"/>
  <c r="F430" i="15"/>
  <c r="A431" i="15"/>
  <c r="B431" i="15"/>
  <c r="C431" i="15"/>
  <c r="D431" i="15"/>
  <c r="E431" i="15"/>
  <c r="F431" i="15"/>
  <c r="A432" i="15"/>
  <c r="B432" i="15"/>
  <c r="C432" i="15"/>
  <c r="D432" i="15"/>
  <c r="E432" i="15"/>
  <c r="F432" i="15"/>
  <c r="A433" i="15"/>
  <c r="B433" i="15"/>
  <c r="C433" i="15"/>
  <c r="D433" i="15"/>
  <c r="E433" i="15"/>
  <c r="F433" i="15"/>
  <c r="A434" i="15"/>
  <c r="B434" i="15"/>
  <c r="C434" i="15"/>
  <c r="D434" i="15"/>
  <c r="E434" i="15"/>
  <c r="F434" i="15"/>
  <c r="A435" i="15"/>
  <c r="B435" i="15"/>
  <c r="C435" i="15"/>
  <c r="D435" i="15"/>
  <c r="E435" i="15"/>
  <c r="F435" i="15"/>
  <c r="A436" i="15"/>
  <c r="B436" i="15"/>
  <c r="C436" i="15"/>
  <c r="D436" i="15"/>
  <c r="E436" i="15"/>
  <c r="F436" i="15"/>
  <c r="A437" i="15"/>
  <c r="B437" i="15"/>
  <c r="C437" i="15"/>
  <c r="D437" i="15"/>
  <c r="E437" i="15"/>
  <c r="F437" i="15"/>
  <c r="A438" i="15"/>
  <c r="B438" i="15"/>
  <c r="C438" i="15"/>
  <c r="D438" i="15"/>
  <c r="E438" i="15"/>
  <c r="F438" i="15"/>
  <c r="A439" i="15"/>
  <c r="B439" i="15"/>
  <c r="C439" i="15"/>
  <c r="D439" i="15"/>
  <c r="E439" i="15"/>
  <c r="F439" i="15"/>
  <c r="A440" i="15"/>
  <c r="B440" i="15"/>
  <c r="C440" i="15"/>
  <c r="D440" i="15"/>
  <c r="E440" i="15"/>
  <c r="F440" i="15"/>
  <c r="A441" i="15"/>
  <c r="B441" i="15"/>
  <c r="C441" i="15"/>
  <c r="D441" i="15"/>
  <c r="E441" i="15"/>
  <c r="F441" i="15"/>
  <c r="A442" i="15"/>
  <c r="B442" i="15"/>
  <c r="C442" i="15"/>
  <c r="D442" i="15"/>
  <c r="E442" i="15"/>
  <c r="F442" i="15"/>
  <c r="A443" i="15"/>
  <c r="B443" i="15"/>
  <c r="C443" i="15"/>
  <c r="D443" i="15"/>
  <c r="E443" i="15"/>
  <c r="F443" i="15"/>
  <c r="A444" i="15"/>
  <c r="B444" i="15"/>
  <c r="C444" i="15"/>
  <c r="D444" i="15"/>
  <c r="E444" i="15"/>
  <c r="F444" i="15"/>
  <c r="A445" i="15"/>
  <c r="B445" i="15"/>
  <c r="C445" i="15"/>
  <c r="D445" i="15"/>
  <c r="E445" i="15"/>
  <c r="F445" i="15"/>
  <c r="A446" i="15"/>
  <c r="B446" i="15"/>
  <c r="C446" i="15"/>
  <c r="D446" i="15"/>
  <c r="E446" i="15"/>
  <c r="F446" i="15"/>
  <c r="A447" i="15"/>
  <c r="B447" i="15"/>
  <c r="C447" i="15"/>
  <c r="D447" i="15"/>
  <c r="E447" i="15"/>
  <c r="F447" i="15"/>
  <c r="A448" i="15"/>
  <c r="B448" i="15"/>
  <c r="C448" i="15"/>
  <c r="D448" i="15"/>
  <c r="E448" i="15"/>
  <c r="F448" i="15"/>
  <c r="A449" i="15"/>
  <c r="B449" i="15"/>
  <c r="C449" i="15"/>
  <c r="D449" i="15"/>
  <c r="E449" i="15"/>
  <c r="F449" i="15"/>
  <c r="A450" i="15"/>
  <c r="B450" i="15"/>
  <c r="C450" i="15"/>
  <c r="D450" i="15"/>
  <c r="E450" i="15"/>
  <c r="F450" i="15"/>
  <c r="A451" i="15"/>
  <c r="B451" i="15"/>
  <c r="C451" i="15"/>
  <c r="D451" i="15"/>
  <c r="E451" i="15"/>
  <c r="F451" i="15"/>
  <c r="A452" i="15"/>
  <c r="B452" i="15"/>
  <c r="C452" i="15"/>
  <c r="D452" i="15"/>
  <c r="E452" i="15"/>
  <c r="F452" i="15"/>
  <c r="A453" i="15"/>
  <c r="B453" i="15"/>
  <c r="C453" i="15"/>
  <c r="D453" i="15"/>
  <c r="E453" i="15"/>
  <c r="F453" i="15"/>
  <c r="A454" i="15"/>
  <c r="B454" i="15"/>
  <c r="C454" i="15"/>
  <c r="D454" i="15"/>
  <c r="E454" i="15"/>
  <c r="F454" i="15"/>
  <c r="A455" i="15"/>
  <c r="B455" i="15"/>
  <c r="C455" i="15"/>
  <c r="D455" i="15"/>
  <c r="E455" i="15"/>
  <c r="F455" i="15"/>
  <c r="A456" i="15"/>
  <c r="B456" i="15"/>
  <c r="C456" i="15"/>
  <c r="D456" i="15"/>
  <c r="E456" i="15"/>
  <c r="F456" i="15"/>
  <c r="A457" i="15"/>
  <c r="B457" i="15"/>
  <c r="C457" i="15"/>
  <c r="D457" i="15"/>
  <c r="E457" i="15"/>
  <c r="F457" i="15"/>
  <c r="A458" i="15"/>
  <c r="B458" i="15"/>
  <c r="C458" i="15"/>
  <c r="D458" i="15"/>
  <c r="E458" i="15"/>
  <c r="F458" i="15"/>
  <c r="A459" i="15"/>
  <c r="B459" i="15"/>
  <c r="C459" i="15"/>
  <c r="D459" i="15"/>
  <c r="E459" i="15"/>
  <c r="F459" i="15"/>
  <c r="A460" i="15"/>
  <c r="B460" i="15"/>
  <c r="C460" i="15"/>
  <c r="D460" i="15"/>
  <c r="E460" i="15"/>
  <c r="F460" i="15"/>
  <c r="A461" i="15"/>
  <c r="B461" i="15"/>
  <c r="C461" i="15"/>
  <c r="D461" i="15"/>
  <c r="E461" i="15"/>
  <c r="F461" i="15"/>
  <c r="A462" i="15"/>
  <c r="B462" i="15"/>
  <c r="C462" i="15"/>
  <c r="D462" i="15"/>
  <c r="E462" i="15"/>
  <c r="F462" i="15"/>
  <c r="A463" i="15"/>
  <c r="B463" i="15"/>
  <c r="C463" i="15"/>
  <c r="D463" i="15"/>
  <c r="E463" i="15"/>
  <c r="F463" i="15"/>
  <c r="A464" i="15"/>
  <c r="B464" i="15"/>
  <c r="C464" i="15"/>
  <c r="D464" i="15"/>
  <c r="E464" i="15"/>
  <c r="F464" i="15"/>
  <c r="A465" i="15"/>
  <c r="B465" i="15"/>
  <c r="C465" i="15"/>
  <c r="D465" i="15"/>
  <c r="E465" i="15"/>
  <c r="F465" i="15"/>
  <c r="A466" i="15"/>
  <c r="B466" i="15"/>
  <c r="C466" i="15"/>
  <c r="D466" i="15"/>
  <c r="E466" i="15"/>
  <c r="F466" i="15"/>
  <c r="A467" i="15"/>
  <c r="B467" i="15"/>
  <c r="C467" i="15"/>
  <c r="D467" i="15"/>
  <c r="E467" i="15"/>
  <c r="F467" i="15"/>
  <c r="A468" i="15"/>
  <c r="B468" i="15"/>
  <c r="C468" i="15"/>
  <c r="D468" i="15"/>
  <c r="E468" i="15"/>
  <c r="F468" i="15"/>
  <c r="A469" i="15"/>
  <c r="B469" i="15"/>
  <c r="C469" i="15"/>
  <c r="D469" i="15"/>
  <c r="E469" i="15"/>
  <c r="F469" i="15"/>
  <c r="A470" i="15"/>
  <c r="B470" i="15"/>
  <c r="C470" i="15"/>
  <c r="D470" i="15"/>
  <c r="E470" i="15"/>
  <c r="F470" i="15"/>
  <c r="A471" i="15"/>
  <c r="B471" i="15"/>
  <c r="C471" i="15"/>
  <c r="D471" i="15"/>
  <c r="E471" i="15"/>
  <c r="F471" i="15"/>
  <c r="A472" i="15"/>
  <c r="B472" i="15"/>
  <c r="C472" i="15"/>
  <c r="D472" i="15"/>
  <c r="E472" i="15"/>
  <c r="F472" i="15"/>
  <c r="A473" i="15"/>
  <c r="B473" i="15"/>
  <c r="C473" i="15"/>
  <c r="D473" i="15"/>
  <c r="E473" i="15"/>
  <c r="F473" i="15"/>
  <c r="A474" i="15"/>
  <c r="B474" i="15"/>
  <c r="C474" i="15"/>
  <c r="D474" i="15"/>
  <c r="E474" i="15"/>
  <c r="F474" i="15"/>
  <c r="A475" i="15"/>
  <c r="B475" i="15"/>
  <c r="C475" i="15"/>
  <c r="D475" i="15"/>
  <c r="E475" i="15"/>
  <c r="F475" i="15"/>
  <c r="A476" i="15"/>
  <c r="B476" i="15"/>
  <c r="C476" i="15"/>
  <c r="D476" i="15"/>
  <c r="E476" i="15"/>
  <c r="F476" i="15"/>
  <c r="A477" i="15"/>
  <c r="B477" i="15"/>
  <c r="C477" i="15"/>
  <c r="D477" i="15"/>
  <c r="E477" i="15"/>
  <c r="F477" i="15"/>
  <c r="A478" i="15"/>
  <c r="B478" i="15"/>
  <c r="C478" i="15"/>
  <c r="D478" i="15"/>
  <c r="E478" i="15"/>
  <c r="F478" i="15"/>
  <c r="A479" i="15"/>
  <c r="B479" i="15"/>
  <c r="C479" i="15"/>
  <c r="D479" i="15"/>
  <c r="E479" i="15"/>
  <c r="F479" i="15"/>
  <c r="A480" i="15"/>
  <c r="B480" i="15"/>
  <c r="C480" i="15"/>
  <c r="D480" i="15"/>
  <c r="E480" i="15"/>
  <c r="F480" i="15"/>
  <c r="A481" i="15"/>
  <c r="B481" i="15"/>
  <c r="C481" i="15"/>
  <c r="D481" i="15"/>
  <c r="E481" i="15"/>
  <c r="F481" i="15"/>
  <c r="A482" i="15"/>
  <c r="B482" i="15"/>
  <c r="C482" i="15"/>
  <c r="D482" i="15"/>
  <c r="E482" i="15"/>
  <c r="F482" i="15"/>
  <c r="A483" i="15"/>
  <c r="B483" i="15"/>
  <c r="C483" i="15"/>
  <c r="D483" i="15"/>
  <c r="E483" i="15"/>
  <c r="F483" i="15"/>
  <c r="A484" i="15"/>
  <c r="B484" i="15"/>
  <c r="C484" i="15"/>
  <c r="D484" i="15"/>
  <c r="E484" i="15"/>
  <c r="F484" i="15"/>
  <c r="A485" i="15"/>
  <c r="B485" i="15"/>
  <c r="C485" i="15"/>
  <c r="D485" i="15"/>
  <c r="E485" i="15"/>
  <c r="F485" i="15"/>
  <c r="A486" i="15"/>
  <c r="B486" i="15"/>
  <c r="C486" i="15"/>
  <c r="D486" i="15"/>
  <c r="E486" i="15"/>
  <c r="F486" i="15"/>
  <c r="A487" i="15"/>
  <c r="B487" i="15"/>
  <c r="C487" i="15"/>
  <c r="D487" i="15"/>
  <c r="E487" i="15"/>
  <c r="F487" i="15"/>
  <c r="A488" i="15"/>
  <c r="B488" i="15"/>
  <c r="C488" i="15"/>
  <c r="D488" i="15"/>
  <c r="E488" i="15"/>
  <c r="F488" i="15"/>
  <c r="A489" i="15"/>
  <c r="B489" i="15"/>
  <c r="C489" i="15"/>
  <c r="D489" i="15"/>
  <c r="E489" i="15"/>
  <c r="F489" i="15"/>
  <c r="A490" i="15"/>
  <c r="B490" i="15"/>
  <c r="C490" i="15"/>
  <c r="D490" i="15"/>
  <c r="E490" i="15"/>
  <c r="F490" i="15"/>
  <c r="A491" i="15"/>
  <c r="B491" i="15"/>
  <c r="C491" i="15"/>
  <c r="D491" i="15"/>
  <c r="E491" i="15"/>
  <c r="F491" i="15"/>
  <c r="A492" i="15"/>
  <c r="B492" i="15"/>
  <c r="C492" i="15"/>
  <c r="D492" i="15"/>
  <c r="E492" i="15"/>
  <c r="F492" i="15"/>
  <c r="A493" i="15"/>
  <c r="B493" i="15"/>
  <c r="C493" i="15"/>
  <c r="D493" i="15"/>
  <c r="E493" i="15"/>
  <c r="F493" i="15"/>
  <c r="A494" i="15"/>
  <c r="B494" i="15"/>
  <c r="C494" i="15"/>
  <c r="D494" i="15"/>
  <c r="E494" i="15"/>
  <c r="F494" i="15"/>
  <c r="A495" i="15"/>
  <c r="B495" i="15"/>
  <c r="C495" i="15"/>
  <c r="D495" i="15"/>
  <c r="E495" i="15"/>
  <c r="F495" i="15"/>
  <c r="A496" i="15"/>
  <c r="B496" i="15"/>
  <c r="C496" i="15"/>
  <c r="D496" i="15"/>
  <c r="E496" i="15"/>
  <c r="F496" i="15"/>
  <c r="A497" i="15"/>
  <c r="B497" i="15"/>
  <c r="C497" i="15"/>
  <c r="D497" i="15"/>
  <c r="E497" i="15"/>
  <c r="F497" i="15"/>
  <c r="A498" i="15"/>
  <c r="B498" i="15"/>
  <c r="C498" i="15"/>
  <c r="D498" i="15"/>
  <c r="E498" i="15"/>
  <c r="F498" i="15"/>
  <c r="A499" i="15"/>
  <c r="B499" i="15"/>
  <c r="C499" i="15"/>
  <c r="D499" i="15"/>
  <c r="E499" i="15"/>
  <c r="F499" i="15"/>
  <c r="A500" i="15"/>
  <c r="B500" i="15"/>
  <c r="C500" i="15"/>
  <c r="D500" i="15"/>
  <c r="E500" i="15"/>
  <c r="F500" i="15"/>
  <c r="A501" i="15"/>
  <c r="B501" i="15"/>
  <c r="C501" i="15"/>
  <c r="D501" i="15"/>
  <c r="E501" i="15"/>
  <c r="F501" i="15"/>
  <c r="A502" i="15"/>
  <c r="B502" i="15"/>
  <c r="C502" i="15"/>
  <c r="D502" i="15"/>
  <c r="E502" i="15"/>
  <c r="F502" i="15"/>
  <c r="A503" i="15"/>
  <c r="B503" i="15"/>
  <c r="C503" i="15"/>
  <c r="D503" i="15"/>
  <c r="E503" i="15"/>
  <c r="F503" i="15"/>
  <c r="A504" i="15"/>
  <c r="B504" i="15"/>
  <c r="C504" i="15"/>
  <c r="D504" i="15"/>
  <c r="E504" i="15"/>
  <c r="F504" i="15"/>
  <c r="A505" i="15"/>
  <c r="B505" i="15"/>
  <c r="C505" i="15"/>
  <c r="D505" i="15"/>
  <c r="E505" i="15"/>
  <c r="F505" i="15"/>
  <c r="A506" i="15"/>
  <c r="B506" i="15"/>
  <c r="C506" i="15"/>
  <c r="D506" i="15"/>
  <c r="E506" i="15"/>
  <c r="F506" i="15"/>
  <c r="A507" i="15"/>
  <c r="B507" i="15"/>
  <c r="C507" i="15"/>
  <c r="D507" i="15"/>
  <c r="E507" i="15"/>
  <c r="F507" i="15"/>
  <c r="A508" i="15"/>
  <c r="B508" i="15"/>
  <c r="C508" i="15"/>
  <c r="D508" i="15"/>
  <c r="E508" i="15"/>
  <c r="F508" i="15"/>
  <c r="A509" i="15"/>
  <c r="B509" i="15"/>
  <c r="C509" i="15"/>
  <c r="D509" i="15"/>
  <c r="E509" i="15"/>
  <c r="F509" i="15"/>
  <c r="A510" i="15"/>
  <c r="B510" i="15"/>
  <c r="C510" i="15"/>
  <c r="D510" i="15"/>
  <c r="E510" i="15"/>
  <c r="F510" i="15"/>
  <c r="A511" i="15"/>
  <c r="B511" i="15"/>
  <c r="C511" i="15"/>
  <c r="D511" i="15"/>
  <c r="E511" i="15"/>
  <c r="F511" i="15"/>
  <c r="A512" i="15"/>
  <c r="B512" i="15"/>
  <c r="C512" i="15"/>
  <c r="D512" i="15"/>
  <c r="E512" i="15"/>
  <c r="F512" i="15"/>
  <c r="A513" i="15"/>
  <c r="B513" i="15"/>
  <c r="C513" i="15"/>
  <c r="D513" i="15"/>
  <c r="E513" i="15"/>
  <c r="F513" i="15"/>
  <c r="A514" i="15"/>
  <c r="B514" i="15"/>
  <c r="C514" i="15"/>
  <c r="D514" i="15"/>
  <c r="E514" i="15"/>
  <c r="F514" i="15"/>
  <c r="A515" i="15"/>
  <c r="B515" i="15"/>
  <c r="C515" i="15"/>
  <c r="D515" i="15"/>
  <c r="E515" i="15"/>
  <c r="F515" i="15"/>
  <c r="A516" i="15"/>
  <c r="B516" i="15"/>
  <c r="C516" i="15"/>
  <c r="D516" i="15"/>
  <c r="E516" i="15"/>
  <c r="F516" i="15"/>
  <c r="A517" i="15"/>
  <c r="B517" i="15"/>
  <c r="C517" i="15"/>
  <c r="D517" i="15"/>
  <c r="E517" i="15"/>
  <c r="F517" i="15"/>
  <c r="A518" i="15"/>
  <c r="B518" i="15"/>
  <c r="C518" i="15"/>
  <c r="D518" i="15"/>
  <c r="E518" i="15"/>
  <c r="F518" i="15"/>
  <c r="A519" i="15"/>
  <c r="B519" i="15"/>
  <c r="C519" i="15"/>
  <c r="D519" i="15"/>
  <c r="E519" i="15"/>
  <c r="F519" i="15"/>
  <c r="A520" i="15"/>
  <c r="B520" i="15"/>
  <c r="C520" i="15"/>
  <c r="D520" i="15"/>
  <c r="E520" i="15"/>
  <c r="F520" i="15"/>
  <c r="A521" i="15"/>
  <c r="B521" i="15"/>
  <c r="C521" i="15"/>
  <c r="D521" i="15"/>
  <c r="E521" i="15"/>
  <c r="F521" i="15"/>
  <c r="A522" i="15"/>
  <c r="B522" i="15"/>
  <c r="C522" i="15"/>
  <c r="D522" i="15"/>
  <c r="E522" i="15"/>
  <c r="F522" i="15"/>
  <c r="A523" i="15"/>
  <c r="B523" i="15"/>
  <c r="C523" i="15"/>
  <c r="D523" i="15"/>
  <c r="E523" i="15"/>
  <c r="F523" i="15"/>
  <c r="A524" i="15"/>
  <c r="B524" i="15"/>
  <c r="C524" i="15"/>
  <c r="D524" i="15"/>
  <c r="E524" i="15"/>
  <c r="F524" i="15"/>
  <c r="A525" i="15"/>
  <c r="B525" i="15"/>
  <c r="C525" i="15"/>
  <c r="D525" i="15"/>
  <c r="E525" i="15"/>
  <c r="F525" i="15"/>
  <c r="A526" i="15"/>
  <c r="B526" i="15"/>
  <c r="C526" i="15"/>
  <c r="D526" i="15"/>
  <c r="E526" i="15"/>
  <c r="F526" i="15"/>
  <c r="A527" i="15"/>
  <c r="B527" i="15"/>
  <c r="C527" i="15"/>
  <c r="D527" i="15"/>
  <c r="E527" i="15"/>
  <c r="F527" i="15"/>
  <c r="A528" i="15"/>
  <c r="B528" i="15"/>
  <c r="C528" i="15"/>
  <c r="D528" i="15"/>
  <c r="E528" i="15"/>
  <c r="F528" i="15"/>
  <c r="A529" i="15"/>
  <c r="B529" i="15"/>
  <c r="C529" i="15"/>
  <c r="D529" i="15"/>
  <c r="E529" i="15"/>
  <c r="F529" i="15"/>
  <c r="A530" i="15"/>
  <c r="B530" i="15"/>
  <c r="C530" i="15"/>
  <c r="D530" i="15"/>
  <c r="E530" i="15"/>
  <c r="F530" i="15"/>
  <c r="A531" i="15"/>
  <c r="B531" i="15"/>
  <c r="C531" i="15"/>
  <c r="D531" i="15"/>
  <c r="E531" i="15"/>
  <c r="F531" i="15"/>
  <c r="A532" i="15"/>
  <c r="B532" i="15"/>
  <c r="C532" i="15"/>
  <c r="D532" i="15"/>
  <c r="E532" i="15"/>
  <c r="F532" i="15"/>
  <c r="A533" i="15"/>
  <c r="B533" i="15"/>
  <c r="C533" i="15"/>
  <c r="D533" i="15"/>
  <c r="E533" i="15"/>
  <c r="F533" i="15"/>
  <c r="A534" i="15"/>
  <c r="B534" i="15"/>
  <c r="C534" i="15"/>
  <c r="D534" i="15"/>
  <c r="E534" i="15"/>
  <c r="F534" i="15"/>
  <c r="A535" i="15"/>
  <c r="B535" i="15"/>
  <c r="C535" i="15"/>
  <c r="D535" i="15"/>
  <c r="E535" i="15"/>
  <c r="F535" i="15"/>
  <c r="A536" i="15"/>
  <c r="B536" i="15"/>
  <c r="C536" i="15"/>
  <c r="D536" i="15"/>
  <c r="E536" i="15"/>
  <c r="F536" i="15"/>
  <c r="A537" i="15"/>
  <c r="B537" i="15"/>
  <c r="C537" i="15"/>
  <c r="D537" i="15"/>
  <c r="E537" i="15"/>
  <c r="F537" i="15"/>
  <c r="A538" i="15"/>
  <c r="B538" i="15"/>
  <c r="C538" i="15"/>
  <c r="D538" i="15"/>
  <c r="E538" i="15"/>
  <c r="F538" i="15"/>
  <c r="A539" i="15"/>
  <c r="B539" i="15"/>
  <c r="C539" i="15"/>
  <c r="D539" i="15"/>
  <c r="E539" i="15"/>
  <c r="F539" i="15"/>
  <c r="A540" i="15"/>
  <c r="B540" i="15"/>
  <c r="C540" i="15"/>
  <c r="D540" i="15"/>
  <c r="E540" i="15"/>
  <c r="F540" i="15"/>
  <c r="A541" i="15"/>
  <c r="B541" i="15"/>
  <c r="C541" i="15"/>
  <c r="D541" i="15"/>
  <c r="E541" i="15"/>
  <c r="F541" i="15"/>
  <c r="A542" i="15"/>
  <c r="B542" i="15"/>
  <c r="C542" i="15"/>
  <c r="D542" i="15"/>
  <c r="E542" i="15"/>
  <c r="F542" i="15"/>
  <c r="A543" i="15"/>
  <c r="B543" i="15"/>
  <c r="C543" i="15"/>
  <c r="D543" i="15"/>
  <c r="E543" i="15"/>
  <c r="F543" i="15"/>
  <c r="A544" i="15"/>
  <c r="B544" i="15"/>
  <c r="C544" i="15"/>
  <c r="D544" i="15"/>
  <c r="E544" i="15"/>
  <c r="F544" i="15"/>
  <c r="A545" i="15"/>
  <c r="B545" i="15"/>
  <c r="C545" i="15"/>
  <c r="D545" i="15"/>
  <c r="E545" i="15"/>
  <c r="F545" i="15"/>
  <c r="A546" i="15"/>
  <c r="B546" i="15"/>
  <c r="C546" i="15"/>
  <c r="D546" i="15"/>
  <c r="E546" i="15"/>
  <c r="F546" i="15"/>
  <c r="A547" i="15"/>
  <c r="B547" i="15"/>
  <c r="C547" i="15"/>
  <c r="D547" i="15"/>
  <c r="E547" i="15"/>
  <c r="F547" i="15"/>
  <c r="A548" i="15"/>
  <c r="B548" i="15"/>
  <c r="C548" i="15"/>
  <c r="D548" i="15"/>
  <c r="E548" i="15"/>
  <c r="F548" i="15"/>
  <c r="A549" i="15"/>
  <c r="B549" i="15"/>
  <c r="C549" i="15"/>
  <c r="D549" i="15"/>
  <c r="E549" i="15"/>
  <c r="F549" i="15"/>
  <c r="A550" i="15"/>
  <c r="B550" i="15"/>
  <c r="C550" i="15"/>
  <c r="D550" i="15"/>
  <c r="E550" i="15"/>
  <c r="F550" i="15"/>
  <c r="A551" i="15"/>
  <c r="B551" i="15"/>
  <c r="C551" i="15"/>
  <c r="D551" i="15"/>
  <c r="E551" i="15"/>
  <c r="F551" i="15"/>
  <c r="A552" i="15"/>
  <c r="B552" i="15"/>
  <c r="C552" i="15"/>
  <c r="D552" i="15"/>
  <c r="E552" i="15"/>
  <c r="F552" i="15"/>
  <c r="A553" i="15"/>
  <c r="B553" i="15"/>
  <c r="C553" i="15"/>
  <c r="D553" i="15"/>
  <c r="E553" i="15"/>
  <c r="F553" i="15"/>
  <c r="A554" i="15"/>
  <c r="B554" i="15"/>
  <c r="C554" i="15"/>
  <c r="D554" i="15"/>
  <c r="E554" i="15"/>
  <c r="F554" i="15"/>
  <c r="A555" i="15"/>
  <c r="B555" i="15"/>
  <c r="C555" i="15"/>
  <c r="D555" i="15"/>
  <c r="E555" i="15"/>
  <c r="F555" i="15"/>
  <c r="A556" i="15"/>
  <c r="B556" i="15"/>
  <c r="C556" i="15"/>
  <c r="D556" i="15"/>
  <c r="E556" i="15"/>
  <c r="F556" i="15"/>
  <c r="A557" i="15"/>
  <c r="B557" i="15"/>
  <c r="C557" i="15"/>
  <c r="D557" i="15"/>
  <c r="E557" i="15"/>
  <c r="F557" i="15"/>
  <c r="A558" i="15"/>
  <c r="B558" i="15"/>
  <c r="C558" i="15"/>
  <c r="D558" i="15"/>
  <c r="E558" i="15"/>
  <c r="F558" i="15"/>
  <c r="A559" i="15"/>
  <c r="B559" i="15"/>
  <c r="C559" i="15"/>
  <c r="D559" i="15"/>
  <c r="E559" i="15"/>
  <c r="F559" i="15"/>
  <c r="A560" i="15"/>
  <c r="B560" i="15"/>
  <c r="C560" i="15"/>
  <c r="D560" i="15"/>
  <c r="E560" i="15"/>
  <c r="F560" i="15"/>
  <c r="A561" i="15"/>
  <c r="B561" i="15"/>
  <c r="C561" i="15"/>
  <c r="D561" i="15"/>
  <c r="E561" i="15"/>
  <c r="F561" i="15"/>
  <c r="A562" i="15"/>
  <c r="B562" i="15"/>
  <c r="C562" i="15"/>
  <c r="D562" i="15"/>
  <c r="E562" i="15"/>
  <c r="F562" i="15"/>
  <c r="A563" i="15"/>
  <c r="B563" i="15"/>
  <c r="C563" i="15"/>
  <c r="D563" i="15"/>
  <c r="E563" i="15"/>
  <c r="F563" i="15"/>
  <c r="A564" i="15"/>
  <c r="B564" i="15"/>
  <c r="C564" i="15"/>
  <c r="D564" i="15"/>
  <c r="E564" i="15"/>
  <c r="F564" i="15"/>
  <c r="A565" i="15"/>
  <c r="B565" i="15"/>
  <c r="C565" i="15"/>
  <c r="D565" i="15"/>
  <c r="E565" i="15"/>
  <c r="F565" i="15"/>
  <c r="A566" i="15"/>
  <c r="B566" i="15"/>
  <c r="C566" i="15"/>
  <c r="D566" i="15"/>
  <c r="E566" i="15"/>
  <c r="F566" i="15"/>
  <c r="A567" i="15"/>
  <c r="B567" i="15"/>
  <c r="C567" i="15"/>
  <c r="D567" i="15"/>
  <c r="E567" i="15"/>
  <c r="F567" i="15"/>
  <c r="A568" i="15"/>
  <c r="B568" i="15"/>
  <c r="C568" i="15"/>
  <c r="D568" i="15"/>
  <c r="E568" i="15"/>
  <c r="F568" i="15"/>
  <c r="A569" i="15"/>
  <c r="B569" i="15"/>
  <c r="C569" i="15"/>
  <c r="D569" i="15"/>
  <c r="E569" i="15"/>
  <c r="F569" i="15"/>
  <c r="A570" i="15"/>
  <c r="B570" i="15"/>
  <c r="C570" i="15"/>
  <c r="D570" i="15"/>
  <c r="E570" i="15"/>
  <c r="F570" i="15"/>
  <c r="A571" i="15"/>
  <c r="B571" i="15"/>
  <c r="C571" i="15"/>
  <c r="D571" i="15"/>
  <c r="E571" i="15"/>
  <c r="F571" i="15"/>
  <c r="A572" i="15"/>
  <c r="B572" i="15"/>
  <c r="C572" i="15"/>
  <c r="D572" i="15"/>
  <c r="E572" i="15"/>
  <c r="F572" i="15"/>
  <c r="A573" i="15"/>
  <c r="B573" i="15"/>
  <c r="C573" i="15"/>
  <c r="D573" i="15"/>
  <c r="E573" i="15"/>
  <c r="F573" i="15"/>
  <c r="A574" i="15"/>
  <c r="B574" i="15"/>
  <c r="C574" i="15"/>
  <c r="D574" i="15"/>
  <c r="E574" i="15"/>
  <c r="F574" i="15"/>
  <c r="A575" i="15"/>
  <c r="B575" i="15"/>
  <c r="C575" i="15"/>
  <c r="D575" i="15"/>
  <c r="E575" i="15"/>
  <c r="F575" i="15"/>
  <c r="A576" i="15"/>
  <c r="B576" i="15"/>
  <c r="C576" i="15"/>
  <c r="D576" i="15"/>
  <c r="E576" i="15"/>
  <c r="F576" i="15"/>
  <c r="A577" i="15"/>
  <c r="B577" i="15"/>
  <c r="C577" i="15"/>
  <c r="D577" i="15"/>
  <c r="E577" i="15"/>
  <c r="F577" i="15"/>
  <c r="A578" i="15"/>
  <c r="B578" i="15"/>
  <c r="C578" i="15"/>
  <c r="D578" i="15"/>
  <c r="E578" i="15"/>
  <c r="F578" i="15"/>
  <c r="A579" i="15"/>
  <c r="B579" i="15"/>
  <c r="C579" i="15"/>
  <c r="D579" i="15"/>
  <c r="E579" i="15"/>
  <c r="F579" i="15"/>
  <c r="A580" i="15"/>
  <c r="B580" i="15"/>
  <c r="C580" i="15"/>
  <c r="D580" i="15"/>
  <c r="E580" i="15"/>
  <c r="F580" i="15"/>
  <c r="A581" i="15"/>
  <c r="B581" i="15"/>
  <c r="C581" i="15"/>
  <c r="D581" i="15"/>
  <c r="E581" i="15"/>
  <c r="F581" i="15"/>
  <c r="A582" i="15"/>
  <c r="B582" i="15"/>
  <c r="C582" i="15"/>
  <c r="D582" i="15"/>
  <c r="E582" i="15"/>
  <c r="F582" i="15"/>
  <c r="A583" i="15"/>
  <c r="B583" i="15"/>
  <c r="C583" i="15"/>
  <c r="D583" i="15"/>
  <c r="E583" i="15"/>
  <c r="F583" i="15"/>
  <c r="A584" i="15"/>
  <c r="B584" i="15"/>
  <c r="C584" i="15"/>
  <c r="D584" i="15"/>
  <c r="E584" i="15"/>
  <c r="F584" i="15"/>
  <c r="A585" i="15"/>
  <c r="B585" i="15"/>
  <c r="C585" i="15"/>
  <c r="D585" i="15"/>
  <c r="E585" i="15"/>
  <c r="F585" i="15"/>
  <c r="A586" i="15"/>
  <c r="B586" i="15"/>
  <c r="C586" i="15"/>
  <c r="D586" i="15"/>
  <c r="E586" i="15"/>
  <c r="F586" i="15"/>
  <c r="A587" i="15"/>
  <c r="B587" i="15"/>
  <c r="C587" i="15"/>
  <c r="D587" i="15"/>
  <c r="E587" i="15"/>
  <c r="F587" i="15"/>
  <c r="A588" i="15"/>
  <c r="B588" i="15"/>
  <c r="C588" i="15"/>
  <c r="D588" i="15"/>
  <c r="E588" i="15"/>
  <c r="F588" i="15"/>
  <c r="A589" i="15"/>
  <c r="B589" i="15"/>
  <c r="C589" i="15"/>
  <c r="D589" i="15"/>
  <c r="E589" i="15"/>
  <c r="F589" i="15"/>
  <c r="A590" i="15"/>
  <c r="B590" i="15"/>
  <c r="C590" i="15"/>
  <c r="D590" i="15"/>
  <c r="E590" i="15"/>
  <c r="F590" i="15"/>
  <c r="A591" i="15"/>
  <c r="B591" i="15"/>
  <c r="C591" i="15"/>
  <c r="D591" i="15"/>
  <c r="E591" i="15"/>
  <c r="F591" i="15"/>
  <c r="A592" i="15"/>
  <c r="B592" i="15"/>
  <c r="C592" i="15"/>
  <c r="D592" i="15"/>
  <c r="E592" i="15"/>
  <c r="F592" i="15"/>
  <c r="A593" i="15"/>
  <c r="B593" i="15"/>
  <c r="C593" i="15"/>
  <c r="D593" i="15"/>
  <c r="E593" i="15"/>
  <c r="F593" i="15"/>
  <c r="A594" i="15"/>
  <c r="B594" i="15"/>
  <c r="C594" i="15"/>
  <c r="D594" i="15"/>
  <c r="E594" i="15"/>
  <c r="F594" i="15"/>
  <c r="A595" i="15"/>
  <c r="B595" i="15"/>
  <c r="C595" i="15"/>
  <c r="D595" i="15"/>
  <c r="E595" i="15"/>
  <c r="F595" i="15"/>
  <c r="A596" i="15"/>
  <c r="B596" i="15"/>
  <c r="C596" i="15"/>
  <c r="D596" i="15"/>
  <c r="E596" i="15"/>
  <c r="F596" i="15"/>
  <c r="A597" i="15"/>
  <c r="B597" i="15"/>
  <c r="C597" i="15"/>
  <c r="D597" i="15"/>
  <c r="E597" i="15"/>
  <c r="F597" i="15"/>
  <c r="A598" i="15"/>
  <c r="B598" i="15"/>
  <c r="C598" i="15"/>
  <c r="D598" i="15"/>
  <c r="E598" i="15"/>
  <c r="F598" i="15"/>
  <c r="A599" i="15"/>
  <c r="B599" i="15"/>
  <c r="C599" i="15"/>
  <c r="D599" i="15"/>
  <c r="E599" i="15"/>
  <c r="F599" i="15"/>
  <c r="A600" i="15"/>
  <c r="B600" i="15"/>
  <c r="C600" i="15"/>
  <c r="D600" i="15"/>
  <c r="E600" i="15"/>
  <c r="F600" i="15"/>
  <c r="A601" i="15"/>
  <c r="B601" i="15"/>
  <c r="C601" i="15"/>
  <c r="D601" i="15"/>
  <c r="E601" i="15"/>
  <c r="F601" i="15"/>
  <c r="A602" i="15"/>
  <c r="B602" i="15"/>
  <c r="C602" i="15"/>
  <c r="D602" i="15"/>
  <c r="E602" i="15"/>
  <c r="F602" i="15"/>
  <c r="A603" i="15"/>
  <c r="B603" i="15"/>
  <c r="C603" i="15"/>
  <c r="D603" i="15"/>
  <c r="E603" i="15"/>
  <c r="F603" i="15"/>
  <c r="A604" i="15"/>
  <c r="B604" i="15"/>
  <c r="C604" i="15"/>
  <c r="D604" i="15"/>
  <c r="E604" i="15"/>
  <c r="F604" i="15"/>
  <c r="A605" i="15"/>
  <c r="B605" i="15"/>
  <c r="C605" i="15"/>
  <c r="D605" i="15"/>
  <c r="E605" i="15"/>
  <c r="F605" i="15"/>
  <c r="A606" i="15"/>
  <c r="B606" i="15"/>
  <c r="C606" i="15"/>
  <c r="D606" i="15"/>
  <c r="E606" i="15"/>
  <c r="F606" i="15"/>
  <c r="A607" i="15"/>
  <c r="B607" i="15"/>
  <c r="C607" i="15"/>
  <c r="D607" i="15"/>
  <c r="E607" i="15"/>
  <c r="F607" i="15"/>
  <c r="A608" i="15"/>
  <c r="B608" i="15"/>
  <c r="C608" i="15"/>
  <c r="D608" i="15"/>
  <c r="E608" i="15"/>
  <c r="F608" i="15"/>
  <c r="A609" i="15"/>
  <c r="B609" i="15"/>
  <c r="C609" i="15"/>
  <c r="D609" i="15"/>
  <c r="E609" i="15"/>
  <c r="F609" i="15"/>
  <c r="A610" i="15"/>
  <c r="B610" i="15"/>
  <c r="C610" i="15"/>
  <c r="D610" i="15"/>
  <c r="E610" i="15"/>
  <c r="F610" i="15"/>
  <c r="A611" i="15"/>
  <c r="B611" i="15"/>
  <c r="C611" i="15"/>
  <c r="D611" i="15"/>
  <c r="E611" i="15"/>
  <c r="F611" i="15"/>
  <c r="A612" i="15"/>
  <c r="B612" i="15"/>
  <c r="C612" i="15"/>
  <c r="D612" i="15"/>
  <c r="E612" i="15"/>
  <c r="F612" i="15"/>
  <c r="A613" i="15"/>
  <c r="B613" i="15"/>
  <c r="C613" i="15"/>
  <c r="D613" i="15"/>
  <c r="E613" i="15"/>
  <c r="F613" i="15"/>
  <c r="A614" i="15"/>
  <c r="B614" i="15"/>
  <c r="C614" i="15"/>
  <c r="D614" i="15"/>
  <c r="E614" i="15"/>
  <c r="F614" i="15"/>
  <c r="A615" i="15"/>
  <c r="B615" i="15"/>
  <c r="C615" i="15"/>
  <c r="D615" i="15"/>
  <c r="E615" i="15"/>
  <c r="F615" i="15"/>
  <c r="A616" i="15"/>
  <c r="B616" i="15"/>
  <c r="C616" i="15"/>
  <c r="D616" i="15"/>
  <c r="E616" i="15"/>
  <c r="F616" i="15"/>
  <c r="A617" i="15"/>
  <c r="B617" i="15"/>
  <c r="C617" i="15"/>
  <c r="D617" i="15"/>
  <c r="E617" i="15"/>
  <c r="F617" i="15"/>
  <c r="A618" i="15"/>
  <c r="B618" i="15"/>
  <c r="C618" i="15"/>
  <c r="D618" i="15"/>
  <c r="E618" i="15"/>
  <c r="F618" i="15"/>
  <c r="A619" i="15"/>
  <c r="B619" i="15"/>
  <c r="C619" i="15"/>
  <c r="D619" i="15"/>
  <c r="E619" i="15"/>
  <c r="F619" i="15"/>
  <c r="A620" i="15"/>
  <c r="B620" i="15"/>
  <c r="C620" i="15"/>
  <c r="D620" i="15"/>
  <c r="E620" i="15"/>
  <c r="F620" i="15"/>
  <c r="A621" i="15"/>
  <c r="B621" i="15"/>
  <c r="C621" i="15"/>
  <c r="D621" i="15"/>
  <c r="E621" i="15"/>
  <c r="F621" i="15"/>
  <c r="A622" i="15"/>
  <c r="B622" i="15"/>
  <c r="C622" i="15"/>
  <c r="D622" i="15"/>
  <c r="E622" i="15"/>
  <c r="F622" i="15"/>
  <c r="A623" i="15"/>
  <c r="B623" i="15"/>
  <c r="C623" i="15"/>
  <c r="D623" i="15"/>
  <c r="E623" i="15"/>
  <c r="F623" i="15"/>
  <c r="A624" i="15"/>
  <c r="B624" i="15"/>
  <c r="C624" i="15"/>
  <c r="D624" i="15"/>
  <c r="E624" i="15"/>
  <c r="F624" i="15"/>
  <c r="A625" i="15"/>
  <c r="B625" i="15"/>
  <c r="C625" i="15"/>
  <c r="D625" i="15"/>
  <c r="E625" i="15"/>
  <c r="F625" i="15"/>
  <c r="A626" i="15"/>
  <c r="B626" i="15"/>
  <c r="C626" i="15"/>
  <c r="D626" i="15"/>
  <c r="E626" i="15"/>
  <c r="F626" i="15"/>
  <c r="A627" i="15"/>
  <c r="B627" i="15"/>
  <c r="C627" i="15"/>
  <c r="D627" i="15"/>
  <c r="E627" i="15"/>
  <c r="F627" i="15"/>
  <c r="A628" i="15"/>
  <c r="B628" i="15"/>
  <c r="C628" i="15"/>
  <c r="D628" i="15"/>
  <c r="E628" i="15"/>
  <c r="F628" i="15"/>
  <c r="A629" i="15"/>
  <c r="B629" i="15"/>
  <c r="C629" i="15"/>
  <c r="D629" i="15"/>
  <c r="E629" i="15"/>
  <c r="F629" i="15"/>
  <c r="A630" i="15"/>
  <c r="B630" i="15"/>
  <c r="C630" i="15"/>
  <c r="D630" i="15"/>
  <c r="E630" i="15"/>
  <c r="F630" i="15"/>
  <c r="A631" i="15"/>
  <c r="B631" i="15"/>
  <c r="C631" i="15"/>
  <c r="D631" i="15"/>
  <c r="E631" i="15"/>
  <c r="F631" i="15"/>
  <c r="A632" i="15"/>
  <c r="B632" i="15"/>
  <c r="C632" i="15"/>
  <c r="D632" i="15"/>
  <c r="E632" i="15"/>
  <c r="F632" i="15"/>
  <c r="A633" i="15"/>
  <c r="B633" i="15"/>
  <c r="C633" i="15"/>
  <c r="D633" i="15"/>
  <c r="E633" i="15"/>
  <c r="F633" i="15"/>
  <c r="A634" i="15"/>
  <c r="B634" i="15"/>
  <c r="C634" i="15"/>
  <c r="D634" i="15"/>
  <c r="E634" i="15"/>
  <c r="F634" i="15"/>
  <c r="A635" i="15"/>
  <c r="B635" i="15"/>
  <c r="C635" i="15"/>
  <c r="D635" i="15"/>
  <c r="E635" i="15"/>
  <c r="F635" i="15"/>
  <c r="A636" i="15"/>
  <c r="B636" i="15"/>
  <c r="C636" i="15"/>
  <c r="D636" i="15"/>
  <c r="E636" i="15"/>
  <c r="F636" i="15"/>
  <c r="A637" i="15"/>
  <c r="B637" i="15"/>
  <c r="C637" i="15"/>
  <c r="D637" i="15"/>
  <c r="E637" i="15"/>
  <c r="F637" i="15"/>
  <c r="A638" i="15"/>
  <c r="B638" i="15"/>
  <c r="C638" i="15"/>
  <c r="D638" i="15"/>
  <c r="E638" i="15"/>
  <c r="F638" i="15"/>
  <c r="A639" i="15"/>
  <c r="B639" i="15"/>
  <c r="C639" i="15"/>
  <c r="D639" i="15"/>
  <c r="E639" i="15"/>
  <c r="F639" i="15"/>
  <c r="A640" i="15"/>
  <c r="B640" i="15"/>
  <c r="C640" i="15"/>
  <c r="D640" i="15"/>
  <c r="E640" i="15"/>
  <c r="F640" i="15"/>
  <c r="A641" i="15"/>
  <c r="B641" i="15"/>
  <c r="C641" i="15"/>
  <c r="D641" i="15"/>
  <c r="E641" i="15"/>
  <c r="F641" i="15"/>
  <c r="A642" i="15"/>
  <c r="B642" i="15"/>
  <c r="C642" i="15"/>
  <c r="D642" i="15"/>
  <c r="E642" i="15"/>
  <c r="F642" i="15"/>
  <c r="A643" i="15"/>
  <c r="B643" i="15"/>
  <c r="C643" i="15"/>
  <c r="D643" i="15"/>
  <c r="E643" i="15"/>
  <c r="F643" i="15"/>
  <c r="A644" i="15"/>
  <c r="B644" i="15"/>
  <c r="C644" i="15"/>
  <c r="D644" i="15"/>
  <c r="E644" i="15"/>
  <c r="F644" i="15"/>
  <c r="A645" i="15"/>
  <c r="B645" i="15"/>
  <c r="C645" i="15"/>
  <c r="D645" i="15"/>
  <c r="E645" i="15"/>
  <c r="F645" i="15"/>
  <c r="A646" i="15"/>
  <c r="B646" i="15"/>
  <c r="C646" i="15"/>
  <c r="D646" i="15"/>
  <c r="E646" i="15"/>
  <c r="F646" i="15"/>
  <c r="A647" i="15"/>
  <c r="B647" i="15"/>
  <c r="C647" i="15"/>
  <c r="D647" i="15"/>
  <c r="E647" i="15"/>
  <c r="F647" i="15"/>
  <c r="A648" i="15"/>
  <c r="B648" i="15"/>
  <c r="C648" i="15"/>
  <c r="D648" i="15"/>
  <c r="E648" i="15"/>
  <c r="F648" i="15"/>
  <c r="A649" i="15"/>
  <c r="B649" i="15"/>
  <c r="C649" i="15"/>
  <c r="D649" i="15"/>
  <c r="E649" i="15"/>
  <c r="F649" i="15"/>
  <c r="A650" i="15"/>
  <c r="B650" i="15"/>
  <c r="C650" i="15"/>
  <c r="D650" i="15"/>
  <c r="E650" i="15"/>
  <c r="F650" i="15"/>
  <c r="A651" i="15"/>
  <c r="B651" i="15"/>
  <c r="C651" i="15"/>
  <c r="D651" i="15"/>
  <c r="E651" i="15"/>
  <c r="F651" i="15"/>
  <c r="A652" i="15"/>
  <c r="B652" i="15"/>
  <c r="C652" i="15"/>
  <c r="D652" i="15"/>
  <c r="E652" i="15"/>
  <c r="F652" i="15"/>
  <c r="A653" i="15"/>
  <c r="B653" i="15"/>
  <c r="C653" i="15"/>
  <c r="D653" i="15"/>
  <c r="E653" i="15"/>
  <c r="F653" i="15"/>
  <c r="A654" i="15"/>
  <c r="B654" i="15"/>
  <c r="C654" i="15"/>
  <c r="D654" i="15"/>
  <c r="E654" i="15"/>
  <c r="F654" i="15"/>
  <c r="A655" i="15"/>
  <c r="B655" i="15"/>
  <c r="C655" i="15"/>
  <c r="D655" i="15"/>
  <c r="E655" i="15"/>
  <c r="F655" i="15"/>
  <c r="A656" i="15"/>
  <c r="B656" i="15"/>
  <c r="C656" i="15"/>
  <c r="D656" i="15"/>
  <c r="E656" i="15"/>
  <c r="F656" i="15"/>
  <c r="A657" i="15"/>
  <c r="B657" i="15"/>
  <c r="C657" i="15"/>
  <c r="D657" i="15"/>
  <c r="E657" i="15"/>
  <c r="F657" i="15"/>
  <c r="A658" i="15"/>
  <c r="B658" i="15"/>
  <c r="C658" i="15"/>
  <c r="D658" i="15"/>
  <c r="E658" i="15"/>
  <c r="F658" i="15"/>
  <c r="A659" i="15"/>
  <c r="B659" i="15"/>
  <c r="C659" i="15"/>
  <c r="D659" i="15"/>
  <c r="E659" i="15"/>
  <c r="F659" i="15"/>
  <c r="A660" i="15"/>
  <c r="B660" i="15"/>
  <c r="C660" i="15"/>
  <c r="D660" i="15"/>
  <c r="E660" i="15"/>
  <c r="F660" i="15"/>
  <c r="A661" i="15"/>
  <c r="B661" i="15"/>
  <c r="C661" i="15"/>
  <c r="D661" i="15"/>
  <c r="E661" i="15"/>
  <c r="F661" i="15"/>
  <c r="A662" i="15"/>
  <c r="B662" i="15"/>
  <c r="C662" i="15"/>
  <c r="D662" i="15"/>
  <c r="E662" i="15"/>
  <c r="F662" i="15"/>
  <c r="A663" i="15"/>
  <c r="B663" i="15"/>
  <c r="C663" i="15"/>
  <c r="D663" i="15"/>
  <c r="E663" i="15"/>
  <c r="F663" i="15"/>
  <c r="A664" i="15"/>
  <c r="B664" i="15"/>
  <c r="C664" i="15"/>
  <c r="D664" i="15"/>
  <c r="E664" i="15"/>
  <c r="F664" i="15"/>
  <c r="A665" i="15"/>
  <c r="B665" i="15"/>
  <c r="C665" i="15"/>
  <c r="D665" i="15"/>
  <c r="E665" i="15"/>
  <c r="F665" i="15"/>
  <c r="A666" i="15"/>
  <c r="B666" i="15"/>
  <c r="C666" i="15"/>
  <c r="D666" i="15"/>
  <c r="E666" i="15"/>
  <c r="F666" i="15"/>
  <c r="A667" i="15"/>
  <c r="B667" i="15"/>
  <c r="C667" i="15"/>
  <c r="D667" i="15"/>
  <c r="E667" i="15"/>
  <c r="F667" i="15"/>
  <c r="A668" i="15"/>
  <c r="B668" i="15"/>
  <c r="C668" i="15"/>
  <c r="D668" i="15"/>
  <c r="E668" i="15"/>
  <c r="F668" i="15"/>
  <c r="A669" i="15"/>
  <c r="B669" i="15"/>
  <c r="C669" i="15"/>
  <c r="D669" i="15"/>
  <c r="E669" i="15"/>
  <c r="F669" i="15"/>
  <c r="A670" i="15"/>
  <c r="B670" i="15"/>
  <c r="C670" i="15"/>
  <c r="D670" i="15"/>
  <c r="E670" i="15"/>
  <c r="F670" i="15"/>
  <c r="A671" i="15"/>
  <c r="B671" i="15"/>
  <c r="C671" i="15"/>
  <c r="D671" i="15"/>
  <c r="E671" i="15"/>
  <c r="F671" i="15"/>
  <c r="A672" i="15"/>
  <c r="B672" i="15"/>
  <c r="C672" i="15"/>
  <c r="D672" i="15"/>
  <c r="E672" i="15"/>
  <c r="F672" i="15"/>
  <c r="A673" i="15"/>
  <c r="B673" i="15"/>
  <c r="C673" i="15"/>
  <c r="D673" i="15"/>
  <c r="E673" i="15"/>
  <c r="F673" i="15"/>
  <c r="A674" i="15"/>
  <c r="B674" i="15"/>
  <c r="C674" i="15"/>
  <c r="D674" i="15"/>
  <c r="E674" i="15"/>
  <c r="F674" i="15"/>
  <c r="A675" i="15"/>
  <c r="B675" i="15"/>
  <c r="C675" i="15"/>
  <c r="D675" i="15"/>
  <c r="E675" i="15"/>
  <c r="F675" i="15"/>
  <c r="A676" i="15"/>
  <c r="B676" i="15"/>
  <c r="C676" i="15"/>
  <c r="D676" i="15"/>
  <c r="E676" i="15"/>
  <c r="F676" i="15"/>
  <c r="A677" i="15"/>
  <c r="B677" i="15"/>
  <c r="C677" i="15"/>
  <c r="D677" i="15"/>
  <c r="E677" i="15"/>
  <c r="F677" i="15"/>
  <c r="A678" i="15"/>
  <c r="B678" i="15"/>
  <c r="C678" i="15"/>
  <c r="D678" i="15"/>
  <c r="E678" i="15"/>
  <c r="F678" i="15"/>
  <c r="A679" i="15"/>
  <c r="B679" i="15"/>
  <c r="C679" i="15"/>
  <c r="D679" i="15"/>
  <c r="E679" i="15"/>
  <c r="F679" i="15"/>
  <c r="A680" i="15"/>
  <c r="B680" i="15"/>
  <c r="C680" i="15"/>
  <c r="D680" i="15"/>
  <c r="E680" i="15"/>
  <c r="F680" i="15"/>
  <c r="A681" i="15"/>
  <c r="B681" i="15"/>
  <c r="C681" i="15"/>
  <c r="D681" i="15"/>
  <c r="E681" i="15"/>
  <c r="F681" i="15"/>
  <c r="A682" i="15"/>
  <c r="B682" i="15"/>
  <c r="C682" i="15"/>
  <c r="D682" i="15"/>
  <c r="E682" i="15"/>
  <c r="F682" i="15"/>
  <c r="A683" i="15"/>
  <c r="B683" i="15"/>
  <c r="C683" i="15"/>
  <c r="D683" i="15"/>
  <c r="E683" i="15"/>
  <c r="F683" i="15"/>
  <c r="A684" i="15"/>
  <c r="B684" i="15"/>
  <c r="C684" i="15"/>
  <c r="D684" i="15"/>
  <c r="E684" i="15"/>
  <c r="F684" i="15"/>
  <c r="A685" i="15"/>
  <c r="B685" i="15"/>
  <c r="C685" i="15"/>
  <c r="D685" i="15"/>
  <c r="E685" i="15"/>
  <c r="F685" i="15"/>
  <c r="A686" i="15"/>
  <c r="B686" i="15"/>
  <c r="C686" i="15"/>
  <c r="D686" i="15"/>
  <c r="E686" i="15"/>
  <c r="F686" i="15"/>
  <c r="A687" i="15"/>
  <c r="B687" i="15"/>
  <c r="C687" i="15"/>
  <c r="D687" i="15"/>
  <c r="E687" i="15"/>
  <c r="F687" i="15"/>
  <c r="A688" i="15"/>
  <c r="B688" i="15"/>
  <c r="C688" i="15"/>
  <c r="D688" i="15"/>
  <c r="E688" i="15"/>
  <c r="F688" i="15"/>
  <c r="A689" i="15"/>
  <c r="B689" i="15"/>
  <c r="C689" i="15"/>
  <c r="D689" i="15"/>
  <c r="E689" i="15"/>
  <c r="F689" i="15"/>
  <c r="A690" i="15"/>
  <c r="B690" i="15"/>
  <c r="C690" i="15"/>
  <c r="D690" i="15"/>
  <c r="E690" i="15"/>
  <c r="F690" i="15"/>
  <c r="A691" i="15"/>
  <c r="B691" i="15"/>
  <c r="C691" i="15"/>
  <c r="D691" i="15"/>
  <c r="E691" i="15"/>
  <c r="F691" i="15"/>
  <c r="A692" i="15"/>
  <c r="B692" i="15"/>
  <c r="C692" i="15"/>
  <c r="D692" i="15"/>
  <c r="E692" i="15"/>
  <c r="F692" i="15"/>
  <c r="A693" i="15"/>
  <c r="B693" i="15"/>
  <c r="C693" i="15"/>
  <c r="D693" i="15"/>
  <c r="E693" i="15"/>
  <c r="F693" i="15"/>
  <c r="A694" i="15"/>
  <c r="B694" i="15"/>
  <c r="C694" i="15"/>
  <c r="D694" i="15"/>
  <c r="E694" i="15"/>
  <c r="F694" i="15"/>
  <c r="A695" i="15"/>
  <c r="B695" i="15"/>
  <c r="C695" i="15"/>
  <c r="D695" i="15"/>
  <c r="E695" i="15"/>
  <c r="F695" i="15"/>
  <c r="A696" i="15"/>
  <c r="B696" i="15"/>
  <c r="C696" i="15"/>
  <c r="D696" i="15"/>
  <c r="E696" i="15"/>
  <c r="F696" i="15"/>
  <c r="A697" i="15"/>
  <c r="B697" i="15"/>
  <c r="C697" i="15"/>
  <c r="D697" i="15"/>
  <c r="E697" i="15"/>
  <c r="F697" i="15"/>
  <c r="A698" i="15"/>
  <c r="B698" i="15"/>
  <c r="C698" i="15"/>
  <c r="D698" i="15"/>
  <c r="E698" i="15"/>
  <c r="F698" i="15"/>
  <c r="A699" i="15"/>
  <c r="B699" i="15"/>
  <c r="C699" i="15"/>
  <c r="D699" i="15"/>
  <c r="E699" i="15"/>
  <c r="F699" i="15"/>
  <c r="A700" i="15"/>
  <c r="B700" i="15"/>
  <c r="C700" i="15"/>
  <c r="D700" i="15"/>
  <c r="E700" i="15"/>
  <c r="F700" i="15"/>
  <c r="A701" i="15"/>
  <c r="B701" i="15"/>
  <c r="C701" i="15"/>
  <c r="D701" i="15"/>
  <c r="E701" i="15"/>
  <c r="F701" i="15"/>
  <c r="A702" i="15"/>
  <c r="B702" i="15"/>
  <c r="C702" i="15"/>
  <c r="D702" i="15"/>
  <c r="E702" i="15"/>
  <c r="F702" i="15"/>
  <c r="A703" i="15"/>
  <c r="B703" i="15"/>
  <c r="C703" i="15"/>
  <c r="D703" i="15"/>
  <c r="E703" i="15"/>
  <c r="F703" i="15"/>
  <c r="A704" i="15"/>
  <c r="B704" i="15"/>
  <c r="C704" i="15"/>
  <c r="D704" i="15"/>
  <c r="E704" i="15"/>
  <c r="F704" i="15"/>
  <c r="A705" i="15"/>
  <c r="B705" i="15"/>
  <c r="C705" i="15"/>
  <c r="D705" i="15"/>
  <c r="E705" i="15"/>
  <c r="F705" i="15"/>
  <c r="A706" i="15"/>
  <c r="B706" i="15"/>
  <c r="C706" i="15"/>
  <c r="D706" i="15"/>
  <c r="E706" i="15"/>
  <c r="F706" i="15"/>
  <c r="A707" i="15"/>
  <c r="B707" i="15"/>
  <c r="C707" i="15"/>
  <c r="D707" i="15"/>
  <c r="E707" i="15"/>
  <c r="F707" i="15"/>
  <c r="A708" i="15"/>
  <c r="B708" i="15"/>
  <c r="C708" i="15"/>
  <c r="D708" i="15"/>
  <c r="E708" i="15"/>
  <c r="F708" i="15"/>
  <c r="A709" i="15"/>
  <c r="B709" i="15"/>
  <c r="C709" i="15"/>
  <c r="D709" i="15"/>
  <c r="E709" i="15"/>
  <c r="F709" i="15"/>
  <c r="A710" i="15"/>
  <c r="B710" i="15"/>
  <c r="C710" i="15"/>
  <c r="D710" i="15"/>
  <c r="E710" i="15"/>
  <c r="F710" i="15"/>
  <c r="A711" i="15"/>
  <c r="B711" i="15"/>
  <c r="C711" i="15"/>
  <c r="D711" i="15"/>
  <c r="E711" i="15"/>
  <c r="F711" i="15"/>
  <c r="A712" i="15"/>
  <c r="B712" i="15"/>
  <c r="C712" i="15"/>
  <c r="D712" i="15"/>
  <c r="E712" i="15"/>
  <c r="F712" i="15"/>
  <c r="A713" i="15"/>
  <c r="B713" i="15"/>
  <c r="C713" i="15"/>
  <c r="D713" i="15"/>
  <c r="E713" i="15"/>
  <c r="F713" i="15"/>
  <c r="A714" i="15"/>
  <c r="B714" i="15"/>
  <c r="C714" i="15"/>
  <c r="D714" i="15"/>
  <c r="E714" i="15"/>
  <c r="F714" i="15"/>
  <c r="A715" i="15"/>
  <c r="B715" i="15"/>
  <c r="C715" i="15"/>
  <c r="D715" i="15"/>
  <c r="E715" i="15"/>
  <c r="F715" i="15"/>
  <c r="A716" i="15"/>
  <c r="B716" i="15"/>
  <c r="C716" i="15"/>
  <c r="D716" i="15"/>
  <c r="E716" i="15"/>
  <c r="F716" i="15"/>
  <c r="A717" i="15"/>
  <c r="B717" i="15"/>
  <c r="C717" i="15"/>
  <c r="D717" i="15"/>
  <c r="E717" i="15"/>
  <c r="F717" i="15"/>
  <c r="A718" i="15"/>
  <c r="B718" i="15"/>
  <c r="C718" i="15"/>
  <c r="D718" i="15"/>
  <c r="E718" i="15"/>
  <c r="F718" i="15"/>
  <c r="A719" i="15"/>
  <c r="B719" i="15"/>
  <c r="C719" i="15"/>
  <c r="D719" i="15"/>
  <c r="E719" i="15"/>
  <c r="F719" i="15"/>
  <c r="A720" i="15"/>
  <c r="B720" i="15"/>
  <c r="C720" i="15"/>
  <c r="D720" i="15"/>
  <c r="E720" i="15"/>
  <c r="F720" i="15"/>
  <c r="A721" i="15"/>
  <c r="B721" i="15"/>
  <c r="C721" i="15"/>
  <c r="D721" i="15"/>
  <c r="E721" i="15"/>
  <c r="F721" i="15"/>
  <c r="A722" i="15"/>
  <c r="B722" i="15"/>
  <c r="C722" i="15"/>
  <c r="D722" i="15"/>
  <c r="E722" i="15"/>
  <c r="F722" i="15"/>
  <c r="A723" i="15"/>
  <c r="B723" i="15"/>
  <c r="C723" i="15"/>
  <c r="D723" i="15"/>
  <c r="E723" i="15"/>
  <c r="F723" i="15"/>
  <c r="A724" i="15"/>
  <c r="B724" i="15"/>
  <c r="C724" i="15"/>
  <c r="D724" i="15"/>
  <c r="E724" i="15"/>
  <c r="F724" i="15"/>
  <c r="A725" i="15"/>
  <c r="B725" i="15"/>
  <c r="C725" i="15"/>
  <c r="D725" i="15"/>
  <c r="E725" i="15"/>
  <c r="F725" i="15"/>
  <c r="A726" i="15"/>
  <c r="B726" i="15"/>
  <c r="C726" i="15"/>
  <c r="D726" i="15"/>
  <c r="E726" i="15"/>
  <c r="F726" i="15"/>
  <c r="A727" i="15"/>
  <c r="B727" i="15"/>
  <c r="C727" i="15"/>
  <c r="D727" i="15"/>
  <c r="E727" i="15"/>
  <c r="F727" i="15"/>
  <c r="A728" i="15"/>
  <c r="B728" i="15"/>
  <c r="C728" i="15"/>
  <c r="D728" i="15"/>
  <c r="E728" i="15"/>
  <c r="F728" i="15"/>
  <c r="A729" i="15"/>
  <c r="B729" i="15"/>
  <c r="C729" i="15"/>
  <c r="D729" i="15"/>
  <c r="E729" i="15"/>
  <c r="F729" i="15"/>
  <c r="A730" i="15"/>
  <c r="B730" i="15"/>
  <c r="C730" i="15"/>
  <c r="D730" i="15"/>
  <c r="E730" i="15"/>
  <c r="F730" i="15"/>
  <c r="A731" i="15"/>
  <c r="B731" i="15"/>
  <c r="C731" i="15"/>
  <c r="D731" i="15"/>
  <c r="E731" i="15"/>
  <c r="F731" i="15"/>
  <c r="A732" i="15"/>
  <c r="B732" i="15"/>
  <c r="C732" i="15"/>
  <c r="D732" i="15"/>
  <c r="E732" i="15"/>
  <c r="F732" i="15"/>
  <c r="A733" i="15"/>
  <c r="B733" i="15"/>
  <c r="C733" i="15"/>
  <c r="D733" i="15"/>
  <c r="E733" i="15"/>
  <c r="F733" i="15"/>
  <c r="A734" i="15"/>
  <c r="B734" i="15"/>
  <c r="C734" i="15"/>
  <c r="D734" i="15"/>
  <c r="E734" i="15"/>
  <c r="F734" i="15"/>
  <c r="A735" i="15"/>
  <c r="B735" i="15"/>
  <c r="C735" i="15"/>
  <c r="D735" i="15"/>
  <c r="E735" i="15"/>
  <c r="F735" i="15"/>
  <c r="A736" i="15"/>
  <c r="B736" i="15"/>
  <c r="C736" i="15"/>
  <c r="D736" i="15"/>
  <c r="E736" i="15"/>
  <c r="F736" i="15"/>
  <c r="A737" i="15"/>
  <c r="B737" i="15"/>
  <c r="C737" i="15"/>
  <c r="D737" i="15"/>
  <c r="E737" i="15"/>
  <c r="F737" i="15"/>
  <c r="A738" i="15"/>
  <c r="B738" i="15"/>
  <c r="C738" i="15"/>
  <c r="D738" i="15"/>
  <c r="E738" i="15"/>
  <c r="F738" i="15"/>
  <c r="A739" i="15"/>
  <c r="B739" i="15"/>
  <c r="C739" i="15"/>
  <c r="D739" i="15"/>
  <c r="E739" i="15"/>
  <c r="F739" i="15"/>
  <c r="A740" i="15"/>
  <c r="B740" i="15"/>
  <c r="C740" i="15"/>
  <c r="D740" i="15"/>
  <c r="E740" i="15"/>
  <c r="F740" i="15"/>
  <c r="A741" i="15"/>
  <c r="B741" i="15"/>
  <c r="C741" i="15"/>
  <c r="D741" i="15"/>
  <c r="E741" i="15"/>
  <c r="F741" i="15"/>
  <c r="A742" i="15"/>
  <c r="B742" i="15"/>
  <c r="C742" i="15"/>
  <c r="D742" i="15"/>
  <c r="E742" i="15"/>
  <c r="F742" i="15"/>
  <c r="A743" i="15"/>
  <c r="B743" i="15"/>
  <c r="C743" i="15"/>
  <c r="D743" i="15"/>
  <c r="E743" i="15"/>
  <c r="F743" i="15"/>
  <c r="A744" i="15"/>
  <c r="B744" i="15"/>
  <c r="C744" i="15"/>
  <c r="D744" i="15"/>
  <c r="E744" i="15"/>
  <c r="F744" i="15"/>
  <c r="A745" i="15"/>
  <c r="B745" i="15"/>
  <c r="C745" i="15"/>
  <c r="D745" i="15"/>
  <c r="E745" i="15"/>
  <c r="F745" i="15"/>
  <c r="A746" i="15"/>
  <c r="B746" i="15"/>
  <c r="C746" i="15"/>
  <c r="D746" i="15"/>
  <c r="E746" i="15"/>
  <c r="F746" i="15"/>
  <c r="A747" i="15"/>
  <c r="B747" i="15"/>
  <c r="C747" i="15"/>
  <c r="D747" i="15"/>
  <c r="E747" i="15"/>
  <c r="F747" i="15"/>
  <c r="A748" i="15"/>
  <c r="B748" i="15"/>
  <c r="C748" i="15"/>
  <c r="D748" i="15"/>
  <c r="E748" i="15"/>
  <c r="F748" i="15"/>
  <c r="A749" i="15"/>
  <c r="B749" i="15"/>
  <c r="C749" i="15"/>
  <c r="D749" i="15"/>
  <c r="E749" i="15"/>
  <c r="F749" i="15"/>
  <c r="A750" i="15"/>
  <c r="B750" i="15"/>
  <c r="C750" i="15"/>
  <c r="D750" i="15"/>
  <c r="E750" i="15"/>
  <c r="F750" i="15"/>
  <c r="A751" i="15"/>
  <c r="B751" i="15"/>
  <c r="C751" i="15"/>
  <c r="D751" i="15"/>
  <c r="E751" i="15"/>
  <c r="F751" i="15"/>
  <c r="A752" i="15"/>
  <c r="B752" i="15"/>
  <c r="C752" i="15"/>
  <c r="D752" i="15"/>
  <c r="E752" i="15"/>
  <c r="F752" i="15"/>
  <c r="A753" i="15"/>
  <c r="B753" i="15"/>
  <c r="C753" i="15"/>
  <c r="D753" i="15"/>
  <c r="E753" i="15"/>
  <c r="F753" i="15"/>
  <c r="A754" i="15"/>
  <c r="B754" i="15"/>
  <c r="C754" i="15"/>
  <c r="D754" i="15"/>
  <c r="E754" i="15"/>
  <c r="F754" i="15"/>
  <c r="A755" i="15"/>
  <c r="B755" i="15"/>
  <c r="C755" i="15"/>
  <c r="D755" i="15"/>
  <c r="E755" i="15"/>
  <c r="F755" i="15"/>
  <c r="A756" i="15"/>
  <c r="B756" i="15"/>
  <c r="C756" i="15"/>
  <c r="D756" i="15"/>
  <c r="E756" i="15"/>
  <c r="F756" i="15"/>
  <c r="A757" i="15"/>
  <c r="B757" i="15"/>
  <c r="C757" i="15"/>
  <c r="D757" i="15"/>
  <c r="E757" i="15"/>
  <c r="F757" i="15"/>
  <c r="A758" i="15"/>
  <c r="B758" i="15"/>
  <c r="C758" i="15"/>
  <c r="D758" i="15"/>
  <c r="E758" i="15"/>
  <c r="F758" i="15"/>
  <c r="A759" i="15"/>
  <c r="B759" i="15"/>
  <c r="C759" i="15"/>
  <c r="D759" i="15"/>
  <c r="E759" i="15"/>
  <c r="F759" i="15"/>
  <c r="A760" i="15"/>
  <c r="B760" i="15"/>
  <c r="C760" i="15"/>
  <c r="D760" i="15"/>
  <c r="E760" i="15"/>
  <c r="F760" i="15"/>
  <c r="A761" i="15"/>
  <c r="B761" i="15"/>
  <c r="C761" i="15"/>
  <c r="D761" i="15"/>
  <c r="E761" i="15"/>
  <c r="F761" i="15"/>
  <c r="A762" i="15"/>
  <c r="B762" i="15"/>
  <c r="C762" i="15"/>
  <c r="D762" i="15"/>
  <c r="E762" i="15"/>
  <c r="F762" i="15"/>
  <c r="A763" i="15"/>
  <c r="B763" i="15"/>
  <c r="C763" i="15"/>
  <c r="D763" i="15"/>
  <c r="E763" i="15"/>
  <c r="F763" i="15"/>
  <c r="A764" i="15"/>
  <c r="B764" i="15"/>
  <c r="C764" i="15"/>
  <c r="D764" i="15"/>
  <c r="E764" i="15"/>
  <c r="F764" i="15"/>
  <c r="A765" i="15"/>
  <c r="B765" i="15"/>
  <c r="C765" i="15"/>
  <c r="D765" i="15"/>
  <c r="E765" i="15"/>
  <c r="F765" i="15"/>
  <c r="A766" i="15"/>
  <c r="B766" i="15"/>
  <c r="C766" i="15"/>
  <c r="D766" i="15"/>
  <c r="E766" i="15"/>
  <c r="F766" i="15"/>
  <c r="A767" i="15"/>
  <c r="B767" i="15"/>
  <c r="C767" i="15"/>
  <c r="D767" i="15"/>
  <c r="E767" i="15"/>
  <c r="F767" i="15"/>
  <c r="A768" i="15"/>
  <c r="B768" i="15"/>
  <c r="C768" i="15"/>
  <c r="D768" i="15"/>
  <c r="E768" i="15"/>
  <c r="F768" i="15"/>
  <c r="A769" i="15"/>
  <c r="B769" i="15"/>
  <c r="C769" i="15"/>
  <c r="D769" i="15"/>
  <c r="E769" i="15"/>
  <c r="F769" i="15"/>
  <c r="A770" i="15"/>
  <c r="B770" i="15"/>
  <c r="C770" i="15"/>
  <c r="D770" i="15"/>
  <c r="E770" i="15"/>
  <c r="F770" i="15"/>
  <c r="A3" i="15"/>
  <c r="B3" i="15"/>
  <c r="C3" i="15"/>
  <c r="D3" i="15"/>
  <c r="E3" i="15"/>
  <c r="F3" i="15"/>
  <c r="A4" i="15"/>
  <c r="B4" i="15"/>
  <c r="C4" i="15"/>
  <c r="D4" i="15"/>
  <c r="E4" i="15"/>
  <c r="F4" i="15"/>
  <c r="A5" i="15"/>
  <c r="B5" i="15"/>
  <c r="C5" i="15"/>
  <c r="D5" i="15"/>
  <c r="E5" i="15"/>
  <c r="F5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A15" i="15"/>
  <c r="B15" i="15"/>
  <c r="C15" i="15"/>
  <c r="D15" i="15"/>
  <c r="E15" i="15"/>
  <c r="F15" i="15"/>
  <c r="A16" i="15"/>
  <c r="B16" i="15"/>
  <c r="C16" i="15"/>
  <c r="D16" i="15"/>
  <c r="E16" i="15"/>
  <c r="F16" i="15"/>
  <c r="A17" i="15"/>
  <c r="B17" i="15"/>
  <c r="C17" i="15"/>
  <c r="D17" i="15"/>
  <c r="E17" i="15"/>
  <c r="F17" i="15"/>
  <c r="A18" i="15"/>
  <c r="B18" i="15"/>
  <c r="C18" i="15"/>
  <c r="D18" i="15"/>
  <c r="E18" i="15"/>
  <c r="F18" i="15"/>
  <c r="A19" i="15"/>
  <c r="B19" i="15"/>
  <c r="C19" i="15"/>
  <c r="D19" i="15"/>
  <c r="E19" i="15"/>
  <c r="F19" i="15"/>
  <c r="A20" i="15"/>
  <c r="B20" i="15"/>
  <c r="C20" i="15"/>
  <c r="D20" i="15"/>
  <c r="E20" i="15"/>
  <c r="F20" i="15"/>
  <c r="A21" i="15"/>
  <c r="B21" i="15"/>
  <c r="C21" i="15"/>
  <c r="D21" i="15"/>
  <c r="E21" i="15"/>
  <c r="F21" i="15"/>
  <c r="A22" i="15"/>
  <c r="B22" i="15"/>
  <c r="C22" i="15"/>
  <c r="D22" i="15"/>
  <c r="E22" i="15"/>
  <c r="F22" i="15"/>
  <c r="A23" i="15"/>
  <c r="B23" i="15"/>
  <c r="C23" i="15"/>
  <c r="D23" i="15"/>
  <c r="E23" i="15"/>
  <c r="F23" i="15"/>
  <c r="A24" i="15"/>
  <c r="B24" i="15"/>
  <c r="C24" i="15"/>
  <c r="D24" i="15"/>
  <c r="E24" i="15"/>
  <c r="F24" i="15"/>
  <c r="A25" i="15"/>
  <c r="B25" i="15"/>
  <c r="C25" i="15"/>
  <c r="D25" i="15"/>
  <c r="E25" i="15"/>
  <c r="F25" i="15"/>
  <c r="A26" i="15"/>
  <c r="B26" i="15"/>
  <c r="C26" i="15"/>
  <c r="D26" i="15"/>
  <c r="E26" i="15"/>
  <c r="F26" i="15"/>
  <c r="A27" i="15"/>
  <c r="B27" i="15"/>
  <c r="C27" i="15"/>
  <c r="D27" i="15"/>
  <c r="E27" i="15"/>
  <c r="F27" i="15"/>
  <c r="A28" i="15"/>
  <c r="B28" i="15"/>
  <c r="C28" i="15"/>
  <c r="D28" i="15"/>
  <c r="E28" i="15"/>
  <c r="F28" i="15"/>
  <c r="A29" i="15"/>
  <c r="B29" i="15"/>
  <c r="C29" i="15"/>
  <c r="D29" i="15"/>
  <c r="E29" i="15"/>
  <c r="F29" i="15"/>
  <c r="A30" i="15"/>
  <c r="B30" i="15"/>
  <c r="C30" i="15"/>
  <c r="D30" i="15"/>
  <c r="E30" i="15"/>
  <c r="F30" i="15"/>
  <c r="A31" i="15"/>
  <c r="B31" i="15"/>
  <c r="C31" i="15"/>
  <c r="D31" i="15"/>
  <c r="E31" i="15"/>
  <c r="F31" i="15"/>
  <c r="A32" i="15"/>
  <c r="B32" i="15"/>
  <c r="C32" i="15"/>
  <c r="D32" i="15"/>
  <c r="E32" i="15"/>
  <c r="F32" i="15"/>
  <c r="A33" i="15"/>
  <c r="B33" i="15"/>
  <c r="C33" i="15"/>
  <c r="D33" i="15"/>
  <c r="E33" i="15"/>
  <c r="F33" i="15"/>
  <c r="A34" i="15"/>
  <c r="B34" i="15"/>
  <c r="C34" i="15"/>
  <c r="D34" i="15"/>
  <c r="E34" i="15"/>
  <c r="F34" i="15"/>
  <c r="A35" i="15"/>
  <c r="B35" i="15"/>
  <c r="C35" i="15"/>
  <c r="D35" i="15"/>
  <c r="E35" i="15"/>
  <c r="F35" i="15"/>
  <c r="A36" i="15"/>
  <c r="B36" i="15"/>
  <c r="C36" i="15"/>
  <c r="D36" i="15"/>
  <c r="E36" i="15"/>
  <c r="F36" i="15"/>
  <c r="A37" i="15"/>
  <c r="B37" i="15"/>
  <c r="C37" i="15"/>
  <c r="D37" i="15"/>
  <c r="E37" i="15"/>
  <c r="F37" i="15"/>
  <c r="A38" i="15"/>
  <c r="B38" i="15"/>
  <c r="C38" i="15"/>
  <c r="D38" i="15"/>
  <c r="E38" i="15"/>
  <c r="F38" i="15"/>
  <c r="A39" i="15"/>
  <c r="B39" i="15"/>
  <c r="C39" i="15"/>
  <c r="D39" i="15"/>
  <c r="E39" i="15"/>
  <c r="F39" i="15"/>
  <c r="A40" i="15"/>
  <c r="B40" i="15"/>
  <c r="C40" i="15"/>
  <c r="D40" i="15"/>
  <c r="E40" i="15"/>
  <c r="F40" i="15"/>
  <c r="A41" i="15"/>
  <c r="B41" i="15"/>
  <c r="C41" i="15"/>
  <c r="D41" i="15"/>
  <c r="E41" i="15"/>
  <c r="F41" i="15"/>
  <c r="A42" i="15"/>
  <c r="B42" i="15"/>
  <c r="C42" i="15"/>
  <c r="D42" i="15"/>
  <c r="E42" i="15"/>
  <c r="F42" i="15"/>
  <c r="A43" i="15"/>
  <c r="B43" i="15"/>
  <c r="C43" i="15"/>
  <c r="D43" i="15"/>
  <c r="E43" i="15"/>
  <c r="F43" i="15"/>
  <c r="A44" i="15"/>
  <c r="B44" i="15"/>
  <c r="C44" i="15"/>
  <c r="D44" i="15"/>
  <c r="E44" i="15"/>
  <c r="F44" i="15"/>
  <c r="A45" i="15"/>
  <c r="B45" i="15"/>
  <c r="C45" i="15"/>
  <c r="D45" i="15"/>
  <c r="E45" i="15"/>
  <c r="F45" i="15"/>
  <c r="A46" i="15"/>
  <c r="B46" i="15"/>
  <c r="C46" i="15"/>
  <c r="D46" i="15"/>
  <c r="E46" i="15"/>
  <c r="F46" i="15"/>
  <c r="A47" i="15"/>
  <c r="B47" i="15"/>
  <c r="C47" i="15"/>
  <c r="D47" i="15"/>
  <c r="E47" i="15"/>
  <c r="F47" i="15"/>
  <c r="A48" i="15"/>
  <c r="B48" i="15"/>
  <c r="C48" i="15"/>
  <c r="D48" i="15"/>
  <c r="E48" i="15"/>
  <c r="F48" i="15"/>
  <c r="A49" i="15"/>
  <c r="B49" i="15"/>
  <c r="C49" i="15"/>
  <c r="D49" i="15"/>
  <c r="E49" i="15"/>
  <c r="F49" i="15"/>
  <c r="A50" i="15"/>
  <c r="B50" i="15"/>
  <c r="C50" i="15"/>
  <c r="D50" i="15"/>
  <c r="E50" i="15"/>
  <c r="F50" i="15"/>
  <c r="A51" i="15"/>
  <c r="B51" i="15"/>
  <c r="C51" i="15"/>
  <c r="D51" i="15"/>
  <c r="E51" i="15"/>
  <c r="F51" i="15"/>
  <c r="A52" i="15"/>
  <c r="B52" i="15"/>
  <c r="C52" i="15"/>
  <c r="D52" i="15"/>
  <c r="E52" i="15"/>
  <c r="F52" i="15"/>
  <c r="A53" i="15"/>
  <c r="B53" i="15"/>
  <c r="C53" i="15"/>
  <c r="D53" i="15"/>
  <c r="E53" i="15"/>
  <c r="F53" i="15"/>
  <c r="A54" i="15"/>
  <c r="B54" i="15"/>
  <c r="C54" i="15"/>
  <c r="D54" i="15"/>
  <c r="E54" i="15"/>
  <c r="F54" i="15"/>
  <c r="A55" i="15"/>
  <c r="B55" i="15"/>
  <c r="C55" i="15"/>
  <c r="D55" i="15"/>
  <c r="E55" i="15"/>
  <c r="F55" i="15"/>
  <c r="A56" i="15"/>
  <c r="B56" i="15"/>
  <c r="C56" i="15"/>
  <c r="D56" i="15"/>
  <c r="E56" i="15"/>
  <c r="F56" i="15"/>
  <c r="A57" i="15"/>
  <c r="B57" i="15"/>
  <c r="C57" i="15"/>
  <c r="D57" i="15"/>
  <c r="E57" i="15"/>
  <c r="F57" i="15"/>
  <c r="A58" i="15"/>
  <c r="B58" i="15"/>
  <c r="C58" i="15"/>
  <c r="D58" i="15"/>
  <c r="E58" i="15"/>
  <c r="F58" i="15"/>
  <c r="A59" i="15"/>
  <c r="B59" i="15"/>
  <c r="C59" i="15"/>
  <c r="D59" i="15"/>
  <c r="E59" i="15"/>
  <c r="F59" i="15"/>
  <c r="A60" i="15"/>
  <c r="B60" i="15"/>
  <c r="C60" i="15"/>
  <c r="D60" i="15"/>
  <c r="E60" i="15"/>
  <c r="F60" i="15"/>
  <c r="A61" i="15"/>
  <c r="B61" i="15"/>
  <c r="C61" i="15"/>
  <c r="D61" i="15"/>
  <c r="E61" i="15"/>
  <c r="F61" i="15"/>
  <c r="A62" i="15"/>
  <c r="B62" i="15"/>
  <c r="C62" i="15"/>
  <c r="D62" i="15"/>
  <c r="E62" i="15"/>
  <c r="F62" i="15"/>
  <c r="A63" i="15"/>
  <c r="B63" i="15"/>
  <c r="C63" i="15"/>
  <c r="D63" i="15"/>
  <c r="E63" i="15"/>
  <c r="F63" i="15"/>
  <c r="A64" i="15"/>
  <c r="B64" i="15"/>
  <c r="C64" i="15"/>
  <c r="D64" i="15"/>
  <c r="E64" i="15"/>
  <c r="F64" i="15"/>
  <c r="A65" i="15"/>
  <c r="B65" i="15"/>
  <c r="C65" i="15"/>
  <c r="D65" i="15"/>
  <c r="E65" i="15"/>
  <c r="F65" i="15"/>
  <c r="A66" i="15"/>
  <c r="B66" i="15"/>
  <c r="C66" i="15"/>
  <c r="D66" i="15"/>
  <c r="E66" i="15"/>
  <c r="F66" i="15"/>
  <c r="A67" i="15"/>
  <c r="B67" i="15"/>
  <c r="C67" i="15"/>
  <c r="D67" i="15"/>
  <c r="E67" i="15"/>
  <c r="F67" i="15"/>
  <c r="A68" i="15"/>
  <c r="B68" i="15"/>
  <c r="C68" i="15"/>
  <c r="D68" i="15"/>
  <c r="E68" i="15"/>
  <c r="F68" i="15"/>
  <c r="A69" i="15"/>
  <c r="B69" i="15"/>
  <c r="C69" i="15"/>
  <c r="D69" i="15"/>
  <c r="E69" i="15"/>
  <c r="F69" i="15"/>
  <c r="A70" i="15"/>
  <c r="B70" i="15"/>
  <c r="C70" i="15"/>
  <c r="D70" i="15"/>
  <c r="E70" i="15"/>
  <c r="F70" i="15"/>
  <c r="A71" i="15"/>
  <c r="B71" i="15"/>
  <c r="C71" i="15"/>
  <c r="D71" i="15"/>
  <c r="E71" i="15"/>
  <c r="F71" i="15"/>
  <c r="A72" i="15"/>
  <c r="B72" i="15"/>
  <c r="C72" i="15"/>
  <c r="D72" i="15"/>
  <c r="E72" i="15"/>
  <c r="F72" i="15"/>
  <c r="A73" i="15"/>
  <c r="B73" i="15"/>
  <c r="C73" i="15"/>
  <c r="D73" i="15"/>
  <c r="E73" i="15"/>
  <c r="F73" i="15"/>
  <c r="A74" i="15"/>
  <c r="B74" i="15"/>
  <c r="C74" i="15"/>
  <c r="D74" i="15"/>
  <c r="E74" i="15"/>
  <c r="F74" i="15"/>
  <c r="A75" i="15"/>
  <c r="B75" i="15"/>
  <c r="C75" i="15"/>
  <c r="D75" i="15"/>
  <c r="E75" i="15"/>
  <c r="F75" i="15"/>
  <c r="A76" i="15"/>
  <c r="B76" i="15"/>
  <c r="C76" i="15"/>
  <c r="D76" i="15"/>
  <c r="E76" i="15"/>
  <c r="F76" i="15"/>
  <c r="A77" i="15"/>
  <c r="B77" i="15"/>
  <c r="C77" i="15"/>
  <c r="D77" i="15"/>
  <c r="E77" i="15"/>
  <c r="F77" i="15"/>
  <c r="A78" i="15"/>
  <c r="B78" i="15"/>
  <c r="C78" i="15"/>
  <c r="D78" i="15"/>
  <c r="E78" i="15"/>
  <c r="F78" i="15"/>
  <c r="A79" i="15"/>
  <c r="B79" i="15"/>
  <c r="C79" i="15"/>
  <c r="D79" i="15"/>
  <c r="E79" i="15"/>
  <c r="F79" i="15"/>
  <c r="A80" i="15"/>
  <c r="B80" i="15"/>
  <c r="C80" i="15"/>
  <c r="D80" i="15"/>
  <c r="E80" i="15"/>
  <c r="F80" i="15"/>
  <c r="A81" i="15"/>
  <c r="B81" i="15"/>
  <c r="C81" i="15"/>
  <c r="D81" i="15"/>
  <c r="E81" i="15"/>
  <c r="F81" i="15"/>
  <c r="A82" i="15"/>
  <c r="B82" i="15"/>
  <c r="C82" i="15"/>
  <c r="D82" i="15"/>
  <c r="E82" i="15"/>
  <c r="F82" i="15"/>
  <c r="A83" i="15"/>
  <c r="B83" i="15"/>
  <c r="C83" i="15"/>
  <c r="D83" i="15"/>
  <c r="E83" i="15"/>
  <c r="F83" i="15"/>
  <c r="A84" i="15"/>
  <c r="B84" i="15"/>
  <c r="C84" i="15"/>
  <c r="D84" i="15"/>
  <c r="E84" i="15"/>
  <c r="F84" i="15"/>
  <c r="A85" i="15"/>
  <c r="B85" i="15"/>
  <c r="C85" i="15"/>
  <c r="D85" i="15"/>
  <c r="E85" i="15"/>
  <c r="F85" i="15"/>
  <c r="A86" i="15"/>
  <c r="B86" i="15"/>
  <c r="C86" i="15"/>
  <c r="D86" i="15"/>
  <c r="E86" i="15"/>
  <c r="F86" i="15"/>
  <c r="A87" i="15"/>
  <c r="B87" i="15"/>
  <c r="C87" i="15"/>
  <c r="D87" i="15"/>
  <c r="E87" i="15"/>
  <c r="F87" i="15"/>
  <c r="A88" i="15"/>
  <c r="B88" i="15"/>
  <c r="C88" i="15"/>
  <c r="D88" i="15"/>
  <c r="E88" i="15"/>
  <c r="F88" i="15"/>
  <c r="A89" i="15"/>
  <c r="B89" i="15"/>
  <c r="C89" i="15"/>
  <c r="D89" i="15"/>
  <c r="E89" i="15"/>
  <c r="F89" i="15"/>
  <c r="A90" i="15"/>
  <c r="B90" i="15"/>
  <c r="C90" i="15"/>
  <c r="D90" i="15"/>
  <c r="E90" i="15"/>
  <c r="F90" i="15"/>
  <c r="A91" i="15"/>
  <c r="B91" i="15"/>
  <c r="C91" i="15"/>
  <c r="D91" i="15"/>
  <c r="E91" i="15"/>
  <c r="F91" i="15"/>
  <c r="A92" i="15"/>
  <c r="B92" i="15"/>
  <c r="C92" i="15"/>
  <c r="D92" i="15"/>
  <c r="E92" i="15"/>
  <c r="F92" i="15"/>
  <c r="A93" i="15"/>
  <c r="B93" i="15"/>
  <c r="C93" i="15"/>
  <c r="D93" i="15"/>
  <c r="E93" i="15"/>
  <c r="F93" i="15"/>
  <c r="A94" i="15"/>
  <c r="B94" i="15"/>
  <c r="C94" i="15"/>
  <c r="D94" i="15"/>
  <c r="E94" i="15"/>
  <c r="F94" i="15"/>
  <c r="A95" i="15"/>
  <c r="B95" i="15"/>
  <c r="C95" i="15"/>
  <c r="D95" i="15"/>
  <c r="E95" i="15"/>
  <c r="F95" i="15"/>
  <c r="A96" i="15"/>
  <c r="B96" i="15"/>
  <c r="C96" i="15"/>
  <c r="D96" i="15"/>
  <c r="E96" i="15"/>
  <c r="F96" i="15"/>
  <c r="A97" i="15"/>
  <c r="B97" i="15"/>
  <c r="C97" i="15"/>
  <c r="D97" i="15"/>
  <c r="E97" i="15"/>
  <c r="F97" i="15"/>
  <c r="A98" i="15"/>
  <c r="B98" i="15"/>
  <c r="C98" i="15"/>
  <c r="D98" i="15"/>
  <c r="E98" i="15"/>
  <c r="F98" i="15"/>
  <c r="A99" i="15"/>
  <c r="B99" i="15"/>
  <c r="C99" i="15"/>
  <c r="D99" i="15"/>
  <c r="E99" i="15"/>
  <c r="F99" i="15"/>
  <c r="A100" i="15"/>
  <c r="B100" i="15"/>
  <c r="C100" i="15"/>
  <c r="D100" i="15"/>
  <c r="E100" i="15"/>
  <c r="F100" i="15"/>
  <c r="A101" i="15"/>
  <c r="B101" i="15"/>
  <c r="C101" i="15"/>
  <c r="D101" i="15"/>
  <c r="E101" i="15"/>
  <c r="F101" i="15"/>
  <c r="A102" i="15"/>
  <c r="B102" i="15"/>
  <c r="C102" i="15"/>
  <c r="D102" i="15"/>
  <c r="E102" i="15"/>
  <c r="F102" i="15"/>
  <c r="A103" i="15"/>
  <c r="B103" i="15"/>
  <c r="C103" i="15"/>
  <c r="D103" i="15"/>
  <c r="E103" i="15"/>
  <c r="F103" i="15"/>
  <c r="A104" i="15"/>
  <c r="B104" i="15"/>
  <c r="C104" i="15"/>
  <c r="D104" i="15"/>
  <c r="E104" i="15"/>
  <c r="F104" i="15"/>
  <c r="A105" i="15"/>
  <c r="B105" i="15"/>
  <c r="C105" i="15"/>
  <c r="D105" i="15"/>
  <c r="E105" i="15"/>
  <c r="F105" i="15"/>
  <c r="A106" i="15"/>
  <c r="B106" i="15"/>
  <c r="C106" i="15"/>
  <c r="D106" i="15"/>
  <c r="E106" i="15"/>
  <c r="F106" i="15"/>
  <c r="A107" i="15"/>
  <c r="B107" i="15"/>
  <c r="C107" i="15"/>
  <c r="D107" i="15"/>
  <c r="E107" i="15"/>
  <c r="F107" i="15"/>
  <c r="A108" i="15"/>
  <c r="B108" i="15"/>
  <c r="C108" i="15"/>
  <c r="D108" i="15"/>
  <c r="E108" i="15"/>
  <c r="F108" i="15"/>
  <c r="A109" i="15"/>
  <c r="B109" i="15"/>
  <c r="C109" i="15"/>
  <c r="D109" i="15"/>
  <c r="E109" i="15"/>
  <c r="F109" i="15"/>
  <c r="A110" i="15"/>
  <c r="B110" i="15"/>
  <c r="C110" i="15"/>
  <c r="D110" i="15"/>
  <c r="E110" i="15"/>
  <c r="F110" i="15"/>
  <c r="A111" i="15"/>
  <c r="B111" i="15"/>
  <c r="C111" i="15"/>
  <c r="D111" i="15"/>
  <c r="E111" i="15"/>
  <c r="F111" i="15"/>
  <c r="A112" i="15"/>
  <c r="B112" i="15"/>
  <c r="C112" i="15"/>
  <c r="D112" i="15"/>
  <c r="E112" i="15"/>
  <c r="F112" i="15"/>
  <c r="A113" i="15"/>
  <c r="B113" i="15"/>
  <c r="C113" i="15"/>
  <c r="D113" i="15"/>
  <c r="E113" i="15"/>
  <c r="F113" i="15"/>
  <c r="A114" i="15"/>
  <c r="B114" i="15"/>
  <c r="C114" i="15"/>
  <c r="D114" i="15"/>
  <c r="E114" i="15"/>
  <c r="F114" i="15"/>
  <c r="A115" i="15"/>
  <c r="B115" i="15"/>
  <c r="C115" i="15"/>
  <c r="D115" i="15"/>
  <c r="E115" i="15"/>
  <c r="F115" i="15"/>
  <c r="A116" i="15"/>
  <c r="B116" i="15"/>
  <c r="C116" i="15"/>
  <c r="D116" i="15"/>
  <c r="E116" i="15"/>
  <c r="F116" i="15"/>
  <c r="A117" i="15"/>
  <c r="B117" i="15"/>
  <c r="C117" i="15"/>
  <c r="D117" i="15"/>
  <c r="E117" i="15"/>
  <c r="F117" i="15"/>
  <c r="A118" i="15"/>
  <c r="B118" i="15"/>
  <c r="C118" i="15"/>
  <c r="D118" i="15"/>
  <c r="E118" i="15"/>
  <c r="F118" i="15"/>
  <c r="A119" i="15"/>
  <c r="B119" i="15"/>
  <c r="C119" i="15"/>
  <c r="D119" i="15"/>
  <c r="E119" i="15"/>
  <c r="F119" i="15"/>
  <c r="A120" i="15"/>
  <c r="B120" i="15"/>
  <c r="C120" i="15"/>
  <c r="D120" i="15"/>
  <c r="E120" i="15"/>
  <c r="F120" i="15"/>
  <c r="A121" i="15"/>
  <c r="B121" i="15"/>
  <c r="C121" i="15"/>
  <c r="D121" i="15"/>
  <c r="E121" i="15"/>
  <c r="F121" i="15"/>
  <c r="A122" i="15"/>
  <c r="B122" i="15"/>
  <c r="C122" i="15"/>
  <c r="D122" i="15"/>
  <c r="E122" i="15"/>
  <c r="F122" i="15"/>
  <c r="A123" i="15"/>
  <c r="B123" i="15"/>
  <c r="C123" i="15"/>
  <c r="D123" i="15"/>
  <c r="E123" i="15"/>
  <c r="F123" i="15"/>
  <c r="A124" i="15"/>
  <c r="B124" i="15"/>
  <c r="C124" i="15"/>
  <c r="D124" i="15"/>
  <c r="E124" i="15"/>
  <c r="F124" i="15"/>
  <c r="A125" i="15"/>
  <c r="B125" i="15"/>
  <c r="C125" i="15"/>
  <c r="D125" i="15"/>
  <c r="E125" i="15"/>
  <c r="F125" i="15"/>
  <c r="A126" i="15"/>
  <c r="B126" i="15"/>
  <c r="C126" i="15"/>
  <c r="D126" i="15"/>
  <c r="E126" i="15"/>
  <c r="F126" i="15"/>
  <c r="A127" i="15"/>
  <c r="B127" i="15"/>
  <c r="C127" i="15"/>
  <c r="D127" i="15"/>
  <c r="E127" i="15"/>
  <c r="F127" i="15"/>
  <c r="A128" i="15"/>
  <c r="B128" i="15"/>
  <c r="C128" i="15"/>
  <c r="D128" i="15"/>
  <c r="E128" i="15"/>
  <c r="F128" i="15"/>
  <c r="A129" i="15"/>
  <c r="B129" i="15"/>
  <c r="C129" i="15"/>
  <c r="D129" i="15"/>
  <c r="E129" i="15"/>
  <c r="F129" i="15"/>
  <c r="A130" i="15"/>
  <c r="B130" i="15"/>
  <c r="C130" i="15"/>
  <c r="D130" i="15"/>
  <c r="E130" i="15"/>
  <c r="F130" i="15"/>
  <c r="A131" i="15"/>
  <c r="B131" i="15"/>
  <c r="C131" i="15"/>
  <c r="D131" i="15"/>
  <c r="E131" i="15"/>
  <c r="F131" i="15"/>
  <c r="A132" i="15"/>
  <c r="B132" i="15"/>
  <c r="C132" i="15"/>
  <c r="D132" i="15"/>
  <c r="E132" i="15"/>
  <c r="F132" i="15"/>
  <c r="A133" i="15"/>
  <c r="B133" i="15"/>
  <c r="C133" i="15"/>
  <c r="D133" i="15"/>
  <c r="E133" i="15"/>
  <c r="F133" i="15"/>
  <c r="A134" i="15"/>
  <c r="B134" i="15"/>
  <c r="C134" i="15"/>
  <c r="D134" i="15"/>
  <c r="E134" i="15"/>
  <c r="F134" i="15"/>
  <c r="A135" i="15"/>
  <c r="B135" i="15"/>
  <c r="C135" i="15"/>
  <c r="D135" i="15"/>
  <c r="E135" i="15"/>
  <c r="F135" i="15"/>
  <c r="A136" i="15"/>
  <c r="B136" i="15"/>
  <c r="C136" i="15"/>
  <c r="D136" i="15"/>
  <c r="E136" i="15"/>
  <c r="F136" i="15"/>
  <c r="A137" i="15"/>
  <c r="B137" i="15"/>
  <c r="C137" i="15"/>
  <c r="D137" i="15"/>
  <c r="E137" i="15"/>
  <c r="F137" i="15"/>
  <c r="A138" i="15"/>
  <c r="B138" i="15"/>
  <c r="C138" i="15"/>
  <c r="D138" i="15"/>
  <c r="E138" i="15"/>
  <c r="F138" i="15"/>
  <c r="A139" i="15"/>
  <c r="B139" i="15"/>
  <c r="C139" i="15"/>
  <c r="D139" i="15"/>
  <c r="E139" i="15"/>
  <c r="F139" i="15"/>
  <c r="A140" i="15"/>
  <c r="B140" i="15"/>
  <c r="C140" i="15"/>
  <c r="D140" i="15"/>
  <c r="E140" i="15"/>
  <c r="F140" i="15"/>
  <c r="A141" i="15"/>
  <c r="B141" i="15"/>
  <c r="C141" i="15"/>
  <c r="D141" i="15"/>
  <c r="E141" i="15"/>
  <c r="F141" i="15"/>
  <c r="A142" i="15"/>
  <c r="B142" i="15"/>
  <c r="C142" i="15"/>
  <c r="D142" i="15"/>
  <c r="E142" i="15"/>
  <c r="F142" i="15"/>
  <c r="A143" i="15"/>
  <c r="B143" i="15"/>
  <c r="C143" i="15"/>
  <c r="D143" i="15"/>
  <c r="E143" i="15"/>
  <c r="F143" i="15"/>
  <c r="A144" i="15"/>
  <c r="B144" i="15"/>
  <c r="C144" i="15"/>
  <c r="D144" i="15"/>
  <c r="E144" i="15"/>
  <c r="F144" i="15"/>
  <c r="A145" i="15"/>
  <c r="B145" i="15"/>
  <c r="C145" i="15"/>
  <c r="D145" i="15"/>
  <c r="E145" i="15"/>
  <c r="F145" i="15"/>
  <c r="A146" i="15"/>
  <c r="B146" i="15"/>
  <c r="C146" i="15"/>
  <c r="D146" i="15"/>
  <c r="E146" i="15"/>
  <c r="F146" i="15"/>
  <c r="A147" i="15"/>
  <c r="B147" i="15"/>
  <c r="C147" i="15"/>
  <c r="D147" i="15"/>
  <c r="E147" i="15"/>
  <c r="F147" i="15"/>
  <c r="A148" i="15"/>
  <c r="B148" i="15"/>
  <c r="C148" i="15"/>
  <c r="D148" i="15"/>
  <c r="E148" i="15"/>
  <c r="F148" i="15"/>
  <c r="A149" i="15"/>
  <c r="B149" i="15"/>
  <c r="C149" i="15"/>
  <c r="D149" i="15"/>
  <c r="E149" i="15"/>
  <c r="F149" i="15"/>
  <c r="A150" i="15"/>
  <c r="B150" i="15"/>
  <c r="C150" i="15"/>
  <c r="D150" i="15"/>
  <c r="E150" i="15"/>
  <c r="F150" i="15"/>
  <c r="A151" i="15"/>
  <c r="B151" i="15"/>
  <c r="C151" i="15"/>
  <c r="D151" i="15"/>
  <c r="E151" i="15"/>
  <c r="F151" i="15"/>
  <c r="A152" i="15"/>
  <c r="B152" i="15"/>
  <c r="C152" i="15"/>
  <c r="D152" i="15"/>
  <c r="E152" i="15"/>
  <c r="F152" i="15"/>
  <c r="A153" i="15"/>
  <c r="B153" i="15"/>
  <c r="C153" i="15"/>
  <c r="D153" i="15"/>
  <c r="E153" i="15"/>
  <c r="F153" i="15"/>
  <c r="A154" i="15"/>
  <c r="B154" i="15"/>
  <c r="C154" i="15"/>
  <c r="D154" i="15"/>
  <c r="E154" i="15"/>
  <c r="F154" i="15"/>
  <c r="A155" i="15"/>
  <c r="B155" i="15"/>
  <c r="C155" i="15"/>
  <c r="D155" i="15"/>
  <c r="E155" i="15"/>
  <c r="F155" i="15"/>
  <c r="A156" i="15"/>
  <c r="B156" i="15"/>
  <c r="C156" i="15"/>
  <c r="D156" i="15"/>
  <c r="E156" i="15"/>
  <c r="F156" i="15"/>
  <c r="A157" i="15"/>
  <c r="B157" i="15"/>
  <c r="C157" i="15"/>
  <c r="D157" i="15"/>
  <c r="E157" i="15"/>
  <c r="F157" i="15"/>
  <c r="A158" i="15"/>
  <c r="B158" i="15"/>
  <c r="C158" i="15"/>
  <c r="D158" i="15"/>
  <c r="E158" i="15"/>
  <c r="F158" i="15"/>
  <c r="A159" i="15"/>
  <c r="B159" i="15"/>
  <c r="C159" i="15"/>
  <c r="D159" i="15"/>
  <c r="E159" i="15"/>
  <c r="F159" i="15"/>
  <c r="A160" i="15"/>
  <c r="B160" i="15"/>
  <c r="C160" i="15"/>
  <c r="D160" i="15"/>
  <c r="E160" i="15"/>
  <c r="F160" i="15"/>
  <c r="A161" i="15"/>
  <c r="B161" i="15"/>
  <c r="C161" i="15"/>
  <c r="D161" i="15"/>
  <c r="E161" i="15"/>
  <c r="F161" i="15"/>
  <c r="A162" i="15"/>
  <c r="B162" i="15"/>
  <c r="C162" i="15"/>
  <c r="D162" i="15"/>
  <c r="E162" i="15"/>
  <c r="F162" i="15"/>
  <c r="A163" i="15"/>
  <c r="B163" i="15"/>
  <c r="C163" i="15"/>
  <c r="D163" i="15"/>
  <c r="E163" i="15"/>
  <c r="F163" i="15"/>
  <c r="A164" i="15"/>
  <c r="B164" i="15"/>
  <c r="C164" i="15"/>
  <c r="D164" i="15"/>
  <c r="E164" i="15"/>
  <c r="F164" i="15"/>
  <c r="A165" i="15"/>
  <c r="B165" i="15"/>
  <c r="C165" i="15"/>
  <c r="D165" i="15"/>
  <c r="E165" i="15"/>
  <c r="F165" i="15"/>
  <c r="A166" i="15"/>
  <c r="B166" i="15"/>
  <c r="C166" i="15"/>
  <c r="D166" i="15"/>
  <c r="E166" i="15"/>
  <c r="F166" i="15"/>
  <c r="A167" i="15"/>
  <c r="B167" i="15"/>
  <c r="C167" i="15"/>
  <c r="D167" i="15"/>
  <c r="E167" i="15"/>
  <c r="F167" i="15"/>
  <c r="A168" i="15"/>
  <c r="B168" i="15"/>
  <c r="C168" i="15"/>
  <c r="D168" i="15"/>
  <c r="E168" i="15"/>
  <c r="F168" i="15"/>
  <c r="A169" i="15"/>
  <c r="B169" i="15"/>
  <c r="C169" i="15"/>
  <c r="D169" i="15"/>
  <c r="E169" i="15"/>
  <c r="F169" i="15"/>
  <c r="A170" i="15"/>
  <c r="B170" i="15"/>
  <c r="C170" i="15"/>
  <c r="D170" i="15"/>
  <c r="E170" i="15"/>
  <c r="F170" i="15"/>
  <c r="A171" i="15"/>
  <c r="B171" i="15"/>
  <c r="C171" i="15"/>
  <c r="D171" i="15"/>
  <c r="E171" i="15"/>
  <c r="F171" i="15"/>
  <c r="A172" i="15"/>
  <c r="B172" i="15"/>
  <c r="C172" i="15"/>
  <c r="D172" i="15"/>
  <c r="E172" i="15"/>
  <c r="F172" i="15"/>
  <c r="A173" i="15"/>
  <c r="B173" i="15"/>
  <c r="C173" i="15"/>
  <c r="D173" i="15"/>
  <c r="E173" i="15"/>
  <c r="F173" i="15"/>
  <c r="A174" i="15"/>
  <c r="B174" i="15"/>
  <c r="C174" i="15"/>
  <c r="D174" i="15"/>
  <c r="E174" i="15"/>
  <c r="F174" i="15"/>
  <c r="A175" i="15"/>
  <c r="B175" i="15"/>
  <c r="C175" i="15"/>
  <c r="D175" i="15"/>
  <c r="E175" i="15"/>
  <c r="F175" i="15"/>
  <c r="A176" i="15"/>
  <c r="B176" i="15"/>
  <c r="C176" i="15"/>
  <c r="D176" i="15"/>
  <c r="E176" i="15"/>
  <c r="F176" i="15"/>
  <c r="A177" i="15"/>
  <c r="B177" i="15"/>
  <c r="C177" i="15"/>
  <c r="D177" i="15"/>
  <c r="E177" i="15"/>
  <c r="F177" i="15"/>
  <c r="A178" i="15"/>
  <c r="B178" i="15"/>
  <c r="C178" i="15"/>
  <c r="D178" i="15"/>
  <c r="E178" i="15"/>
  <c r="F178" i="15"/>
  <c r="A179" i="15"/>
  <c r="B179" i="15"/>
  <c r="C179" i="15"/>
  <c r="D179" i="15"/>
  <c r="E179" i="15"/>
  <c r="F179" i="15"/>
  <c r="A180" i="15"/>
  <c r="B180" i="15"/>
  <c r="C180" i="15"/>
  <c r="D180" i="15"/>
  <c r="E180" i="15"/>
  <c r="F180" i="15"/>
  <c r="A181" i="15"/>
  <c r="B181" i="15"/>
  <c r="C181" i="15"/>
  <c r="D181" i="15"/>
  <c r="E181" i="15"/>
  <c r="F181" i="15"/>
  <c r="A182" i="15"/>
  <c r="B182" i="15"/>
  <c r="C182" i="15"/>
  <c r="D182" i="15"/>
  <c r="E182" i="15"/>
  <c r="F182" i="15"/>
  <c r="A183" i="15"/>
  <c r="B183" i="15"/>
  <c r="C183" i="15"/>
  <c r="D183" i="15"/>
  <c r="E183" i="15"/>
  <c r="F183" i="15"/>
  <c r="A184" i="15"/>
  <c r="B184" i="15"/>
  <c r="C184" i="15"/>
  <c r="D184" i="15"/>
  <c r="E184" i="15"/>
  <c r="F184" i="15"/>
  <c r="A185" i="15"/>
  <c r="B185" i="15"/>
  <c r="C185" i="15"/>
  <c r="D185" i="15"/>
  <c r="E185" i="15"/>
  <c r="F185" i="15"/>
  <c r="A186" i="15"/>
  <c r="B186" i="15"/>
  <c r="C186" i="15"/>
  <c r="D186" i="15"/>
  <c r="E186" i="15"/>
  <c r="F186" i="15"/>
  <c r="A187" i="15"/>
  <c r="B187" i="15"/>
  <c r="C187" i="15"/>
  <c r="D187" i="15"/>
  <c r="E187" i="15"/>
  <c r="F187" i="15"/>
  <c r="A188" i="15"/>
  <c r="B188" i="15"/>
  <c r="C188" i="15"/>
  <c r="D188" i="15"/>
  <c r="E188" i="15"/>
  <c r="F188" i="15"/>
  <c r="A189" i="15"/>
  <c r="B189" i="15"/>
  <c r="C189" i="15"/>
  <c r="D189" i="15"/>
  <c r="E189" i="15"/>
  <c r="F189" i="15"/>
  <c r="A190" i="15"/>
  <c r="B190" i="15"/>
  <c r="C190" i="15"/>
  <c r="D190" i="15"/>
  <c r="E190" i="15"/>
  <c r="F190" i="15"/>
  <c r="A191" i="15"/>
  <c r="B191" i="15"/>
  <c r="C191" i="15"/>
  <c r="D191" i="15"/>
  <c r="E191" i="15"/>
  <c r="F191" i="15"/>
  <c r="A192" i="15"/>
  <c r="B192" i="15"/>
  <c r="C192" i="15"/>
  <c r="D192" i="15"/>
  <c r="E192" i="15"/>
  <c r="F192" i="15"/>
  <c r="A193" i="15"/>
  <c r="B193" i="15"/>
  <c r="C193" i="15"/>
  <c r="D193" i="15"/>
  <c r="E193" i="15"/>
  <c r="F193" i="15"/>
  <c r="A194" i="15"/>
  <c r="B194" i="15"/>
  <c r="C194" i="15"/>
  <c r="D194" i="15"/>
  <c r="E194" i="15"/>
  <c r="F194" i="15"/>
  <c r="A195" i="15"/>
  <c r="B195" i="15"/>
  <c r="C195" i="15"/>
  <c r="D195" i="15"/>
  <c r="E195" i="15"/>
  <c r="F195" i="15"/>
  <c r="A196" i="15"/>
  <c r="B196" i="15"/>
  <c r="C196" i="15"/>
  <c r="D196" i="15"/>
  <c r="E196" i="15"/>
  <c r="F196" i="15"/>
  <c r="A197" i="15"/>
  <c r="B197" i="15"/>
  <c r="C197" i="15"/>
  <c r="D197" i="15"/>
  <c r="E197" i="15"/>
  <c r="F197" i="15"/>
  <c r="A198" i="15"/>
  <c r="B198" i="15"/>
  <c r="C198" i="15"/>
  <c r="D198" i="15"/>
  <c r="E198" i="15"/>
  <c r="F198" i="15"/>
  <c r="A199" i="15"/>
  <c r="B199" i="15"/>
  <c r="C199" i="15"/>
  <c r="D199" i="15"/>
  <c r="E199" i="15"/>
  <c r="F199" i="15"/>
  <c r="A200" i="15"/>
  <c r="B200" i="15"/>
  <c r="C200" i="15"/>
  <c r="D200" i="15"/>
  <c r="E200" i="15"/>
  <c r="F200" i="15"/>
  <c r="A201" i="15"/>
  <c r="B201" i="15"/>
  <c r="C201" i="15"/>
  <c r="D201" i="15"/>
  <c r="E201" i="15"/>
  <c r="F201" i="15"/>
  <c r="A202" i="15"/>
  <c r="B202" i="15"/>
  <c r="C202" i="15"/>
  <c r="D202" i="15"/>
  <c r="E202" i="15"/>
  <c r="F202" i="15"/>
  <c r="A203" i="15"/>
  <c r="B203" i="15"/>
  <c r="C203" i="15"/>
  <c r="D203" i="15"/>
  <c r="E203" i="15"/>
  <c r="F203" i="15"/>
  <c r="A204" i="15"/>
  <c r="B204" i="15"/>
  <c r="C204" i="15"/>
  <c r="D204" i="15"/>
  <c r="E204" i="15"/>
  <c r="F204" i="15"/>
  <c r="A205" i="15"/>
  <c r="B205" i="15"/>
  <c r="C205" i="15"/>
  <c r="D205" i="15"/>
  <c r="E205" i="15"/>
  <c r="F205" i="15"/>
  <c r="A206" i="15"/>
  <c r="B206" i="15"/>
  <c r="C206" i="15"/>
  <c r="D206" i="15"/>
  <c r="E206" i="15"/>
  <c r="F206" i="15"/>
  <c r="A207" i="15"/>
  <c r="B207" i="15"/>
  <c r="C207" i="15"/>
  <c r="D207" i="15"/>
  <c r="E207" i="15"/>
  <c r="F207" i="15"/>
  <c r="A208" i="15"/>
  <c r="B208" i="15"/>
  <c r="C208" i="15"/>
  <c r="D208" i="15"/>
  <c r="E208" i="15"/>
  <c r="F208" i="15"/>
  <c r="A209" i="15"/>
  <c r="B209" i="15"/>
  <c r="C209" i="15"/>
  <c r="D209" i="15"/>
  <c r="E209" i="15"/>
  <c r="F209" i="15"/>
  <c r="A210" i="15"/>
  <c r="B210" i="15"/>
  <c r="C210" i="15"/>
  <c r="D210" i="15"/>
  <c r="E210" i="15"/>
  <c r="F210" i="15"/>
  <c r="A211" i="15"/>
  <c r="B211" i="15"/>
  <c r="C211" i="15"/>
  <c r="D211" i="15"/>
  <c r="E211" i="15"/>
  <c r="F211" i="15"/>
  <c r="A212" i="15"/>
  <c r="B212" i="15"/>
  <c r="C212" i="15"/>
  <c r="D212" i="15"/>
  <c r="E212" i="15"/>
  <c r="F212" i="15"/>
  <c r="A213" i="15"/>
  <c r="B213" i="15"/>
  <c r="C213" i="15"/>
  <c r="D213" i="15"/>
  <c r="E213" i="15"/>
  <c r="F213" i="15"/>
  <c r="A214" i="15"/>
  <c r="B214" i="15"/>
  <c r="C214" i="15"/>
  <c r="D214" i="15"/>
  <c r="E214" i="15"/>
  <c r="F214" i="15"/>
  <c r="A215" i="15"/>
  <c r="B215" i="15"/>
  <c r="C215" i="15"/>
  <c r="D215" i="15"/>
  <c r="E215" i="15"/>
  <c r="F215" i="15"/>
  <c r="A216" i="15"/>
  <c r="B216" i="15"/>
  <c r="C216" i="15"/>
  <c r="D216" i="15"/>
  <c r="E216" i="15"/>
  <c r="F216" i="15"/>
  <c r="A217" i="15"/>
  <c r="B217" i="15"/>
  <c r="C217" i="15"/>
  <c r="D217" i="15"/>
  <c r="E217" i="15"/>
  <c r="F217" i="15"/>
  <c r="A218" i="15"/>
  <c r="B218" i="15"/>
  <c r="C218" i="15"/>
  <c r="D218" i="15"/>
  <c r="E218" i="15"/>
  <c r="F218" i="15"/>
  <c r="A219" i="15"/>
  <c r="B219" i="15"/>
  <c r="C219" i="15"/>
  <c r="D219" i="15"/>
  <c r="E219" i="15"/>
  <c r="F219" i="15"/>
  <c r="A220" i="15"/>
  <c r="B220" i="15"/>
  <c r="C220" i="15"/>
  <c r="D220" i="15"/>
  <c r="E220" i="15"/>
  <c r="F220" i="15"/>
  <c r="A221" i="15"/>
  <c r="B221" i="15"/>
  <c r="C221" i="15"/>
  <c r="D221" i="15"/>
  <c r="E221" i="15"/>
  <c r="F221" i="15"/>
  <c r="A222" i="15"/>
  <c r="B222" i="15"/>
  <c r="C222" i="15"/>
  <c r="D222" i="15"/>
  <c r="E222" i="15"/>
  <c r="F222" i="15"/>
  <c r="A223" i="15"/>
  <c r="B223" i="15"/>
  <c r="C223" i="15"/>
  <c r="D223" i="15"/>
  <c r="E223" i="15"/>
  <c r="F223" i="15"/>
  <c r="A224" i="15"/>
  <c r="B224" i="15"/>
  <c r="C224" i="15"/>
  <c r="D224" i="15"/>
  <c r="E224" i="15"/>
  <c r="F224" i="15"/>
  <c r="A225" i="15"/>
  <c r="B225" i="15"/>
  <c r="C225" i="15"/>
  <c r="D225" i="15"/>
  <c r="E225" i="15"/>
  <c r="F225" i="15"/>
  <c r="A226" i="15"/>
  <c r="B226" i="15"/>
  <c r="C226" i="15"/>
  <c r="D226" i="15"/>
  <c r="E226" i="15"/>
  <c r="F226" i="15"/>
  <c r="A227" i="15"/>
  <c r="B227" i="15"/>
  <c r="C227" i="15"/>
  <c r="D227" i="15"/>
  <c r="E227" i="15"/>
  <c r="F227" i="15"/>
  <c r="A228" i="15"/>
  <c r="B228" i="15"/>
  <c r="C228" i="15"/>
  <c r="D228" i="15"/>
  <c r="E228" i="15"/>
  <c r="F228" i="15"/>
  <c r="A229" i="15"/>
  <c r="B229" i="15"/>
  <c r="C229" i="15"/>
  <c r="D229" i="15"/>
  <c r="E229" i="15"/>
  <c r="F229" i="15"/>
  <c r="A230" i="15"/>
  <c r="B230" i="15"/>
  <c r="C230" i="15"/>
  <c r="D230" i="15"/>
  <c r="E230" i="15"/>
  <c r="F230" i="15"/>
  <c r="A231" i="15"/>
  <c r="B231" i="15"/>
  <c r="C231" i="15"/>
  <c r="D231" i="15"/>
  <c r="E231" i="15"/>
  <c r="F231" i="15"/>
  <c r="A232" i="15"/>
  <c r="B232" i="15"/>
  <c r="C232" i="15"/>
  <c r="D232" i="15"/>
  <c r="E232" i="15"/>
  <c r="F232" i="15"/>
  <c r="A233" i="15"/>
  <c r="B233" i="15"/>
  <c r="C233" i="15"/>
  <c r="D233" i="15"/>
  <c r="E233" i="15"/>
  <c r="F233" i="15"/>
  <c r="A234" i="15"/>
  <c r="B234" i="15"/>
  <c r="C234" i="15"/>
  <c r="D234" i="15"/>
  <c r="E234" i="15"/>
  <c r="F234" i="15"/>
  <c r="A235" i="15"/>
  <c r="B235" i="15"/>
  <c r="C235" i="15"/>
  <c r="D235" i="15"/>
  <c r="E235" i="15"/>
  <c r="F235" i="15"/>
  <c r="A236" i="15"/>
  <c r="B236" i="15"/>
  <c r="C236" i="15"/>
  <c r="D236" i="15"/>
  <c r="E236" i="15"/>
  <c r="F236" i="15"/>
  <c r="A237" i="15"/>
  <c r="B237" i="15"/>
  <c r="C237" i="15"/>
  <c r="D237" i="15"/>
  <c r="E237" i="15"/>
  <c r="F237" i="15"/>
  <c r="A238" i="15"/>
  <c r="B238" i="15"/>
  <c r="C238" i="15"/>
  <c r="D238" i="15"/>
  <c r="E238" i="15"/>
  <c r="F238" i="15"/>
  <c r="A239" i="15"/>
  <c r="B239" i="15"/>
  <c r="C239" i="15"/>
  <c r="D239" i="15"/>
  <c r="E239" i="15"/>
  <c r="F239" i="15"/>
  <c r="A240" i="15"/>
  <c r="B240" i="15"/>
  <c r="C240" i="15"/>
  <c r="D240" i="15"/>
  <c r="E240" i="15"/>
  <c r="F240" i="15"/>
  <c r="A241" i="15"/>
  <c r="B241" i="15"/>
  <c r="C241" i="15"/>
  <c r="D241" i="15"/>
  <c r="E241" i="15"/>
  <c r="F241" i="15"/>
  <c r="A242" i="15"/>
  <c r="B242" i="15"/>
  <c r="C242" i="15"/>
  <c r="D242" i="15"/>
  <c r="E242" i="15"/>
  <c r="F242" i="15"/>
  <c r="A243" i="15"/>
  <c r="B243" i="15"/>
  <c r="C243" i="15"/>
  <c r="D243" i="15"/>
  <c r="E243" i="15"/>
  <c r="F243" i="15"/>
  <c r="A244" i="15"/>
  <c r="B244" i="15"/>
  <c r="C244" i="15"/>
  <c r="D244" i="15"/>
  <c r="E244" i="15"/>
  <c r="F244" i="15"/>
  <c r="A245" i="15"/>
  <c r="B245" i="15"/>
  <c r="C245" i="15"/>
  <c r="D245" i="15"/>
  <c r="E245" i="15"/>
  <c r="F245" i="15"/>
  <c r="A246" i="15"/>
  <c r="B246" i="15"/>
  <c r="C246" i="15"/>
  <c r="D246" i="15"/>
  <c r="E246" i="15"/>
  <c r="F246" i="15"/>
  <c r="A247" i="15"/>
  <c r="B247" i="15"/>
  <c r="C247" i="15"/>
  <c r="D247" i="15"/>
  <c r="E247" i="15"/>
  <c r="F247" i="15"/>
  <c r="A248" i="15"/>
  <c r="B248" i="15"/>
  <c r="C248" i="15"/>
  <c r="D248" i="15"/>
  <c r="E248" i="15"/>
  <c r="F248" i="15"/>
  <c r="A249" i="15"/>
  <c r="B249" i="15"/>
  <c r="C249" i="15"/>
  <c r="D249" i="15"/>
  <c r="E249" i="15"/>
  <c r="F249" i="15"/>
  <c r="A250" i="15"/>
  <c r="B250" i="15"/>
  <c r="C250" i="15"/>
  <c r="D250" i="15"/>
  <c r="E250" i="15"/>
  <c r="F250" i="15"/>
  <c r="A251" i="15"/>
  <c r="B251" i="15"/>
  <c r="C251" i="15"/>
  <c r="D251" i="15"/>
  <c r="E251" i="15"/>
  <c r="F251" i="15"/>
  <c r="A252" i="15"/>
  <c r="B252" i="15"/>
  <c r="C252" i="15"/>
  <c r="D252" i="15"/>
  <c r="E252" i="15"/>
  <c r="F252" i="15"/>
  <c r="A253" i="15"/>
  <c r="B253" i="15"/>
  <c r="C253" i="15"/>
  <c r="D253" i="15"/>
  <c r="E253" i="15"/>
  <c r="F253" i="15"/>
  <c r="A254" i="15"/>
  <c r="B254" i="15"/>
  <c r="C254" i="15"/>
  <c r="D254" i="15"/>
  <c r="E254" i="15"/>
  <c r="F254" i="15"/>
  <c r="A255" i="15"/>
  <c r="B255" i="15"/>
  <c r="C255" i="15"/>
  <c r="D255" i="15"/>
  <c r="E255" i="15"/>
  <c r="F255" i="15"/>
  <c r="A256" i="15"/>
  <c r="B256" i="15"/>
  <c r="C256" i="15"/>
  <c r="D256" i="15"/>
  <c r="E256" i="15"/>
  <c r="F256" i="15"/>
  <c r="A257" i="15"/>
  <c r="B257" i="15"/>
  <c r="C257" i="15"/>
  <c r="D257" i="15"/>
  <c r="E257" i="15"/>
  <c r="F257" i="15"/>
  <c r="A258" i="15"/>
  <c r="B258" i="15"/>
  <c r="C258" i="15"/>
  <c r="D258" i="15"/>
  <c r="E258" i="15"/>
  <c r="F258" i="15"/>
  <c r="A259" i="15"/>
  <c r="B259" i="15"/>
  <c r="C259" i="15"/>
  <c r="D259" i="15"/>
  <c r="E259" i="15"/>
  <c r="F259" i="15"/>
  <c r="A260" i="15"/>
  <c r="B260" i="15"/>
  <c r="C260" i="15"/>
  <c r="D260" i="15"/>
  <c r="E260" i="15"/>
  <c r="F260" i="15"/>
  <c r="A261" i="15"/>
  <c r="B261" i="15"/>
  <c r="C261" i="15"/>
  <c r="D261" i="15"/>
  <c r="E261" i="15"/>
  <c r="F261" i="15"/>
  <c r="A262" i="15"/>
  <c r="B262" i="15"/>
  <c r="C262" i="15"/>
  <c r="D262" i="15"/>
  <c r="E262" i="15"/>
  <c r="F262" i="15"/>
  <c r="A263" i="15"/>
  <c r="B263" i="15"/>
  <c r="C263" i="15"/>
  <c r="D263" i="15"/>
  <c r="E263" i="15"/>
  <c r="F263" i="15"/>
  <c r="A264" i="15"/>
  <c r="B264" i="15"/>
  <c r="C264" i="15"/>
  <c r="D264" i="15"/>
  <c r="E264" i="15"/>
  <c r="F264" i="15"/>
  <c r="A265" i="15"/>
  <c r="B265" i="15"/>
  <c r="C265" i="15"/>
  <c r="D265" i="15"/>
  <c r="E265" i="15"/>
  <c r="F265" i="15"/>
  <c r="A266" i="15"/>
  <c r="B266" i="15"/>
  <c r="C266" i="15"/>
  <c r="D266" i="15"/>
  <c r="E266" i="15"/>
  <c r="F266" i="15"/>
  <c r="A267" i="15"/>
  <c r="B267" i="15"/>
  <c r="C267" i="15"/>
  <c r="D267" i="15"/>
  <c r="E267" i="15"/>
  <c r="F267" i="15"/>
  <c r="A268" i="15"/>
  <c r="B268" i="15"/>
  <c r="C268" i="15"/>
  <c r="D268" i="15"/>
  <c r="E268" i="15"/>
  <c r="F268" i="15"/>
  <c r="A269" i="15"/>
  <c r="B269" i="15"/>
  <c r="C269" i="15"/>
  <c r="D269" i="15"/>
  <c r="E269" i="15"/>
  <c r="F269" i="15"/>
  <c r="A270" i="15"/>
  <c r="B270" i="15"/>
  <c r="C270" i="15"/>
  <c r="D270" i="15"/>
  <c r="E270" i="15"/>
  <c r="F270" i="15"/>
  <c r="A271" i="15"/>
  <c r="B271" i="15"/>
  <c r="C271" i="15"/>
  <c r="D271" i="15"/>
  <c r="E271" i="15"/>
  <c r="F271" i="15"/>
  <c r="A272" i="15"/>
  <c r="B272" i="15"/>
  <c r="C272" i="15"/>
  <c r="D272" i="15"/>
  <c r="E272" i="15"/>
  <c r="F272" i="15"/>
  <c r="A273" i="15"/>
  <c r="B273" i="15"/>
  <c r="C273" i="15"/>
  <c r="D273" i="15"/>
  <c r="E273" i="15"/>
  <c r="F273" i="15"/>
  <c r="A274" i="15"/>
  <c r="B274" i="15"/>
  <c r="C274" i="15"/>
  <c r="D274" i="15"/>
  <c r="E274" i="15"/>
  <c r="F274" i="15"/>
  <c r="A275" i="15"/>
  <c r="B275" i="15"/>
  <c r="C275" i="15"/>
  <c r="D275" i="15"/>
  <c r="E275" i="15"/>
  <c r="F275" i="15"/>
  <c r="A276" i="15"/>
  <c r="B276" i="15"/>
  <c r="C276" i="15"/>
  <c r="D276" i="15"/>
  <c r="E276" i="15"/>
  <c r="F276" i="15"/>
  <c r="A277" i="15"/>
  <c r="B277" i="15"/>
  <c r="C277" i="15"/>
  <c r="D277" i="15"/>
  <c r="E277" i="15"/>
  <c r="F277" i="15"/>
  <c r="A278" i="15"/>
  <c r="B278" i="15"/>
  <c r="C278" i="15"/>
  <c r="D278" i="15"/>
  <c r="E278" i="15"/>
  <c r="F278" i="15"/>
  <c r="A279" i="15"/>
  <c r="B279" i="15"/>
  <c r="C279" i="15"/>
  <c r="D279" i="15"/>
  <c r="E279" i="15"/>
  <c r="F279" i="15"/>
  <c r="A280" i="15"/>
  <c r="B280" i="15"/>
  <c r="C280" i="15"/>
  <c r="D280" i="15"/>
  <c r="E280" i="15"/>
  <c r="F280" i="15"/>
  <c r="A281" i="15"/>
  <c r="B281" i="15"/>
  <c r="C281" i="15"/>
  <c r="D281" i="15"/>
  <c r="E281" i="15"/>
  <c r="F281" i="15"/>
  <c r="A282" i="15"/>
  <c r="B282" i="15"/>
  <c r="C282" i="15"/>
  <c r="D282" i="15"/>
  <c r="E282" i="15"/>
  <c r="F282" i="15"/>
  <c r="A283" i="15"/>
  <c r="B283" i="15"/>
  <c r="C283" i="15"/>
  <c r="D283" i="15"/>
  <c r="E283" i="15"/>
  <c r="F283" i="15"/>
  <c r="A284" i="15"/>
  <c r="B284" i="15"/>
  <c r="C284" i="15"/>
  <c r="D284" i="15"/>
  <c r="E284" i="15"/>
  <c r="F284" i="15"/>
  <c r="A285" i="15"/>
  <c r="B285" i="15"/>
  <c r="C285" i="15"/>
  <c r="D285" i="15"/>
  <c r="E285" i="15"/>
  <c r="F285" i="15"/>
  <c r="A286" i="15"/>
  <c r="B286" i="15"/>
  <c r="C286" i="15"/>
  <c r="D286" i="15"/>
  <c r="E286" i="15"/>
  <c r="F286" i="15"/>
  <c r="A287" i="15"/>
  <c r="B287" i="15"/>
  <c r="C287" i="15"/>
  <c r="D287" i="15"/>
  <c r="E287" i="15"/>
  <c r="F287" i="15"/>
  <c r="A288" i="15"/>
  <c r="B288" i="15"/>
  <c r="C288" i="15"/>
  <c r="D288" i="15"/>
  <c r="E288" i="15"/>
  <c r="F288" i="15"/>
  <c r="A289" i="15"/>
  <c r="B289" i="15"/>
  <c r="C289" i="15"/>
  <c r="D289" i="15"/>
  <c r="E289" i="15"/>
  <c r="F289" i="15"/>
  <c r="A290" i="15"/>
  <c r="B290" i="15"/>
  <c r="C290" i="15"/>
  <c r="D290" i="15"/>
  <c r="E290" i="15"/>
  <c r="F290" i="15"/>
  <c r="A291" i="15"/>
  <c r="B291" i="15"/>
  <c r="C291" i="15"/>
  <c r="D291" i="15"/>
  <c r="E291" i="15"/>
  <c r="F291" i="15"/>
  <c r="A292" i="15"/>
  <c r="B292" i="15"/>
  <c r="C292" i="15"/>
  <c r="D292" i="15"/>
  <c r="E292" i="15"/>
  <c r="F292" i="15"/>
  <c r="A293" i="15"/>
  <c r="B293" i="15"/>
  <c r="C293" i="15"/>
  <c r="D293" i="15"/>
  <c r="E293" i="15"/>
  <c r="F293" i="15"/>
  <c r="A294" i="15"/>
  <c r="B294" i="15"/>
  <c r="C294" i="15"/>
  <c r="D294" i="15"/>
  <c r="E294" i="15"/>
  <c r="F294" i="15"/>
  <c r="A295" i="15"/>
  <c r="B295" i="15"/>
  <c r="C295" i="15"/>
  <c r="D295" i="15"/>
  <c r="E295" i="15"/>
  <c r="F295" i="15"/>
  <c r="A296" i="15"/>
  <c r="B296" i="15"/>
  <c r="C296" i="15"/>
  <c r="D296" i="15"/>
  <c r="E296" i="15"/>
  <c r="F296" i="15"/>
  <c r="A297" i="15"/>
  <c r="B297" i="15"/>
  <c r="C297" i="15"/>
  <c r="D297" i="15"/>
  <c r="E297" i="15"/>
  <c r="F297" i="15"/>
  <c r="A298" i="15"/>
  <c r="B298" i="15"/>
  <c r="C298" i="15"/>
  <c r="D298" i="15"/>
  <c r="E298" i="15"/>
  <c r="F298" i="15"/>
  <c r="A299" i="15"/>
  <c r="B299" i="15"/>
  <c r="C299" i="15"/>
  <c r="D299" i="15"/>
  <c r="E299" i="15"/>
  <c r="F299" i="15"/>
  <c r="A300" i="15"/>
  <c r="B300" i="15"/>
  <c r="C300" i="15"/>
  <c r="D300" i="15"/>
  <c r="E300" i="15"/>
  <c r="F300" i="15"/>
  <c r="A301" i="15"/>
  <c r="B301" i="15"/>
  <c r="C301" i="15"/>
  <c r="D301" i="15"/>
  <c r="E301" i="15"/>
  <c r="F301" i="15"/>
  <c r="A302" i="15"/>
  <c r="B302" i="15"/>
  <c r="C302" i="15"/>
  <c r="D302" i="15"/>
  <c r="E302" i="15"/>
  <c r="F302" i="15"/>
  <c r="A303" i="15"/>
  <c r="B303" i="15"/>
  <c r="C303" i="15"/>
  <c r="D303" i="15"/>
  <c r="E303" i="15"/>
  <c r="F303" i="15"/>
  <c r="A304" i="15"/>
  <c r="B304" i="15"/>
  <c r="C304" i="15"/>
  <c r="D304" i="15"/>
  <c r="E304" i="15"/>
  <c r="F304" i="15"/>
  <c r="A305" i="15"/>
  <c r="B305" i="15"/>
  <c r="C305" i="15"/>
  <c r="D305" i="15"/>
  <c r="E305" i="15"/>
  <c r="F305" i="15"/>
  <c r="A306" i="15"/>
  <c r="B306" i="15"/>
  <c r="C306" i="15"/>
  <c r="D306" i="15"/>
  <c r="E306" i="15"/>
  <c r="F306" i="15"/>
  <c r="A307" i="15"/>
  <c r="B307" i="15"/>
  <c r="C307" i="15"/>
  <c r="D307" i="15"/>
  <c r="E307" i="15"/>
  <c r="F307" i="15"/>
  <c r="A308" i="15"/>
  <c r="B308" i="15"/>
  <c r="C308" i="15"/>
  <c r="D308" i="15"/>
  <c r="E308" i="15"/>
  <c r="F308" i="15"/>
  <c r="A309" i="15"/>
  <c r="B309" i="15"/>
  <c r="C309" i="15"/>
  <c r="D309" i="15"/>
  <c r="E309" i="15"/>
  <c r="F309" i="15"/>
  <c r="A310" i="15"/>
  <c r="B310" i="15"/>
  <c r="C310" i="15"/>
  <c r="D310" i="15"/>
  <c r="E310" i="15"/>
  <c r="F310" i="15"/>
  <c r="A311" i="15"/>
  <c r="B311" i="15"/>
  <c r="C311" i="15"/>
  <c r="D311" i="15"/>
  <c r="E311" i="15"/>
  <c r="F311" i="15"/>
  <c r="A312" i="15"/>
  <c r="B312" i="15"/>
  <c r="C312" i="15"/>
  <c r="D312" i="15"/>
  <c r="E312" i="15"/>
  <c r="F312" i="15"/>
  <c r="A313" i="15"/>
  <c r="B313" i="15"/>
  <c r="C313" i="15"/>
  <c r="D313" i="15"/>
  <c r="E313" i="15"/>
  <c r="F313" i="15"/>
  <c r="A314" i="15"/>
  <c r="B314" i="15"/>
  <c r="C314" i="15"/>
  <c r="D314" i="15"/>
  <c r="E314" i="15"/>
  <c r="F314" i="15"/>
  <c r="A315" i="15"/>
  <c r="B315" i="15"/>
  <c r="C315" i="15"/>
  <c r="D315" i="15"/>
  <c r="E315" i="15"/>
  <c r="F315" i="15"/>
  <c r="A316" i="15"/>
  <c r="B316" i="15"/>
  <c r="C316" i="15"/>
  <c r="D316" i="15"/>
  <c r="E316" i="15"/>
  <c r="F316" i="15"/>
  <c r="A317" i="15"/>
  <c r="B317" i="15"/>
  <c r="C317" i="15"/>
  <c r="D317" i="15"/>
  <c r="E317" i="15"/>
  <c r="F317" i="15"/>
  <c r="A318" i="15"/>
  <c r="B318" i="15"/>
  <c r="C318" i="15"/>
  <c r="D318" i="15"/>
  <c r="E318" i="15"/>
  <c r="F318" i="15"/>
  <c r="A319" i="15"/>
  <c r="B319" i="15"/>
  <c r="C319" i="15"/>
  <c r="D319" i="15"/>
  <c r="E319" i="15"/>
  <c r="F319" i="15"/>
  <c r="A320" i="15"/>
  <c r="B320" i="15"/>
  <c r="C320" i="15"/>
  <c r="D320" i="15"/>
  <c r="E320" i="15"/>
  <c r="F320" i="15"/>
  <c r="A321" i="15"/>
  <c r="B321" i="15"/>
  <c r="C321" i="15"/>
  <c r="D321" i="15"/>
  <c r="E321" i="15"/>
  <c r="F321" i="15"/>
  <c r="A322" i="15"/>
  <c r="B322" i="15"/>
  <c r="C322" i="15"/>
  <c r="D322" i="15"/>
  <c r="E322" i="15"/>
  <c r="F322" i="15"/>
  <c r="A323" i="15"/>
  <c r="B323" i="15"/>
  <c r="C323" i="15"/>
  <c r="D323" i="15"/>
  <c r="E323" i="15"/>
  <c r="F323" i="15"/>
  <c r="A324" i="15"/>
  <c r="B324" i="15"/>
  <c r="C324" i="15"/>
  <c r="D324" i="15"/>
  <c r="E324" i="15"/>
  <c r="F324" i="15"/>
  <c r="A325" i="15"/>
  <c r="B325" i="15"/>
  <c r="C325" i="15"/>
  <c r="D325" i="15"/>
  <c r="E325" i="15"/>
  <c r="F325" i="15"/>
  <c r="A326" i="15"/>
  <c r="B326" i="15"/>
  <c r="C326" i="15"/>
  <c r="D326" i="15"/>
  <c r="E326" i="15"/>
  <c r="F326" i="15"/>
  <c r="A327" i="15"/>
  <c r="B327" i="15"/>
  <c r="C327" i="15"/>
  <c r="D327" i="15"/>
  <c r="E327" i="15"/>
  <c r="F327" i="15"/>
  <c r="A328" i="15"/>
  <c r="B328" i="15"/>
  <c r="C328" i="15"/>
  <c r="D328" i="15"/>
  <c r="E328" i="15"/>
  <c r="F328" i="15"/>
  <c r="A329" i="15"/>
  <c r="B329" i="15"/>
  <c r="C329" i="15"/>
  <c r="D329" i="15"/>
  <c r="E329" i="15"/>
  <c r="F329" i="15"/>
  <c r="A330" i="15"/>
  <c r="B330" i="15"/>
  <c r="C330" i="15"/>
  <c r="D330" i="15"/>
  <c r="E330" i="15"/>
  <c r="F330" i="15"/>
  <c r="A331" i="15"/>
  <c r="B331" i="15"/>
  <c r="C331" i="15"/>
  <c r="D331" i="15"/>
  <c r="E331" i="15"/>
  <c r="F331" i="15"/>
  <c r="A332" i="15"/>
  <c r="B332" i="15"/>
  <c r="C332" i="15"/>
  <c r="D332" i="15"/>
  <c r="E332" i="15"/>
  <c r="F332" i="15"/>
  <c r="A333" i="15"/>
  <c r="B333" i="15"/>
  <c r="C333" i="15"/>
  <c r="D333" i="15"/>
  <c r="E333" i="15"/>
  <c r="F333" i="15"/>
  <c r="A334" i="15"/>
  <c r="B334" i="15"/>
  <c r="C334" i="15"/>
  <c r="D334" i="15"/>
  <c r="E334" i="15"/>
  <c r="F334" i="15"/>
  <c r="A335" i="15"/>
  <c r="B335" i="15"/>
  <c r="C335" i="15"/>
  <c r="D335" i="15"/>
  <c r="E335" i="15"/>
  <c r="F335" i="15"/>
  <c r="A336" i="15"/>
  <c r="B336" i="15"/>
  <c r="C336" i="15"/>
  <c r="D336" i="15"/>
  <c r="E336" i="15"/>
  <c r="F336" i="15"/>
  <c r="A337" i="15"/>
  <c r="B337" i="15"/>
  <c r="C337" i="15"/>
  <c r="D337" i="15"/>
  <c r="E337" i="15"/>
  <c r="F337" i="15"/>
  <c r="A338" i="15"/>
  <c r="B338" i="15"/>
  <c r="C338" i="15"/>
  <c r="D338" i="15"/>
  <c r="E338" i="15"/>
  <c r="F338" i="15"/>
  <c r="A339" i="15"/>
  <c r="B339" i="15"/>
  <c r="C339" i="15"/>
  <c r="D339" i="15"/>
  <c r="E339" i="15"/>
  <c r="F339" i="15"/>
  <c r="A340" i="15"/>
  <c r="B340" i="15"/>
  <c r="C340" i="15"/>
  <c r="D340" i="15"/>
  <c r="E340" i="15"/>
  <c r="F340" i="15"/>
  <c r="A341" i="15"/>
  <c r="B341" i="15"/>
  <c r="C341" i="15"/>
  <c r="D341" i="15"/>
  <c r="E341" i="15"/>
  <c r="F341" i="15"/>
  <c r="A342" i="15"/>
  <c r="B342" i="15"/>
  <c r="C342" i="15"/>
  <c r="D342" i="15"/>
  <c r="E342" i="15"/>
  <c r="F342" i="15"/>
  <c r="A343" i="15"/>
  <c r="B343" i="15"/>
  <c r="C343" i="15"/>
  <c r="D343" i="15"/>
  <c r="E343" i="15"/>
  <c r="F343" i="15"/>
  <c r="A344" i="15"/>
  <c r="B344" i="15"/>
  <c r="C344" i="15"/>
  <c r="D344" i="15"/>
  <c r="E344" i="15"/>
  <c r="F344" i="15"/>
  <c r="A345" i="15"/>
  <c r="B345" i="15"/>
  <c r="C345" i="15"/>
  <c r="D345" i="15"/>
  <c r="E345" i="15"/>
  <c r="F345" i="15"/>
  <c r="A346" i="15"/>
  <c r="B346" i="15"/>
  <c r="C346" i="15"/>
  <c r="D346" i="15"/>
  <c r="E346" i="15"/>
  <c r="F346" i="15"/>
  <c r="A347" i="15"/>
  <c r="B347" i="15"/>
  <c r="C347" i="15"/>
  <c r="D347" i="15"/>
  <c r="E347" i="15"/>
  <c r="F347" i="15"/>
  <c r="A348" i="15"/>
  <c r="B348" i="15"/>
  <c r="C348" i="15"/>
  <c r="D348" i="15"/>
  <c r="E348" i="15"/>
  <c r="F348" i="15"/>
  <c r="A349" i="15"/>
  <c r="B349" i="15"/>
  <c r="C349" i="15"/>
  <c r="D349" i="15"/>
  <c r="E349" i="15"/>
  <c r="F349" i="15"/>
  <c r="A350" i="15"/>
  <c r="B350" i="15"/>
  <c r="C350" i="15"/>
  <c r="D350" i="15"/>
  <c r="E350" i="15"/>
  <c r="F350" i="15"/>
  <c r="F2" i="15"/>
  <c r="D2" i="15"/>
  <c r="E2" i="15"/>
  <c r="B2" i="15"/>
  <c r="C2" i="15"/>
  <c r="A2" i="15"/>
  <c r="H1409" i="11" l="1"/>
  <c r="K1409" i="11"/>
  <c r="I1409" i="11"/>
  <c r="C1409" i="11"/>
  <c r="K1408" i="11"/>
  <c r="I1408" i="11"/>
  <c r="H1408" i="11"/>
  <c r="N8" i="11" l="1"/>
  <c r="H1407" i="11"/>
  <c r="I1407" i="11"/>
  <c r="G1403" i="11"/>
  <c r="G1404" i="11" s="1"/>
  <c r="G1405" i="11" s="1"/>
  <c r="C14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B102" i="13"/>
  <c r="D102" i="13" s="1"/>
  <c r="Q102" i="13" s="1"/>
  <c r="B101" i="13"/>
  <c r="D101" i="13" s="1"/>
  <c r="B100" i="13"/>
  <c r="D100" i="13" s="1"/>
  <c r="B99" i="13"/>
  <c r="D99" i="13" s="1"/>
  <c r="B98" i="13"/>
  <c r="D98" i="13" s="1"/>
  <c r="N98" i="13" s="1"/>
  <c r="B97" i="13"/>
  <c r="D97" i="13" s="1"/>
  <c r="N97" i="13" s="1"/>
  <c r="B96" i="13"/>
  <c r="D96" i="13" s="1"/>
  <c r="B95" i="13"/>
  <c r="D95" i="13" s="1"/>
  <c r="B94" i="13"/>
  <c r="D94" i="13" s="1"/>
  <c r="N94" i="13" s="1"/>
  <c r="B93" i="13"/>
  <c r="D93" i="13" s="1"/>
  <c r="N93" i="13" s="1"/>
  <c r="B92" i="13"/>
  <c r="D92" i="13" s="1"/>
  <c r="N92" i="13" s="1"/>
  <c r="B91" i="13"/>
  <c r="D91" i="13" s="1"/>
  <c r="B90" i="13"/>
  <c r="D90" i="13" s="1"/>
  <c r="N90" i="13" s="1"/>
  <c r="B89" i="13"/>
  <c r="D89" i="13" s="1"/>
  <c r="N89" i="13" s="1"/>
  <c r="B88" i="13"/>
  <c r="D88" i="13" s="1"/>
  <c r="B87" i="13"/>
  <c r="D87" i="13" s="1"/>
  <c r="B86" i="13"/>
  <c r="D86" i="13" s="1"/>
  <c r="N86" i="13" s="1"/>
  <c r="B85" i="13"/>
  <c r="D85" i="13" s="1"/>
  <c r="N85" i="13" s="1"/>
  <c r="B84" i="13"/>
  <c r="D84" i="13" s="1"/>
  <c r="Q84" i="13" s="1"/>
  <c r="B83" i="13"/>
  <c r="D83" i="13" s="1"/>
  <c r="Q83" i="13" s="1"/>
  <c r="B82" i="13"/>
  <c r="D82" i="13" s="1"/>
  <c r="Q82" i="13" s="1"/>
  <c r="B81" i="13"/>
  <c r="D81" i="13" s="1"/>
  <c r="Q81" i="13" s="1"/>
  <c r="B80" i="13"/>
  <c r="D80" i="13" s="1"/>
  <c r="Q80" i="13" s="1"/>
  <c r="B79" i="13"/>
  <c r="D79" i="13" s="1"/>
  <c r="Q79" i="13" s="1"/>
  <c r="B78" i="13"/>
  <c r="D78" i="13" s="1"/>
  <c r="Q78" i="13" s="1"/>
  <c r="B77" i="13"/>
  <c r="D77" i="13" s="1"/>
  <c r="B76" i="13"/>
  <c r="D76" i="13" s="1"/>
  <c r="Q76" i="13" s="1"/>
  <c r="B75" i="13"/>
  <c r="D75" i="13" s="1"/>
  <c r="Q75" i="13" s="1"/>
  <c r="B74" i="13"/>
  <c r="D74" i="13" s="1"/>
  <c r="Q74" i="13" s="1"/>
  <c r="B73" i="13"/>
  <c r="D73" i="13" s="1"/>
  <c r="Q73" i="13" s="1"/>
  <c r="B72" i="13"/>
  <c r="D72" i="13" s="1"/>
  <c r="Q72" i="13" s="1"/>
  <c r="B71" i="13"/>
  <c r="D71" i="13" s="1"/>
  <c r="Q71" i="13" s="1"/>
  <c r="B70" i="13"/>
  <c r="D70" i="13" s="1"/>
  <c r="Q70" i="13" s="1"/>
  <c r="B69" i="13"/>
  <c r="D69" i="13" s="1"/>
  <c r="B68" i="13"/>
  <c r="D68" i="13" s="1"/>
  <c r="Q68" i="13" s="1"/>
  <c r="B67" i="13"/>
  <c r="D67" i="13" s="1"/>
  <c r="Q67" i="13" s="1"/>
  <c r="B66" i="13"/>
  <c r="D66" i="13" s="1"/>
  <c r="Q66" i="13" s="1"/>
  <c r="B65" i="13"/>
  <c r="D65" i="13" s="1"/>
  <c r="Q65" i="13" s="1"/>
  <c r="B64" i="13"/>
  <c r="D64" i="13" s="1"/>
  <c r="Q64" i="13" s="1"/>
  <c r="B63" i="13"/>
  <c r="D63" i="13" s="1"/>
  <c r="Q63" i="13" s="1"/>
  <c r="B62" i="13"/>
  <c r="D62" i="13" s="1"/>
  <c r="Q62" i="13" s="1"/>
  <c r="B61" i="13"/>
  <c r="D61" i="13" s="1"/>
  <c r="B60" i="13"/>
  <c r="D60" i="13" s="1"/>
  <c r="Q60" i="13" s="1"/>
  <c r="B59" i="13"/>
  <c r="D59" i="13" s="1"/>
  <c r="Q59" i="13" s="1"/>
  <c r="B58" i="13"/>
  <c r="D58" i="13" s="1"/>
  <c r="Q58" i="13" s="1"/>
  <c r="B57" i="13"/>
  <c r="D57" i="13" s="1"/>
  <c r="Q57" i="13" s="1"/>
  <c r="B56" i="13"/>
  <c r="D56" i="13" s="1"/>
  <c r="Q56" i="13" s="1"/>
  <c r="B55" i="13"/>
  <c r="D55" i="13" s="1"/>
  <c r="Q55" i="13" s="1"/>
  <c r="B54" i="13"/>
  <c r="D54" i="13" s="1"/>
  <c r="Q54" i="13" s="1"/>
  <c r="B53" i="13"/>
  <c r="D53" i="13" s="1"/>
  <c r="B52" i="13"/>
  <c r="D52" i="13" s="1"/>
  <c r="Q52" i="13" s="1"/>
  <c r="B51" i="13"/>
  <c r="D51" i="13" s="1"/>
  <c r="Q51" i="13" s="1"/>
  <c r="B50" i="13"/>
  <c r="D50" i="13" s="1"/>
  <c r="Q50" i="13" s="1"/>
  <c r="B49" i="13"/>
  <c r="D49" i="13" s="1"/>
  <c r="Q49" i="13" s="1"/>
  <c r="B48" i="13"/>
  <c r="D48" i="13" s="1"/>
  <c r="Q48" i="13" s="1"/>
  <c r="B47" i="13"/>
  <c r="D47" i="13" s="1"/>
  <c r="Q47" i="13" s="1"/>
  <c r="B46" i="13"/>
  <c r="D46" i="13" s="1"/>
  <c r="Q46" i="13" s="1"/>
  <c r="B45" i="13"/>
  <c r="D45" i="13" s="1"/>
  <c r="B44" i="13"/>
  <c r="D44" i="13" s="1"/>
  <c r="Q44" i="13" s="1"/>
  <c r="B43" i="13"/>
  <c r="D43" i="13" s="1"/>
  <c r="Q43" i="13" s="1"/>
  <c r="B42" i="13"/>
  <c r="D42" i="13" s="1"/>
  <c r="Q42" i="13" s="1"/>
  <c r="B41" i="13"/>
  <c r="D41" i="13" s="1"/>
  <c r="Q41" i="13" s="1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103" i="13"/>
  <c r="D103" i="13" s="1"/>
  <c r="Q103" i="13" s="1"/>
  <c r="Q45" i="13" l="1"/>
  <c r="Q53" i="13"/>
  <c r="Q61" i="13"/>
  <c r="Q69" i="13"/>
  <c r="Q77" i="13"/>
  <c r="Q101" i="13"/>
  <c r="G1407" i="11"/>
  <c r="K1407" i="11" s="1"/>
  <c r="G1406" i="11"/>
  <c r="N100" i="13"/>
  <c r="Q100" i="13"/>
  <c r="Q92" i="13"/>
  <c r="Q85" i="13"/>
  <c r="Q94" i="13"/>
  <c r="Q93" i="13"/>
  <c r="N95" i="13"/>
  <c r="Q95" i="13"/>
  <c r="N87" i="13"/>
  <c r="Q87" i="13"/>
  <c r="N88" i="13"/>
  <c r="Q88" i="13"/>
  <c r="N96" i="13"/>
  <c r="Q96" i="13"/>
  <c r="Q90" i="13"/>
  <c r="N91" i="13"/>
  <c r="Q91" i="13"/>
  <c r="N99" i="13"/>
  <c r="Q99" i="13"/>
  <c r="Q98" i="13"/>
  <c r="Q89" i="13"/>
  <c r="Q97" i="13"/>
  <c r="Q86" i="13"/>
  <c r="U1149" i="13"/>
  <c r="U1148" i="13"/>
  <c r="U1147" i="13"/>
  <c r="U1146" i="13"/>
  <c r="U1145" i="13"/>
  <c r="U1144" i="13"/>
  <c r="U1143" i="13"/>
  <c r="U1142" i="13"/>
  <c r="U1141" i="13"/>
  <c r="U1140" i="13"/>
  <c r="U1139" i="13"/>
  <c r="U1138" i="13"/>
  <c r="U1137" i="13"/>
  <c r="U1136" i="13"/>
  <c r="U1135" i="13"/>
  <c r="U1134" i="13"/>
  <c r="U1133" i="13"/>
  <c r="U1132" i="13"/>
  <c r="U1131" i="13"/>
  <c r="U1130" i="13"/>
  <c r="U1129" i="13"/>
  <c r="U1128" i="13"/>
  <c r="U1127" i="13"/>
  <c r="U1126" i="13"/>
  <c r="U1125" i="13"/>
  <c r="U1124" i="13"/>
  <c r="U1123" i="13"/>
  <c r="U1122" i="13"/>
  <c r="U1121" i="13"/>
  <c r="U1120" i="13"/>
  <c r="U1119" i="13"/>
  <c r="U1118" i="13"/>
  <c r="U1117" i="13"/>
  <c r="U1116" i="13"/>
  <c r="U1115" i="13"/>
  <c r="U1114" i="13"/>
  <c r="U1113" i="13"/>
  <c r="U1112" i="13"/>
  <c r="U1111" i="13"/>
  <c r="U1110" i="13"/>
  <c r="U1109" i="13"/>
  <c r="U1108" i="13"/>
  <c r="U1107" i="13"/>
  <c r="U1106" i="13"/>
  <c r="U1105" i="13"/>
  <c r="U1104" i="13"/>
  <c r="U1103" i="13"/>
  <c r="U1102" i="13"/>
  <c r="U1101" i="13"/>
  <c r="U1100" i="13"/>
  <c r="U1099" i="13"/>
  <c r="U1098" i="13"/>
  <c r="U1097" i="13"/>
  <c r="U1096" i="13"/>
  <c r="U1095" i="13"/>
  <c r="U1094" i="13"/>
  <c r="U1093" i="13"/>
  <c r="U1092" i="13"/>
  <c r="U1091" i="13"/>
  <c r="U1090" i="13"/>
  <c r="U1089" i="13"/>
  <c r="U1088" i="13"/>
  <c r="U1087" i="13"/>
  <c r="U1086" i="13"/>
  <c r="U1085" i="13"/>
  <c r="U1084" i="13"/>
  <c r="U1083" i="13"/>
  <c r="U1082" i="13"/>
  <c r="U1081" i="13"/>
  <c r="U1080" i="13"/>
  <c r="U1079" i="13"/>
  <c r="U1078" i="13"/>
  <c r="U1077" i="13"/>
  <c r="U1076" i="13"/>
  <c r="U1075" i="13"/>
  <c r="U1074" i="13"/>
  <c r="U1073" i="13"/>
  <c r="U1072" i="13"/>
  <c r="U1071" i="13"/>
  <c r="U1070" i="13"/>
  <c r="U1069" i="13"/>
  <c r="U1068" i="13"/>
  <c r="U1067" i="13"/>
  <c r="U1066" i="13"/>
  <c r="U1065" i="13"/>
  <c r="U1064" i="13"/>
  <c r="U1063" i="13"/>
  <c r="U1062" i="13"/>
  <c r="U1061" i="13"/>
  <c r="U1060" i="13"/>
  <c r="U1059" i="13"/>
  <c r="U1058" i="13"/>
  <c r="U1057" i="13"/>
  <c r="U1056" i="13"/>
  <c r="U1055" i="13"/>
  <c r="U1054" i="13"/>
  <c r="U1053" i="13"/>
  <c r="U1052" i="13"/>
  <c r="U1051" i="13"/>
  <c r="U1050" i="13"/>
  <c r="U1049" i="13"/>
  <c r="U1048" i="13"/>
  <c r="U1047" i="13"/>
  <c r="U1046" i="13"/>
  <c r="U1045" i="13"/>
  <c r="U1044" i="13"/>
  <c r="U1043" i="13"/>
  <c r="U1042" i="13"/>
  <c r="U1041" i="13"/>
  <c r="U1040" i="13"/>
  <c r="U1039" i="13"/>
  <c r="U1038" i="13"/>
  <c r="U1037" i="13"/>
  <c r="U1036" i="13"/>
  <c r="U1035" i="13"/>
  <c r="U1034" i="13"/>
  <c r="U1033" i="13"/>
  <c r="U1032" i="13"/>
  <c r="U1031" i="13"/>
  <c r="U1030" i="13"/>
  <c r="U1029" i="13"/>
  <c r="U1028" i="13"/>
  <c r="U1027" i="13"/>
  <c r="U1026" i="13"/>
  <c r="U1025" i="13"/>
  <c r="U1024" i="13"/>
  <c r="U1023" i="13"/>
  <c r="U1022" i="13"/>
  <c r="U1021" i="13"/>
  <c r="U1020" i="13"/>
  <c r="U1019" i="13"/>
  <c r="U1018" i="13"/>
  <c r="U1017" i="13"/>
  <c r="U1016" i="13"/>
  <c r="U1015" i="13"/>
  <c r="U1014" i="13"/>
  <c r="U1013" i="13"/>
  <c r="U1012" i="13"/>
  <c r="U1011" i="13"/>
  <c r="U1010" i="13"/>
  <c r="U1009" i="13"/>
  <c r="U1008" i="13"/>
  <c r="U1007" i="13"/>
  <c r="U1006" i="13"/>
  <c r="U1005" i="13"/>
  <c r="U1004" i="13"/>
  <c r="U1003" i="13"/>
  <c r="U1002" i="13"/>
  <c r="U1001" i="13"/>
  <c r="U1000" i="13"/>
  <c r="U999" i="13"/>
  <c r="U998" i="13"/>
  <c r="U997" i="13"/>
  <c r="U996" i="13"/>
  <c r="U995" i="13"/>
  <c r="U994" i="13"/>
  <c r="U993" i="13"/>
  <c r="U992" i="13"/>
  <c r="U991" i="13"/>
  <c r="U990" i="13"/>
  <c r="U989" i="13"/>
  <c r="U988" i="13"/>
  <c r="U987" i="13"/>
  <c r="U986" i="13"/>
  <c r="U985" i="13"/>
  <c r="U984" i="13"/>
  <c r="U983" i="13"/>
  <c r="U982" i="13"/>
  <c r="U981" i="13"/>
  <c r="U980" i="13"/>
  <c r="U979" i="13"/>
  <c r="U978" i="13"/>
  <c r="U977" i="13"/>
  <c r="U976" i="13"/>
  <c r="U975" i="13"/>
  <c r="U974" i="13"/>
  <c r="U973" i="13"/>
  <c r="U972" i="13"/>
  <c r="U971" i="13"/>
  <c r="U970" i="13"/>
  <c r="U969" i="13"/>
  <c r="U968" i="13"/>
  <c r="U967" i="13"/>
  <c r="U966" i="13"/>
  <c r="U965" i="13"/>
  <c r="U964" i="13"/>
  <c r="U963" i="13"/>
  <c r="U962" i="13"/>
  <c r="U961" i="13"/>
  <c r="U960" i="13"/>
  <c r="U959" i="13"/>
  <c r="U958" i="13"/>
  <c r="U957" i="13"/>
  <c r="U956" i="13"/>
  <c r="U955" i="13"/>
  <c r="U954" i="13"/>
  <c r="U953" i="13"/>
  <c r="U952" i="13"/>
  <c r="U951" i="13"/>
  <c r="U950" i="13"/>
  <c r="U949" i="13"/>
  <c r="U948" i="13"/>
  <c r="U947" i="13"/>
  <c r="U946" i="13"/>
  <c r="U945" i="13"/>
  <c r="U944" i="13"/>
  <c r="U943" i="13"/>
  <c r="U942" i="13"/>
  <c r="U941" i="13"/>
  <c r="U940" i="13"/>
  <c r="U939" i="13"/>
  <c r="U938" i="13"/>
  <c r="U937" i="13"/>
  <c r="U936" i="13"/>
  <c r="U935" i="13"/>
  <c r="U934" i="13"/>
  <c r="U933" i="13"/>
  <c r="U932" i="13"/>
  <c r="U931" i="13"/>
  <c r="U930" i="13"/>
  <c r="U929" i="13"/>
  <c r="U928" i="13"/>
  <c r="U927" i="13"/>
  <c r="U926" i="13"/>
  <c r="U925" i="13"/>
  <c r="U924" i="13"/>
  <c r="U923" i="13"/>
  <c r="U922" i="13"/>
  <c r="U921" i="13"/>
  <c r="U920" i="13"/>
  <c r="U919" i="13"/>
  <c r="U918" i="13"/>
  <c r="U917" i="13"/>
  <c r="U916" i="13"/>
  <c r="U915" i="13"/>
  <c r="U914" i="13"/>
  <c r="U913" i="13"/>
  <c r="U912" i="13"/>
  <c r="U911" i="13"/>
  <c r="U910" i="13"/>
  <c r="U909" i="13"/>
  <c r="U908" i="13"/>
  <c r="U907" i="13"/>
  <c r="U906" i="13"/>
  <c r="U905" i="13"/>
  <c r="U904" i="13"/>
  <c r="U903" i="13"/>
  <c r="U902" i="13"/>
  <c r="U901" i="13"/>
  <c r="U900" i="13"/>
  <c r="U899" i="13"/>
  <c r="U898" i="13"/>
  <c r="U897" i="13"/>
  <c r="U896" i="13"/>
  <c r="U895" i="13"/>
  <c r="U894" i="13"/>
  <c r="U893" i="13"/>
  <c r="U892" i="13"/>
  <c r="U891" i="13"/>
  <c r="U890" i="13"/>
  <c r="U889" i="13"/>
  <c r="U888" i="13"/>
  <c r="U887" i="13"/>
  <c r="U886" i="13"/>
  <c r="U885" i="13"/>
  <c r="U884" i="13"/>
  <c r="U883" i="13"/>
  <c r="U882" i="13"/>
  <c r="U881" i="13"/>
  <c r="U880" i="13"/>
  <c r="U879" i="13"/>
  <c r="U878" i="13"/>
  <c r="U877" i="13"/>
  <c r="U876" i="13"/>
  <c r="U875" i="13"/>
  <c r="U874" i="13"/>
  <c r="U873" i="13"/>
  <c r="U872" i="13"/>
  <c r="U871" i="13"/>
  <c r="U870" i="13"/>
  <c r="U869" i="13"/>
  <c r="U868" i="13"/>
  <c r="U867" i="13"/>
  <c r="U866" i="13"/>
  <c r="U865" i="13"/>
  <c r="U864" i="13"/>
  <c r="U863" i="13"/>
  <c r="U862" i="13"/>
  <c r="U861" i="13"/>
  <c r="U860" i="13"/>
  <c r="U859" i="13"/>
  <c r="U858" i="13"/>
  <c r="U857" i="13"/>
  <c r="U856" i="13"/>
  <c r="U855" i="13"/>
  <c r="U854" i="13"/>
  <c r="U853" i="13"/>
  <c r="U852" i="13"/>
  <c r="U851" i="13"/>
  <c r="U850" i="13"/>
  <c r="U849" i="13"/>
  <c r="U848" i="13"/>
  <c r="U847" i="13"/>
  <c r="U846" i="13"/>
  <c r="U845" i="13"/>
  <c r="U844" i="13"/>
  <c r="U843" i="13"/>
  <c r="U842" i="13"/>
  <c r="U841" i="13"/>
  <c r="U840" i="13"/>
  <c r="U839" i="13"/>
  <c r="U838" i="13"/>
  <c r="U837" i="13"/>
  <c r="U836" i="13"/>
  <c r="U835" i="13"/>
  <c r="U834" i="13"/>
  <c r="U833" i="13"/>
  <c r="U832" i="13"/>
  <c r="U831" i="13"/>
  <c r="U830" i="13"/>
  <c r="U829" i="13"/>
  <c r="U828" i="13"/>
  <c r="U827" i="13"/>
  <c r="U826" i="13"/>
  <c r="U825" i="13"/>
  <c r="U824" i="13"/>
  <c r="U823" i="13"/>
  <c r="U822" i="13"/>
  <c r="U821" i="13"/>
  <c r="U820" i="13"/>
  <c r="U819" i="13"/>
  <c r="U818" i="13"/>
  <c r="U817" i="13"/>
  <c r="U816" i="13"/>
  <c r="U815" i="13"/>
  <c r="U814" i="13"/>
  <c r="U813" i="13"/>
  <c r="U812" i="13"/>
  <c r="U811" i="13"/>
  <c r="U810" i="13"/>
  <c r="U809" i="13"/>
  <c r="U808" i="13"/>
  <c r="U807" i="13"/>
  <c r="U806" i="13"/>
  <c r="U805" i="13"/>
  <c r="U804" i="13"/>
  <c r="U803" i="13"/>
  <c r="U802" i="13"/>
  <c r="U801" i="13"/>
  <c r="U800" i="13"/>
  <c r="U799" i="13"/>
  <c r="U798" i="13"/>
  <c r="U797" i="13"/>
  <c r="U796" i="13"/>
  <c r="U795" i="13"/>
  <c r="U794" i="13"/>
  <c r="U793" i="13"/>
  <c r="U792" i="13"/>
  <c r="U791" i="13"/>
  <c r="U790" i="13"/>
  <c r="U789" i="13"/>
  <c r="U788" i="13"/>
  <c r="U787" i="13"/>
  <c r="U786" i="13"/>
  <c r="U785" i="13"/>
  <c r="U784" i="13"/>
  <c r="U783" i="13"/>
  <c r="U782" i="13"/>
  <c r="U781" i="13"/>
  <c r="U780" i="13"/>
  <c r="U779" i="13"/>
  <c r="U778" i="13"/>
  <c r="U777" i="13"/>
  <c r="U776" i="13"/>
  <c r="U775" i="13"/>
  <c r="U774" i="13"/>
  <c r="U773" i="13"/>
  <c r="U772" i="13"/>
  <c r="U771" i="13"/>
  <c r="U770" i="13"/>
  <c r="U769" i="13"/>
  <c r="U768" i="13"/>
  <c r="U767" i="13"/>
  <c r="U766" i="13"/>
  <c r="U765" i="13"/>
  <c r="U764" i="13"/>
  <c r="U763" i="13"/>
  <c r="U762" i="13"/>
  <c r="U761" i="13"/>
  <c r="U760" i="13"/>
  <c r="U759" i="13"/>
  <c r="U758" i="13"/>
  <c r="U757" i="13"/>
  <c r="U756" i="13"/>
  <c r="U755" i="13"/>
  <c r="U754" i="13"/>
  <c r="U753" i="13"/>
  <c r="U752" i="13"/>
  <c r="U751" i="13"/>
  <c r="U750" i="13"/>
  <c r="U749" i="13"/>
  <c r="U748" i="13"/>
  <c r="U747" i="13"/>
  <c r="U746" i="13"/>
  <c r="U745" i="13"/>
  <c r="U744" i="13"/>
  <c r="U743" i="13"/>
  <c r="U742" i="13"/>
  <c r="U741" i="13"/>
  <c r="U740" i="13"/>
  <c r="U739" i="13"/>
  <c r="U738" i="13"/>
  <c r="U737" i="13"/>
  <c r="U736" i="13"/>
  <c r="U735" i="13"/>
  <c r="U734" i="13"/>
  <c r="U733" i="13"/>
  <c r="U732" i="13"/>
  <c r="U731" i="13"/>
  <c r="U730" i="13"/>
  <c r="U729" i="13"/>
  <c r="U728" i="13"/>
  <c r="U727" i="13"/>
  <c r="U726" i="13"/>
  <c r="U725" i="13"/>
  <c r="U724" i="13"/>
  <c r="U723" i="13"/>
  <c r="U722" i="13"/>
  <c r="U721" i="13"/>
  <c r="U720" i="13"/>
  <c r="U719" i="13"/>
  <c r="U718" i="13"/>
  <c r="U717" i="13"/>
  <c r="U716" i="13"/>
  <c r="U715" i="13"/>
  <c r="U714" i="13"/>
  <c r="U713" i="13"/>
  <c r="U712" i="13"/>
  <c r="U711" i="13"/>
  <c r="U710" i="13"/>
  <c r="U709" i="13"/>
  <c r="U708" i="13"/>
  <c r="U707" i="13"/>
  <c r="U706" i="13"/>
  <c r="U705" i="13"/>
  <c r="U704" i="13"/>
  <c r="U703" i="13"/>
  <c r="U702" i="13"/>
  <c r="U701" i="13"/>
  <c r="U700" i="13"/>
  <c r="U699" i="13"/>
  <c r="U698" i="13"/>
  <c r="U697" i="13"/>
  <c r="U696" i="13"/>
  <c r="U695" i="13"/>
  <c r="U694" i="13"/>
  <c r="U693" i="13"/>
  <c r="U692" i="13"/>
  <c r="U691" i="13"/>
  <c r="U690" i="13"/>
  <c r="U689" i="13"/>
  <c r="U688" i="13"/>
  <c r="U687" i="13"/>
  <c r="U686" i="13"/>
  <c r="U685" i="13"/>
  <c r="U684" i="13"/>
  <c r="U683" i="13"/>
  <c r="U682" i="13"/>
  <c r="U681" i="13"/>
  <c r="U680" i="13"/>
  <c r="U679" i="13"/>
  <c r="U678" i="13"/>
  <c r="U677" i="13"/>
  <c r="U676" i="13"/>
  <c r="U675" i="13"/>
  <c r="U674" i="13"/>
  <c r="U673" i="13"/>
  <c r="U672" i="13"/>
  <c r="U671" i="13"/>
  <c r="U670" i="13"/>
  <c r="U669" i="13"/>
  <c r="U668" i="13"/>
  <c r="U667" i="13"/>
  <c r="U666" i="13"/>
  <c r="U665" i="13"/>
  <c r="U664" i="13"/>
  <c r="U663" i="13"/>
  <c r="U662" i="13"/>
  <c r="U661" i="13"/>
  <c r="U660" i="13"/>
  <c r="U659" i="13"/>
  <c r="U658" i="13"/>
  <c r="U657" i="13"/>
  <c r="U656" i="13"/>
  <c r="U655" i="13"/>
  <c r="U654" i="13"/>
  <c r="U653" i="13"/>
  <c r="U652" i="13"/>
  <c r="U651" i="13"/>
  <c r="U650" i="13"/>
  <c r="U649" i="13"/>
  <c r="U648" i="13"/>
  <c r="U647" i="13"/>
  <c r="U646" i="13"/>
  <c r="U645" i="13"/>
  <c r="U644" i="13"/>
  <c r="U643" i="13"/>
  <c r="U642" i="13"/>
  <c r="U641" i="13"/>
  <c r="U640" i="13"/>
  <c r="U639" i="13"/>
  <c r="U638" i="13"/>
  <c r="U637" i="13"/>
  <c r="U636" i="13"/>
  <c r="U635" i="13"/>
  <c r="U634" i="13"/>
  <c r="U633" i="13"/>
  <c r="U632" i="13"/>
  <c r="U631" i="13"/>
  <c r="U630" i="13"/>
  <c r="U629" i="13"/>
  <c r="U628" i="13"/>
  <c r="U627" i="13"/>
  <c r="U626" i="13"/>
  <c r="U625" i="13"/>
  <c r="U624" i="13"/>
  <c r="U623" i="13"/>
  <c r="U622" i="13"/>
  <c r="U621" i="13"/>
  <c r="U620" i="13"/>
  <c r="U619" i="13"/>
  <c r="U618" i="13"/>
  <c r="U617" i="13"/>
  <c r="U616" i="13"/>
  <c r="U615" i="13"/>
  <c r="U614" i="13"/>
  <c r="U613" i="13"/>
  <c r="U612" i="13"/>
  <c r="U611" i="13"/>
  <c r="U610" i="13"/>
  <c r="U609" i="13"/>
  <c r="U608" i="13"/>
  <c r="U607" i="13"/>
  <c r="U606" i="13"/>
  <c r="U605" i="13"/>
  <c r="U604" i="13"/>
  <c r="U603" i="13"/>
  <c r="U602" i="13"/>
  <c r="U601" i="13"/>
  <c r="U600" i="13"/>
  <c r="U599" i="13"/>
  <c r="U598" i="13"/>
  <c r="U597" i="13"/>
  <c r="U596" i="13"/>
  <c r="U595" i="13"/>
  <c r="U594" i="13"/>
  <c r="U593" i="13"/>
  <c r="U592" i="13"/>
  <c r="U591" i="13"/>
  <c r="U590" i="13"/>
  <c r="U589" i="13"/>
  <c r="U588" i="13"/>
  <c r="U587" i="13"/>
  <c r="U586" i="13"/>
  <c r="U585" i="13"/>
  <c r="U584" i="13"/>
  <c r="U583" i="13"/>
  <c r="U582" i="13"/>
  <c r="U581" i="13"/>
  <c r="U580" i="13"/>
  <c r="U579" i="13"/>
  <c r="U578" i="13"/>
  <c r="U577" i="13"/>
  <c r="U576" i="13"/>
  <c r="U575" i="13"/>
  <c r="U574" i="13"/>
  <c r="U573" i="13"/>
  <c r="U572" i="13"/>
  <c r="U571" i="13"/>
  <c r="U570" i="13"/>
  <c r="U569" i="13"/>
  <c r="U568" i="13"/>
  <c r="U567" i="13"/>
  <c r="U566" i="13"/>
  <c r="U565" i="13"/>
  <c r="U564" i="13"/>
  <c r="U563" i="13"/>
  <c r="U562" i="13"/>
  <c r="U561" i="13"/>
  <c r="U560" i="13"/>
  <c r="U559" i="13"/>
  <c r="U558" i="13"/>
  <c r="U557" i="13"/>
  <c r="U556" i="13"/>
  <c r="U555" i="13"/>
  <c r="U554" i="13"/>
  <c r="U553" i="13"/>
  <c r="U552" i="13"/>
  <c r="U551" i="13"/>
  <c r="U550" i="13"/>
  <c r="U549" i="13"/>
  <c r="U548" i="13"/>
  <c r="U547" i="13"/>
  <c r="U546" i="13"/>
  <c r="U545" i="13"/>
  <c r="U544" i="13"/>
  <c r="U543" i="13"/>
  <c r="U542" i="13"/>
  <c r="U541" i="13"/>
  <c r="U540" i="13"/>
  <c r="U539" i="13"/>
  <c r="U538" i="13"/>
  <c r="U537" i="13"/>
  <c r="U536" i="13"/>
  <c r="U535" i="13"/>
  <c r="U534" i="13"/>
  <c r="U533" i="13"/>
  <c r="U532" i="13"/>
  <c r="U531" i="13"/>
  <c r="U530" i="13"/>
  <c r="U529" i="13"/>
  <c r="U528" i="13"/>
  <c r="U527" i="13"/>
  <c r="U526" i="13"/>
  <c r="U525" i="13"/>
  <c r="U524" i="13"/>
  <c r="U523" i="13"/>
  <c r="U522" i="13"/>
  <c r="U521" i="13"/>
  <c r="U520" i="13"/>
  <c r="U519" i="13"/>
  <c r="U518" i="13"/>
  <c r="U517" i="13"/>
  <c r="U516" i="13"/>
  <c r="U515" i="13"/>
  <c r="U514" i="13"/>
  <c r="U513" i="13"/>
  <c r="U512" i="13"/>
  <c r="U511" i="13"/>
  <c r="U510" i="13"/>
  <c r="U509" i="13"/>
  <c r="U508" i="13"/>
  <c r="U507" i="13"/>
  <c r="U506" i="13"/>
  <c r="U505" i="13"/>
  <c r="U504" i="13"/>
  <c r="U503" i="13"/>
  <c r="U502" i="13"/>
  <c r="U501" i="13"/>
  <c r="U500" i="13"/>
  <c r="U499" i="13"/>
  <c r="U498" i="13"/>
  <c r="U497" i="13"/>
  <c r="U496" i="13"/>
  <c r="U495" i="13"/>
  <c r="U494" i="13"/>
  <c r="U493" i="13"/>
  <c r="U492" i="13"/>
  <c r="U491" i="13"/>
  <c r="U490" i="13"/>
  <c r="U489" i="13"/>
  <c r="U488" i="13"/>
  <c r="U487" i="13"/>
  <c r="U486" i="13"/>
  <c r="U485" i="13"/>
  <c r="U484" i="13"/>
  <c r="U483" i="13"/>
  <c r="U482" i="13"/>
  <c r="U481" i="13"/>
  <c r="U480" i="13"/>
  <c r="U479" i="13"/>
  <c r="U478" i="13"/>
  <c r="U477" i="13"/>
  <c r="U476" i="13"/>
  <c r="U475" i="13"/>
  <c r="U474" i="13"/>
  <c r="U473" i="13"/>
  <c r="U472" i="13"/>
  <c r="U471" i="13"/>
  <c r="U470" i="13"/>
  <c r="U469" i="13"/>
  <c r="U468" i="13"/>
  <c r="U467" i="13"/>
  <c r="U466" i="13"/>
  <c r="U465" i="13"/>
  <c r="U464" i="13"/>
  <c r="U463" i="13"/>
  <c r="U462" i="13"/>
  <c r="U461" i="13"/>
  <c r="U460" i="13"/>
  <c r="U459" i="13"/>
  <c r="U458" i="13"/>
  <c r="U457" i="13"/>
  <c r="U456" i="13"/>
  <c r="U455" i="13"/>
  <c r="U454" i="13"/>
  <c r="U453" i="13"/>
  <c r="U452" i="13"/>
  <c r="U451" i="13"/>
  <c r="U450" i="13"/>
  <c r="U449" i="13"/>
  <c r="U448" i="13"/>
  <c r="U447" i="13"/>
  <c r="U446" i="13"/>
  <c r="U445" i="13"/>
  <c r="U444" i="13"/>
  <c r="U443" i="13"/>
  <c r="U442" i="13"/>
  <c r="U441" i="13"/>
  <c r="U440" i="13"/>
  <c r="U439" i="13"/>
  <c r="U438" i="13"/>
  <c r="U437" i="13"/>
  <c r="U436" i="13"/>
  <c r="U435" i="13"/>
  <c r="U434" i="13"/>
  <c r="U433" i="13"/>
  <c r="U432" i="13"/>
  <c r="U431" i="13"/>
  <c r="U430" i="13"/>
  <c r="U429" i="13"/>
  <c r="U428" i="13"/>
  <c r="U427" i="13"/>
  <c r="U426" i="13"/>
  <c r="U425" i="13"/>
  <c r="U424" i="13"/>
  <c r="U423" i="13"/>
  <c r="U422" i="13"/>
  <c r="U421" i="13"/>
  <c r="U420" i="13"/>
  <c r="U419" i="13"/>
  <c r="U418" i="13"/>
  <c r="U417" i="13"/>
  <c r="U416" i="13"/>
  <c r="U415" i="13"/>
  <c r="U414" i="13"/>
  <c r="U413" i="13"/>
  <c r="U412" i="13"/>
  <c r="U411" i="13"/>
  <c r="U410" i="13"/>
  <c r="U409" i="13"/>
  <c r="U408" i="13"/>
  <c r="U407" i="13"/>
  <c r="U406" i="13"/>
  <c r="U405" i="13"/>
  <c r="U404" i="13"/>
  <c r="U403" i="13"/>
  <c r="U402" i="13"/>
  <c r="U401" i="13"/>
  <c r="U400" i="13"/>
  <c r="U399" i="13"/>
  <c r="U398" i="13"/>
  <c r="U397" i="13"/>
  <c r="U396" i="13"/>
  <c r="U395" i="13"/>
  <c r="U394" i="13"/>
  <c r="U393" i="13"/>
  <c r="U392" i="13"/>
  <c r="U391" i="13"/>
  <c r="U390" i="13"/>
  <c r="U389" i="13"/>
  <c r="U388" i="13"/>
  <c r="U387" i="13"/>
  <c r="U386" i="13"/>
  <c r="U385" i="13"/>
  <c r="U384" i="13"/>
  <c r="U383" i="13"/>
  <c r="U382" i="13"/>
  <c r="U381" i="13"/>
  <c r="U380" i="13"/>
  <c r="U379" i="13"/>
  <c r="U378" i="13"/>
  <c r="U377" i="13"/>
  <c r="U376" i="13"/>
  <c r="U375" i="13"/>
  <c r="U374" i="13"/>
  <c r="U373" i="13"/>
  <c r="U372" i="13"/>
  <c r="U371" i="13"/>
  <c r="U370" i="13"/>
  <c r="U369" i="13"/>
  <c r="U368" i="13"/>
  <c r="U367" i="13"/>
  <c r="U366" i="13"/>
  <c r="U365" i="13"/>
  <c r="U364" i="13"/>
  <c r="U363" i="13"/>
  <c r="U362" i="13"/>
  <c r="U361" i="13"/>
  <c r="U360" i="13"/>
  <c r="U359" i="13"/>
  <c r="U358" i="13"/>
  <c r="U357" i="13"/>
  <c r="U356" i="13"/>
  <c r="U355" i="13"/>
  <c r="U354" i="13"/>
  <c r="U353" i="13"/>
  <c r="U352" i="13"/>
  <c r="U351" i="13"/>
  <c r="U350" i="13"/>
  <c r="U349" i="13"/>
  <c r="U348" i="13"/>
  <c r="U347" i="13"/>
  <c r="U346" i="13"/>
  <c r="U345" i="13"/>
  <c r="U344" i="13"/>
  <c r="U343" i="13"/>
  <c r="U342" i="13"/>
  <c r="U341" i="13"/>
  <c r="U340" i="13"/>
  <c r="U339" i="13"/>
  <c r="U338" i="13"/>
  <c r="U337" i="13"/>
  <c r="U336" i="13"/>
  <c r="U335" i="13"/>
  <c r="U334" i="13"/>
  <c r="U333" i="13"/>
  <c r="U332" i="13"/>
  <c r="U331" i="13"/>
  <c r="U330" i="13"/>
  <c r="U329" i="13"/>
  <c r="U328" i="13"/>
  <c r="U327" i="13"/>
  <c r="U326" i="13"/>
  <c r="U325" i="13"/>
  <c r="U324" i="13"/>
  <c r="U323" i="13"/>
  <c r="U322" i="13"/>
  <c r="U321" i="13"/>
  <c r="U320" i="13"/>
  <c r="U319" i="13"/>
  <c r="U318" i="13"/>
  <c r="U317" i="13"/>
  <c r="U316" i="13"/>
  <c r="U315" i="13"/>
  <c r="U314" i="13"/>
  <c r="U313" i="13"/>
  <c r="U312" i="13"/>
  <c r="U311" i="13"/>
  <c r="U310" i="13"/>
  <c r="U309" i="13"/>
  <c r="U308" i="13"/>
  <c r="U307" i="13"/>
  <c r="U306" i="13"/>
  <c r="U305" i="13"/>
  <c r="U304" i="13"/>
  <c r="U303" i="13"/>
  <c r="U302" i="13"/>
  <c r="U301" i="13"/>
  <c r="U300" i="13"/>
  <c r="U299" i="13"/>
  <c r="U298" i="13"/>
  <c r="U297" i="13"/>
  <c r="U296" i="13"/>
  <c r="U295" i="13"/>
  <c r="U294" i="13"/>
  <c r="U293" i="13"/>
  <c r="U292" i="13"/>
  <c r="U291" i="13"/>
  <c r="U290" i="13"/>
  <c r="U289" i="13"/>
  <c r="U288" i="13"/>
  <c r="U287" i="13"/>
  <c r="U286" i="13"/>
  <c r="U285" i="13"/>
  <c r="U284" i="13"/>
  <c r="U283" i="13"/>
  <c r="U282" i="13"/>
  <c r="U281" i="13"/>
  <c r="U280" i="13"/>
  <c r="U279" i="13"/>
  <c r="U278" i="13"/>
  <c r="U277" i="13"/>
  <c r="U276" i="13"/>
  <c r="U275" i="13"/>
  <c r="U274" i="13"/>
  <c r="U273" i="13"/>
  <c r="U272" i="13"/>
  <c r="U271" i="13"/>
  <c r="U270" i="13"/>
  <c r="U269" i="13"/>
  <c r="U268" i="13"/>
  <c r="U267" i="13"/>
  <c r="U266" i="13"/>
  <c r="U265" i="13"/>
  <c r="U264" i="13"/>
  <c r="U263" i="13"/>
  <c r="U262" i="13"/>
  <c r="U261" i="13"/>
  <c r="U260" i="13"/>
  <c r="U259" i="13"/>
  <c r="U258" i="13"/>
  <c r="U257" i="13"/>
  <c r="U256" i="13"/>
  <c r="U255" i="13"/>
  <c r="U254" i="13"/>
  <c r="U253" i="13"/>
  <c r="U252" i="13"/>
  <c r="U251" i="13"/>
  <c r="U250" i="13"/>
  <c r="U249" i="13"/>
  <c r="U248" i="13"/>
  <c r="U247" i="13"/>
  <c r="U246" i="13"/>
  <c r="U245" i="13"/>
  <c r="U244" i="13"/>
  <c r="U243" i="13"/>
  <c r="U242" i="13"/>
  <c r="U241" i="13"/>
  <c r="U240" i="13"/>
  <c r="U239" i="13"/>
  <c r="U238" i="13"/>
  <c r="U237" i="13"/>
  <c r="U236" i="13"/>
  <c r="U235" i="13"/>
  <c r="U234" i="13"/>
  <c r="U233" i="13"/>
  <c r="U232" i="13"/>
  <c r="U231" i="13"/>
  <c r="U230" i="13"/>
  <c r="U229" i="13"/>
  <c r="U228" i="13"/>
  <c r="U227" i="13"/>
  <c r="U226" i="13"/>
  <c r="U225" i="13"/>
  <c r="U224" i="13"/>
  <c r="U223" i="13"/>
  <c r="U222" i="13"/>
  <c r="U221" i="13"/>
  <c r="U220" i="13"/>
  <c r="U219" i="13"/>
  <c r="U218" i="13"/>
  <c r="U217" i="13"/>
  <c r="U216" i="13"/>
  <c r="U215" i="13"/>
  <c r="U214" i="13"/>
  <c r="U213" i="13"/>
  <c r="U212" i="13"/>
  <c r="U211" i="13"/>
  <c r="U210" i="13"/>
  <c r="U209" i="13"/>
  <c r="U208" i="13"/>
  <c r="U207" i="13"/>
  <c r="U206" i="13"/>
  <c r="U205" i="13"/>
  <c r="U204" i="13"/>
  <c r="U203" i="13"/>
  <c r="U202" i="13"/>
  <c r="U201" i="13"/>
  <c r="U200" i="13"/>
  <c r="U199" i="13"/>
  <c r="U198" i="13"/>
  <c r="U197" i="13"/>
  <c r="U196" i="13"/>
  <c r="U195" i="13"/>
  <c r="U194" i="13"/>
  <c r="U193" i="13"/>
  <c r="U192" i="13"/>
  <c r="U191" i="13"/>
  <c r="U190" i="13"/>
  <c r="U189" i="13"/>
  <c r="U188" i="13"/>
  <c r="U187" i="13"/>
  <c r="U186" i="13"/>
  <c r="U185" i="13"/>
  <c r="U184" i="13"/>
  <c r="U183" i="13"/>
  <c r="U182" i="13"/>
  <c r="U181" i="13"/>
  <c r="U180" i="13"/>
  <c r="U179" i="13"/>
  <c r="U178" i="13"/>
  <c r="U177" i="13"/>
  <c r="U176" i="13"/>
  <c r="U175" i="13"/>
  <c r="U174" i="13"/>
  <c r="U173" i="13"/>
  <c r="U172" i="13"/>
  <c r="U171" i="13"/>
  <c r="U170" i="13"/>
  <c r="U169" i="13"/>
  <c r="U168" i="13"/>
  <c r="U167" i="13"/>
  <c r="U166" i="13"/>
  <c r="U165" i="13"/>
  <c r="U164" i="13"/>
  <c r="U163" i="13"/>
  <c r="U162" i="13"/>
  <c r="U161" i="13"/>
  <c r="U160" i="13"/>
  <c r="U159" i="13"/>
  <c r="U158" i="13"/>
  <c r="U157" i="13"/>
  <c r="U156" i="13"/>
  <c r="U155" i="13"/>
  <c r="U154" i="13"/>
  <c r="U153" i="13"/>
  <c r="U152" i="13"/>
  <c r="U151" i="13"/>
  <c r="U150" i="13"/>
  <c r="U149" i="13"/>
  <c r="U148" i="13"/>
  <c r="U147" i="13"/>
  <c r="U146" i="13"/>
  <c r="U145" i="13"/>
  <c r="U144" i="13"/>
  <c r="U143" i="13"/>
  <c r="U142" i="13"/>
  <c r="U141" i="13"/>
  <c r="U140" i="13"/>
  <c r="U139" i="13"/>
  <c r="U138" i="13"/>
  <c r="U137" i="13"/>
  <c r="U136" i="13"/>
  <c r="U135" i="13"/>
  <c r="U134" i="13"/>
  <c r="U133" i="13"/>
  <c r="U132" i="13"/>
  <c r="U131" i="13"/>
  <c r="U130" i="13"/>
  <c r="U129" i="13"/>
  <c r="U128" i="13"/>
  <c r="U127" i="13"/>
  <c r="U126" i="13"/>
  <c r="U125" i="13"/>
  <c r="U124" i="13"/>
  <c r="U123" i="13"/>
  <c r="U122" i="13"/>
  <c r="U121" i="13"/>
  <c r="U120" i="13"/>
  <c r="U119" i="13"/>
  <c r="U118" i="13"/>
  <c r="U117" i="13"/>
  <c r="U116" i="13"/>
  <c r="U115" i="13"/>
  <c r="U114" i="13"/>
  <c r="U113" i="13"/>
  <c r="U112" i="13"/>
  <c r="U111" i="13"/>
  <c r="U110" i="13"/>
  <c r="U109" i="13"/>
  <c r="U108" i="13"/>
  <c r="U107" i="13"/>
  <c r="U106" i="13"/>
  <c r="U105" i="13"/>
  <c r="U104" i="13"/>
  <c r="U103" i="13"/>
  <c r="U102" i="13"/>
  <c r="U101" i="13"/>
  <c r="U100" i="13"/>
  <c r="U99" i="13"/>
  <c r="U98" i="13"/>
  <c r="U97" i="13"/>
  <c r="U96" i="13"/>
  <c r="U95" i="13"/>
  <c r="U94" i="13"/>
  <c r="U93" i="13"/>
  <c r="U92" i="13"/>
  <c r="U91" i="13"/>
  <c r="U90" i="13"/>
  <c r="U89" i="13"/>
  <c r="U88" i="13"/>
  <c r="U87" i="13"/>
  <c r="U86" i="13"/>
  <c r="U85" i="13"/>
  <c r="U84" i="13"/>
  <c r="U83" i="13"/>
  <c r="U82" i="13"/>
  <c r="U81" i="13"/>
  <c r="U80" i="13"/>
  <c r="U79" i="13"/>
  <c r="U78" i="13"/>
  <c r="U77" i="13"/>
  <c r="U76" i="13"/>
  <c r="U75" i="13"/>
  <c r="U74" i="13"/>
  <c r="U73" i="13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I104" i="13" l="1"/>
  <c r="H104" i="13"/>
  <c r="G104" i="13"/>
  <c r="F104" i="13"/>
  <c r="C104" i="13"/>
  <c r="C103" i="13"/>
  <c r="C102" i="13"/>
  <c r="G101" i="13"/>
  <c r="N101" i="13" s="1"/>
  <c r="C101" i="13"/>
  <c r="H100" i="13"/>
  <c r="C100" i="13"/>
  <c r="I100" i="13" s="1"/>
  <c r="H99" i="13"/>
  <c r="C99" i="13"/>
  <c r="I99" i="13" s="1"/>
  <c r="H98" i="13"/>
  <c r="C98" i="13"/>
  <c r="I98" i="13" s="1"/>
  <c r="H97" i="13"/>
  <c r="C97" i="13"/>
  <c r="I97" i="13" s="1"/>
  <c r="H96" i="13"/>
  <c r="C96" i="13"/>
  <c r="I96" i="13" s="1"/>
  <c r="H95" i="13"/>
  <c r="C95" i="13"/>
  <c r="I95" i="13" s="1"/>
  <c r="H94" i="13"/>
  <c r="C94" i="13"/>
  <c r="I94" i="13" s="1"/>
  <c r="H93" i="13"/>
  <c r="C93" i="13"/>
  <c r="I93" i="13" s="1"/>
  <c r="H92" i="13"/>
  <c r="C92" i="13"/>
  <c r="I92" i="13" s="1"/>
  <c r="H91" i="13"/>
  <c r="C91" i="13"/>
  <c r="I91" i="13" s="1"/>
  <c r="H90" i="13"/>
  <c r="C90" i="13"/>
  <c r="I90" i="13" s="1"/>
  <c r="H89" i="13"/>
  <c r="C89" i="13"/>
  <c r="I89" i="13" s="1"/>
  <c r="H88" i="13"/>
  <c r="C88" i="13"/>
  <c r="I88" i="13" s="1"/>
  <c r="H87" i="13"/>
  <c r="C87" i="13"/>
  <c r="I87" i="13" s="1"/>
  <c r="H86" i="13"/>
  <c r="C86" i="13"/>
  <c r="I86" i="13" s="1"/>
  <c r="H85" i="13"/>
  <c r="C85" i="13"/>
  <c r="I85" i="13" s="1"/>
  <c r="H84" i="13"/>
  <c r="G84" i="13"/>
  <c r="N84" i="13" s="1"/>
  <c r="C84" i="13"/>
  <c r="H83" i="13"/>
  <c r="G83" i="13"/>
  <c r="N83" i="13" s="1"/>
  <c r="C83" i="13"/>
  <c r="H82" i="13"/>
  <c r="G82" i="13"/>
  <c r="N82" i="13" s="1"/>
  <c r="C82" i="13"/>
  <c r="H81" i="13"/>
  <c r="G81" i="13"/>
  <c r="N81" i="13" s="1"/>
  <c r="C81" i="13"/>
  <c r="H80" i="13"/>
  <c r="G80" i="13"/>
  <c r="N80" i="13" s="1"/>
  <c r="C80" i="13"/>
  <c r="H79" i="13"/>
  <c r="G79" i="13"/>
  <c r="N79" i="13" s="1"/>
  <c r="C79" i="13"/>
  <c r="H78" i="13"/>
  <c r="G78" i="13"/>
  <c r="N78" i="13" s="1"/>
  <c r="C78" i="13"/>
  <c r="H77" i="13"/>
  <c r="G77" i="13"/>
  <c r="N77" i="13" s="1"/>
  <c r="C77" i="13"/>
  <c r="H76" i="13"/>
  <c r="G76" i="13"/>
  <c r="N76" i="13" s="1"/>
  <c r="C76" i="13"/>
  <c r="H75" i="13"/>
  <c r="G75" i="13"/>
  <c r="N75" i="13" s="1"/>
  <c r="C75" i="13"/>
  <c r="H74" i="13"/>
  <c r="G74" i="13"/>
  <c r="N74" i="13" s="1"/>
  <c r="C74" i="13"/>
  <c r="H73" i="13"/>
  <c r="G73" i="13"/>
  <c r="N73" i="13" s="1"/>
  <c r="C73" i="13"/>
  <c r="H72" i="13"/>
  <c r="G72" i="13"/>
  <c r="N72" i="13" s="1"/>
  <c r="C72" i="13"/>
  <c r="H71" i="13"/>
  <c r="G71" i="13"/>
  <c r="N71" i="13" s="1"/>
  <c r="C71" i="13"/>
  <c r="H70" i="13"/>
  <c r="G70" i="13"/>
  <c r="N70" i="13" s="1"/>
  <c r="C70" i="13"/>
  <c r="H69" i="13"/>
  <c r="G69" i="13"/>
  <c r="N69" i="13" s="1"/>
  <c r="C69" i="13"/>
  <c r="H68" i="13"/>
  <c r="G68" i="13"/>
  <c r="N68" i="13" s="1"/>
  <c r="C68" i="13"/>
  <c r="H67" i="13"/>
  <c r="G67" i="13"/>
  <c r="N67" i="13" s="1"/>
  <c r="C67" i="13"/>
  <c r="H66" i="13"/>
  <c r="G66" i="13"/>
  <c r="N66" i="13" s="1"/>
  <c r="C66" i="13"/>
  <c r="H65" i="13"/>
  <c r="G65" i="13"/>
  <c r="N65" i="13" s="1"/>
  <c r="C65" i="13"/>
  <c r="H64" i="13"/>
  <c r="G64" i="13"/>
  <c r="N64" i="13" s="1"/>
  <c r="C64" i="13"/>
  <c r="H63" i="13"/>
  <c r="G63" i="13"/>
  <c r="N63" i="13" s="1"/>
  <c r="C63" i="13"/>
  <c r="H62" i="13"/>
  <c r="G62" i="13"/>
  <c r="N62" i="13" s="1"/>
  <c r="C62" i="13"/>
  <c r="H61" i="13"/>
  <c r="G61" i="13"/>
  <c r="N61" i="13" s="1"/>
  <c r="C61" i="13"/>
  <c r="H60" i="13"/>
  <c r="G60" i="13"/>
  <c r="N60" i="13" s="1"/>
  <c r="C60" i="13"/>
  <c r="H59" i="13"/>
  <c r="G59" i="13"/>
  <c r="N59" i="13" s="1"/>
  <c r="C59" i="13"/>
  <c r="H58" i="13"/>
  <c r="G58" i="13"/>
  <c r="N58" i="13" s="1"/>
  <c r="C58" i="13"/>
  <c r="H57" i="13"/>
  <c r="G57" i="13"/>
  <c r="N57" i="13" s="1"/>
  <c r="C57" i="13"/>
  <c r="H56" i="13"/>
  <c r="G56" i="13"/>
  <c r="N56" i="13" s="1"/>
  <c r="C56" i="13"/>
  <c r="H55" i="13"/>
  <c r="G55" i="13"/>
  <c r="N55" i="13" s="1"/>
  <c r="C55" i="13"/>
  <c r="H54" i="13"/>
  <c r="G54" i="13"/>
  <c r="N54" i="13" s="1"/>
  <c r="C54" i="13"/>
  <c r="H53" i="13"/>
  <c r="G53" i="13"/>
  <c r="N53" i="13" s="1"/>
  <c r="C53" i="13"/>
  <c r="H52" i="13"/>
  <c r="G52" i="13"/>
  <c r="N52" i="13" s="1"/>
  <c r="C52" i="13"/>
  <c r="H51" i="13"/>
  <c r="G51" i="13"/>
  <c r="N51" i="13" s="1"/>
  <c r="C51" i="13"/>
  <c r="H50" i="13"/>
  <c r="G50" i="13"/>
  <c r="N50" i="13" s="1"/>
  <c r="C50" i="13"/>
  <c r="H49" i="13"/>
  <c r="G49" i="13"/>
  <c r="N49" i="13" s="1"/>
  <c r="C49" i="13"/>
  <c r="H48" i="13"/>
  <c r="G48" i="13"/>
  <c r="N48" i="13" s="1"/>
  <c r="C48" i="13"/>
  <c r="H47" i="13"/>
  <c r="G47" i="13"/>
  <c r="N47" i="13" s="1"/>
  <c r="C47" i="13"/>
  <c r="H46" i="13"/>
  <c r="G46" i="13"/>
  <c r="N46" i="13" s="1"/>
  <c r="C46" i="13"/>
  <c r="H45" i="13"/>
  <c r="G45" i="13"/>
  <c r="N45" i="13" s="1"/>
  <c r="C45" i="13"/>
  <c r="H44" i="13"/>
  <c r="G44" i="13"/>
  <c r="N44" i="13" s="1"/>
  <c r="C44" i="13"/>
  <c r="H43" i="13"/>
  <c r="G43" i="13"/>
  <c r="N43" i="13" s="1"/>
  <c r="C43" i="13"/>
  <c r="H42" i="13"/>
  <c r="G42" i="13"/>
  <c r="N42" i="13" s="1"/>
  <c r="C42" i="13"/>
  <c r="H41" i="13"/>
  <c r="G41" i="13"/>
  <c r="N41" i="13" s="1"/>
  <c r="C41" i="13"/>
  <c r="H40" i="13"/>
  <c r="G40" i="13"/>
  <c r="C40" i="13"/>
  <c r="H39" i="13"/>
  <c r="G39" i="13"/>
  <c r="C39" i="13"/>
  <c r="H38" i="13"/>
  <c r="G38" i="13"/>
  <c r="C38" i="13"/>
  <c r="H37" i="13"/>
  <c r="G37" i="13"/>
  <c r="C37" i="13"/>
  <c r="H36" i="13"/>
  <c r="G36" i="13"/>
  <c r="C36" i="13"/>
  <c r="H35" i="13"/>
  <c r="G35" i="13"/>
  <c r="C35" i="13"/>
  <c r="H34" i="13"/>
  <c r="G34" i="13"/>
  <c r="C34" i="13"/>
  <c r="H33" i="13"/>
  <c r="G33" i="13"/>
  <c r="C33" i="13"/>
  <c r="H32" i="13"/>
  <c r="G32" i="13"/>
  <c r="C32" i="13"/>
  <c r="H31" i="13"/>
  <c r="G31" i="13"/>
  <c r="C31" i="13"/>
  <c r="H30" i="13"/>
  <c r="G30" i="13"/>
  <c r="C30" i="13"/>
  <c r="H29" i="13"/>
  <c r="G29" i="13"/>
  <c r="C29" i="13"/>
  <c r="H28" i="13"/>
  <c r="G28" i="13"/>
  <c r="C28" i="13"/>
  <c r="H27" i="13"/>
  <c r="G27" i="13"/>
  <c r="C27" i="13"/>
  <c r="H26" i="13"/>
  <c r="G26" i="13"/>
  <c r="C26" i="13"/>
  <c r="H25" i="13"/>
  <c r="G25" i="13"/>
  <c r="C25" i="13"/>
  <c r="H24" i="13"/>
  <c r="G24" i="13"/>
  <c r="C24" i="13"/>
  <c r="H23" i="13"/>
  <c r="G23" i="13"/>
  <c r="C23" i="13"/>
  <c r="H22" i="13"/>
  <c r="G22" i="13"/>
  <c r="C22" i="13"/>
  <c r="H21" i="13"/>
  <c r="G21" i="13"/>
  <c r="C21" i="13"/>
  <c r="H20" i="13"/>
  <c r="G20" i="13"/>
  <c r="C20" i="13"/>
  <c r="H19" i="13"/>
  <c r="G19" i="13"/>
  <c r="C19" i="13"/>
  <c r="H18" i="13"/>
  <c r="G18" i="13"/>
  <c r="C18" i="13"/>
  <c r="H17" i="13"/>
  <c r="G17" i="13"/>
  <c r="C17" i="13"/>
  <c r="H16" i="13"/>
  <c r="G16" i="13"/>
  <c r="C16" i="13"/>
  <c r="H15" i="13"/>
  <c r="J15" i="13" s="1"/>
  <c r="G15" i="13"/>
  <c r="C15" i="13"/>
  <c r="H14" i="13"/>
  <c r="J14" i="13" s="1"/>
  <c r="G14" i="13"/>
  <c r="H13" i="13"/>
  <c r="J13" i="13" s="1"/>
  <c r="G13" i="13"/>
  <c r="C13" i="13"/>
  <c r="H12" i="13"/>
  <c r="J12" i="13" s="1"/>
  <c r="G12" i="13"/>
  <c r="C12" i="13"/>
  <c r="H11" i="13"/>
  <c r="J11" i="13" s="1"/>
  <c r="G11" i="13"/>
  <c r="C11" i="13"/>
  <c r="H10" i="13"/>
  <c r="J10" i="13" s="1"/>
  <c r="G10" i="13"/>
  <c r="C10" i="13"/>
  <c r="H1403" i="11"/>
  <c r="I1403" i="11"/>
  <c r="H1404" i="11"/>
  <c r="I1404" i="11"/>
  <c r="H1405" i="11"/>
  <c r="I1405" i="11"/>
  <c r="H1406" i="11"/>
  <c r="I1406" i="11"/>
  <c r="K1403" i="11"/>
  <c r="F1403" i="11"/>
  <c r="J1403" i="11" s="1"/>
  <c r="H1324" i="11"/>
  <c r="H1319" i="11"/>
  <c r="H1320" i="11"/>
  <c r="H1321" i="11"/>
  <c r="H1322" i="11"/>
  <c r="H1323" i="11"/>
  <c r="H1325" i="11"/>
  <c r="H1326" i="11"/>
  <c r="H1327" i="11"/>
  <c r="H1328" i="11"/>
  <c r="I1324" i="11"/>
  <c r="J1324" i="11"/>
  <c r="K1324" i="11"/>
  <c r="I1217" i="11"/>
  <c r="I1218" i="11"/>
  <c r="I1219" i="11"/>
  <c r="I1220" i="11"/>
  <c r="I1221" i="11"/>
  <c r="I1222" i="11"/>
  <c r="I1223" i="11"/>
  <c r="I1224" i="11"/>
  <c r="I1225" i="11"/>
  <c r="I1226" i="11"/>
  <c r="I1227" i="11"/>
  <c r="I1228" i="11"/>
  <c r="I1229" i="11"/>
  <c r="I1230" i="11"/>
  <c r="I1231" i="11"/>
  <c r="I1232" i="11"/>
  <c r="I1233" i="11"/>
  <c r="I1234" i="11"/>
  <c r="I1235" i="11"/>
  <c r="I1236" i="11"/>
  <c r="I1237" i="11"/>
  <c r="I1238" i="11"/>
  <c r="I1239" i="11"/>
  <c r="I1240" i="11"/>
  <c r="I1241" i="11"/>
  <c r="I1242" i="11"/>
  <c r="I1243" i="11"/>
  <c r="I1244" i="11"/>
  <c r="I1245" i="11"/>
  <c r="I1246" i="11"/>
  <c r="I1247" i="11"/>
  <c r="I1248" i="11"/>
  <c r="I1249" i="11"/>
  <c r="I1250" i="11"/>
  <c r="I1251" i="11"/>
  <c r="I1252" i="11"/>
  <c r="I1253" i="11"/>
  <c r="I1254" i="11"/>
  <c r="I1255" i="11"/>
  <c r="I1256" i="11"/>
  <c r="I1257" i="11"/>
  <c r="I1258" i="11"/>
  <c r="I1259" i="11"/>
  <c r="I1260" i="11"/>
  <c r="I1261" i="11"/>
  <c r="I1262" i="11"/>
  <c r="I1263" i="11"/>
  <c r="I1264" i="11"/>
  <c r="I1265" i="11"/>
  <c r="I1266" i="11"/>
  <c r="I1267" i="11"/>
  <c r="I1268" i="11"/>
  <c r="I1269" i="11"/>
  <c r="I1270" i="11"/>
  <c r="I1271" i="11"/>
  <c r="I1272" i="11"/>
  <c r="I1273" i="11"/>
  <c r="I1274" i="11"/>
  <c r="I1275" i="11"/>
  <c r="I1276" i="11"/>
  <c r="I1277" i="11"/>
  <c r="I1278" i="11"/>
  <c r="I1279" i="11"/>
  <c r="I1280" i="11"/>
  <c r="I1281" i="11"/>
  <c r="I1282" i="11"/>
  <c r="I1283" i="11"/>
  <c r="I1284" i="11"/>
  <c r="I1285" i="11"/>
  <c r="I1286" i="11"/>
  <c r="I1287" i="11"/>
  <c r="I1288" i="11"/>
  <c r="I1289" i="11"/>
  <c r="I1290" i="11"/>
  <c r="I1291" i="11"/>
  <c r="I1292" i="11"/>
  <c r="I1293" i="11"/>
  <c r="I1294" i="11"/>
  <c r="I1295" i="11"/>
  <c r="I1296" i="11"/>
  <c r="I1297" i="11"/>
  <c r="I1298" i="11"/>
  <c r="I1299" i="11"/>
  <c r="I1300" i="11"/>
  <c r="I1301" i="11"/>
  <c r="I1302" i="11"/>
  <c r="I1303" i="11"/>
  <c r="I1304" i="11"/>
  <c r="I1305" i="11"/>
  <c r="I1306" i="11"/>
  <c r="I1307" i="11"/>
  <c r="I1308" i="11"/>
  <c r="I1309" i="11"/>
  <c r="I1310" i="11"/>
  <c r="I1311" i="11"/>
  <c r="I1312" i="11"/>
  <c r="I1313" i="11"/>
  <c r="I1314" i="11"/>
  <c r="I1315" i="11"/>
  <c r="I1316" i="11"/>
  <c r="I1317" i="11"/>
  <c r="I1318" i="11"/>
  <c r="I1319" i="11"/>
  <c r="I1320" i="11"/>
  <c r="I1321" i="11"/>
  <c r="I1322" i="11"/>
  <c r="I1323" i="11"/>
  <c r="I1325" i="11"/>
  <c r="I1326" i="11"/>
  <c r="I1327" i="11"/>
  <c r="I1328" i="11"/>
  <c r="I1329" i="11"/>
  <c r="I1330" i="11"/>
  <c r="I1331" i="11"/>
  <c r="I1332" i="11"/>
  <c r="I1333" i="11"/>
  <c r="I1334" i="11"/>
  <c r="I1335" i="11"/>
  <c r="I1336" i="11"/>
  <c r="I1337" i="11"/>
  <c r="I1338" i="11"/>
  <c r="I1339" i="11"/>
  <c r="I1340" i="11"/>
  <c r="I1341" i="11"/>
  <c r="I1342" i="11"/>
  <c r="I1343" i="11"/>
  <c r="I1344" i="11"/>
  <c r="I1345" i="11"/>
  <c r="I1346" i="11"/>
  <c r="I1347" i="11"/>
  <c r="I1348" i="11"/>
  <c r="I1349" i="11"/>
  <c r="I1350" i="11"/>
  <c r="I1351" i="11"/>
  <c r="I1352" i="11"/>
  <c r="I1353" i="11"/>
  <c r="I1354" i="11"/>
  <c r="I1355" i="11"/>
  <c r="I1356" i="11"/>
  <c r="I1357" i="11"/>
  <c r="I1358" i="11"/>
  <c r="I1359" i="11"/>
  <c r="I1360" i="11"/>
  <c r="I1361" i="11"/>
  <c r="I1362" i="11"/>
  <c r="I1363" i="11"/>
  <c r="I1364" i="11"/>
  <c r="I1365" i="11"/>
  <c r="I1366" i="11"/>
  <c r="I1367" i="11"/>
  <c r="I1368" i="11"/>
  <c r="I1369" i="11"/>
  <c r="I1370" i="11"/>
  <c r="I1371" i="11"/>
  <c r="I1372" i="11"/>
  <c r="I1373" i="11"/>
  <c r="I1374" i="11"/>
  <c r="I1375" i="11"/>
  <c r="I1376" i="11"/>
  <c r="I1377" i="11"/>
  <c r="I1378" i="11"/>
  <c r="I1379" i="11"/>
  <c r="I1380" i="11"/>
  <c r="I1381" i="11"/>
  <c r="I1382" i="11"/>
  <c r="I1383" i="11"/>
  <c r="I1384" i="11"/>
  <c r="I1385" i="11"/>
  <c r="I1386" i="11"/>
  <c r="I1387" i="11"/>
  <c r="I1388" i="11"/>
  <c r="I1389" i="11"/>
  <c r="I1390" i="11"/>
  <c r="I1391" i="11"/>
  <c r="I1392" i="11"/>
  <c r="I1393" i="11"/>
  <c r="I1394" i="11"/>
  <c r="I1395" i="11"/>
  <c r="I1396" i="11"/>
  <c r="I1397" i="11"/>
  <c r="I1398" i="11"/>
  <c r="I1399" i="11"/>
  <c r="I1400" i="11"/>
  <c r="I1401" i="11"/>
  <c r="I1402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J18" i="13" l="1"/>
  <c r="O18" i="13"/>
  <c r="J26" i="13"/>
  <c r="O26" i="13"/>
  <c r="J34" i="13"/>
  <c r="O34" i="13"/>
  <c r="J42" i="13"/>
  <c r="O42" i="13"/>
  <c r="J50" i="13"/>
  <c r="O50" i="13"/>
  <c r="J58" i="13"/>
  <c r="O58" i="13"/>
  <c r="P58" i="13" s="1"/>
  <c r="J66" i="13"/>
  <c r="O66" i="13"/>
  <c r="J74" i="13"/>
  <c r="O74" i="13"/>
  <c r="J82" i="13"/>
  <c r="O82" i="13"/>
  <c r="J85" i="13"/>
  <c r="O85" i="13"/>
  <c r="P85" i="13" s="1"/>
  <c r="J89" i="13"/>
  <c r="O89" i="13"/>
  <c r="P89" i="13" s="1"/>
  <c r="J93" i="13"/>
  <c r="O93" i="13"/>
  <c r="P93" i="13" s="1"/>
  <c r="J97" i="13"/>
  <c r="O97" i="13"/>
  <c r="P97" i="13" s="1"/>
  <c r="J21" i="13"/>
  <c r="O21" i="13"/>
  <c r="J29" i="13"/>
  <c r="O29" i="13"/>
  <c r="J37" i="13"/>
  <c r="O37" i="13"/>
  <c r="J45" i="13"/>
  <c r="O45" i="13"/>
  <c r="P45" i="13" s="1"/>
  <c r="J53" i="13"/>
  <c r="O53" i="13"/>
  <c r="P53" i="13" s="1"/>
  <c r="J61" i="13"/>
  <c r="O61" i="13"/>
  <c r="P61" i="13" s="1"/>
  <c r="J69" i="13"/>
  <c r="O69" i="13"/>
  <c r="P69" i="13" s="1"/>
  <c r="J77" i="13"/>
  <c r="O77" i="13"/>
  <c r="P77" i="13" s="1"/>
  <c r="J48" i="13"/>
  <c r="O48" i="13"/>
  <c r="P48" i="13" s="1"/>
  <c r="J27" i="13"/>
  <c r="O27" i="13"/>
  <c r="J75" i="13"/>
  <c r="O75" i="13"/>
  <c r="P75" i="13" s="1"/>
  <c r="J83" i="13"/>
  <c r="O83" i="13"/>
  <c r="P83" i="13" s="1"/>
  <c r="J24" i="13"/>
  <c r="O24" i="13"/>
  <c r="J72" i="13"/>
  <c r="O72" i="13"/>
  <c r="P72" i="13" s="1"/>
  <c r="J94" i="13"/>
  <c r="O94" i="13"/>
  <c r="P94" i="13" s="1"/>
  <c r="J22" i="13"/>
  <c r="O22" i="13"/>
  <c r="J30" i="13"/>
  <c r="O30" i="13"/>
  <c r="J38" i="13"/>
  <c r="O38" i="13"/>
  <c r="J46" i="13"/>
  <c r="O46" i="13"/>
  <c r="J54" i="13"/>
  <c r="O54" i="13"/>
  <c r="P54" i="13" s="1"/>
  <c r="J62" i="13"/>
  <c r="O62" i="13"/>
  <c r="P65" i="13"/>
  <c r="J70" i="13"/>
  <c r="O70" i="13"/>
  <c r="P70" i="13" s="1"/>
  <c r="J78" i="13"/>
  <c r="O78" i="13"/>
  <c r="P78" i="13" s="1"/>
  <c r="J87" i="13"/>
  <c r="O87" i="13"/>
  <c r="P87" i="13" s="1"/>
  <c r="J91" i="13"/>
  <c r="O91" i="13"/>
  <c r="P91" i="13" s="1"/>
  <c r="J95" i="13"/>
  <c r="O95" i="13"/>
  <c r="P95" i="13" s="1"/>
  <c r="J99" i="13"/>
  <c r="O99" i="13"/>
  <c r="P99" i="13" s="1"/>
  <c r="J32" i="13"/>
  <c r="O32" i="13"/>
  <c r="J56" i="13"/>
  <c r="O56" i="13"/>
  <c r="P56" i="13" s="1"/>
  <c r="J64" i="13"/>
  <c r="O64" i="13"/>
  <c r="P64" i="13" s="1"/>
  <c r="J80" i="13"/>
  <c r="O80" i="13"/>
  <c r="P80" i="13" s="1"/>
  <c r="J86" i="13"/>
  <c r="O86" i="13"/>
  <c r="P86" i="13" s="1"/>
  <c r="J98" i="13"/>
  <c r="O98" i="13"/>
  <c r="P98" i="13" s="1"/>
  <c r="J19" i="13"/>
  <c r="O19" i="13"/>
  <c r="P46" i="13"/>
  <c r="P62" i="13"/>
  <c r="J17" i="13"/>
  <c r="O17" i="13"/>
  <c r="J25" i="13"/>
  <c r="O25" i="13"/>
  <c r="J33" i="13"/>
  <c r="O33" i="13"/>
  <c r="J41" i="13"/>
  <c r="O41" i="13"/>
  <c r="P41" i="13" s="1"/>
  <c r="J49" i="13"/>
  <c r="O49" i="13"/>
  <c r="P49" i="13" s="1"/>
  <c r="J57" i="13"/>
  <c r="O57" i="13"/>
  <c r="P57" i="13" s="1"/>
  <c r="J65" i="13"/>
  <c r="O65" i="13"/>
  <c r="J73" i="13"/>
  <c r="O73" i="13"/>
  <c r="P73" i="13" s="1"/>
  <c r="J81" i="13"/>
  <c r="O81" i="13"/>
  <c r="P81" i="13" s="1"/>
  <c r="J16" i="13"/>
  <c r="O16" i="13"/>
  <c r="J90" i="13"/>
  <c r="O90" i="13"/>
  <c r="P90" i="13" s="1"/>
  <c r="J20" i="13"/>
  <c r="O20" i="13"/>
  <c r="J28" i="13"/>
  <c r="O28" i="13"/>
  <c r="J36" i="13"/>
  <c r="O36" i="13"/>
  <c r="J44" i="13"/>
  <c r="O44" i="13"/>
  <c r="P44" i="13" s="1"/>
  <c r="P47" i="13"/>
  <c r="J52" i="13"/>
  <c r="O52" i="13"/>
  <c r="P52" i="13" s="1"/>
  <c r="J60" i="13"/>
  <c r="O60" i="13"/>
  <c r="P60" i="13" s="1"/>
  <c r="J68" i="13"/>
  <c r="O68" i="13"/>
  <c r="P68" i="13" s="1"/>
  <c r="P71" i="13"/>
  <c r="J76" i="13"/>
  <c r="O76" i="13"/>
  <c r="P76" i="13" s="1"/>
  <c r="J84" i="13"/>
  <c r="O84" i="13"/>
  <c r="P84" i="13" s="1"/>
  <c r="J88" i="13"/>
  <c r="O88" i="13"/>
  <c r="P88" i="13" s="1"/>
  <c r="J92" i="13"/>
  <c r="O92" i="13"/>
  <c r="P92" i="13" s="1"/>
  <c r="J96" i="13"/>
  <c r="O96" i="13"/>
  <c r="P96" i="13" s="1"/>
  <c r="J100" i="13"/>
  <c r="O100" i="13"/>
  <c r="P100" i="13" s="1"/>
  <c r="J40" i="13"/>
  <c r="O40" i="13"/>
  <c r="J35" i="13"/>
  <c r="O35" i="13"/>
  <c r="J43" i="13"/>
  <c r="O43" i="13"/>
  <c r="P43" i="13" s="1"/>
  <c r="J51" i="13"/>
  <c r="O51" i="13"/>
  <c r="P51" i="13" s="1"/>
  <c r="J59" i="13"/>
  <c r="O59" i="13"/>
  <c r="P59" i="13" s="1"/>
  <c r="J67" i="13"/>
  <c r="O67" i="13"/>
  <c r="P67" i="13" s="1"/>
  <c r="J23" i="13"/>
  <c r="O23" i="13"/>
  <c r="J31" i="13"/>
  <c r="O31" i="13"/>
  <c r="J39" i="13"/>
  <c r="O39" i="13"/>
  <c r="P42" i="13"/>
  <c r="J47" i="13"/>
  <c r="O47" i="13"/>
  <c r="P50" i="13"/>
  <c r="J55" i="13"/>
  <c r="O55" i="13"/>
  <c r="P55" i="13" s="1"/>
  <c r="J63" i="13"/>
  <c r="O63" i="13"/>
  <c r="P63" i="13" s="1"/>
  <c r="P66" i="13"/>
  <c r="J71" i="13"/>
  <c r="O71" i="13"/>
  <c r="P74" i="13"/>
  <c r="J79" i="13"/>
  <c r="O79" i="13"/>
  <c r="P79" i="13" s="1"/>
  <c r="P82" i="13"/>
  <c r="L1403" i="11"/>
  <c r="F1404" i="11"/>
  <c r="M1403" i="11"/>
  <c r="H101" i="13"/>
  <c r="I75" i="13"/>
  <c r="I35" i="13"/>
  <c r="I39" i="13"/>
  <c r="I55" i="13"/>
  <c r="I63" i="13"/>
  <c r="I71" i="13"/>
  <c r="I79" i="13"/>
  <c r="I51" i="13"/>
  <c r="I59" i="13"/>
  <c r="I12" i="13"/>
  <c r="I15" i="13"/>
  <c r="I10" i="13"/>
  <c r="I23" i="13"/>
  <c r="I27" i="13"/>
  <c r="I37" i="13"/>
  <c r="I101" i="13"/>
  <c r="I67" i="13"/>
  <c r="I83" i="13"/>
  <c r="I21" i="13"/>
  <c r="I19" i="13"/>
  <c r="I49" i="13"/>
  <c r="I44" i="13"/>
  <c r="I52" i="13"/>
  <c r="I60" i="13"/>
  <c r="I68" i="13"/>
  <c r="I76" i="13"/>
  <c r="I84" i="13"/>
  <c r="C5" i="13" s="1"/>
  <c r="I25" i="13"/>
  <c r="I41" i="13"/>
  <c r="I54" i="13"/>
  <c r="I62" i="13"/>
  <c r="I70" i="13"/>
  <c r="I78" i="13"/>
  <c r="I57" i="13"/>
  <c r="I65" i="13"/>
  <c r="I73" i="13"/>
  <c r="I81" i="13"/>
  <c r="I17" i="13"/>
  <c r="I33" i="13"/>
  <c r="I50" i="13"/>
  <c r="I58" i="13"/>
  <c r="I66" i="13"/>
  <c r="I74" i="13"/>
  <c r="I82" i="13"/>
  <c r="I31" i="13"/>
  <c r="I45" i="13"/>
  <c r="I53" i="13"/>
  <c r="I61" i="13"/>
  <c r="I69" i="13"/>
  <c r="I77" i="13"/>
  <c r="I11" i="13"/>
  <c r="I13" i="13"/>
  <c r="I29" i="13"/>
  <c r="I48" i="13"/>
  <c r="I56" i="13"/>
  <c r="I64" i="13"/>
  <c r="I72" i="13"/>
  <c r="I80" i="13"/>
  <c r="I14" i="13"/>
  <c r="I18" i="13"/>
  <c r="I22" i="13"/>
  <c r="I26" i="13"/>
  <c r="I30" i="13"/>
  <c r="I34" i="13"/>
  <c r="I38" i="13"/>
  <c r="I42" i="13"/>
  <c r="I47" i="13"/>
  <c r="F5" i="13"/>
  <c r="L15" i="13" s="1"/>
  <c r="I16" i="13"/>
  <c r="I20" i="13"/>
  <c r="I24" i="13"/>
  <c r="I28" i="13"/>
  <c r="I32" i="13"/>
  <c r="I36" i="13"/>
  <c r="I40" i="13"/>
  <c r="I46" i="13"/>
  <c r="I43" i="13"/>
  <c r="G102" i="13"/>
  <c r="N102" i="13" s="1"/>
  <c r="J101" i="13" l="1"/>
  <c r="O101" i="13"/>
  <c r="P101" i="13" s="1"/>
  <c r="J1404" i="11"/>
  <c r="F1405" i="11"/>
  <c r="F1406" i="11" s="1"/>
  <c r="K1404" i="11"/>
  <c r="K45" i="13"/>
  <c r="H102" i="13"/>
  <c r="L86" i="13"/>
  <c r="L22" i="13"/>
  <c r="K50" i="13"/>
  <c r="K100" i="13"/>
  <c r="L91" i="13"/>
  <c r="L28" i="13"/>
  <c r="K66" i="13"/>
  <c r="K24" i="13"/>
  <c r="L39" i="13"/>
  <c r="K82" i="13"/>
  <c r="K28" i="13"/>
  <c r="K65" i="13"/>
  <c r="K81" i="13"/>
  <c r="K77" i="13"/>
  <c r="K26" i="13"/>
  <c r="L87" i="13"/>
  <c r="K89" i="13"/>
  <c r="K84" i="13"/>
  <c r="L23" i="13"/>
  <c r="K79" i="13"/>
  <c r="K85" i="13"/>
  <c r="K46" i="13"/>
  <c r="L90" i="13"/>
  <c r="L32" i="13"/>
  <c r="K20" i="13"/>
  <c r="K43" i="13"/>
  <c r="K63" i="13"/>
  <c r="K47" i="13"/>
  <c r="L16" i="13"/>
  <c r="K36" i="13"/>
  <c r="K70" i="13"/>
  <c r="K61" i="13"/>
  <c r="K54" i="13"/>
  <c r="L27" i="13"/>
  <c r="K78" i="13"/>
  <c r="K58" i="13"/>
  <c r="K60" i="13"/>
  <c r="K49" i="13"/>
  <c r="L42" i="13"/>
  <c r="K12" i="13"/>
  <c r="K34" i="13"/>
  <c r="L38" i="13"/>
  <c r="K87" i="13"/>
  <c r="K33" i="13"/>
  <c r="K29" i="13"/>
  <c r="K21" i="13"/>
  <c r="K17" i="13"/>
  <c r="K41" i="13"/>
  <c r="K13" i="13"/>
  <c r="K37" i="13"/>
  <c r="K25" i="13"/>
  <c r="L98" i="13"/>
  <c r="K86" i="13"/>
  <c r="K30" i="13"/>
  <c r="K48" i="13"/>
  <c r="K31" i="13"/>
  <c r="L30" i="13"/>
  <c r="K19" i="13"/>
  <c r="L18" i="13"/>
  <c r="L31" i="13"/>
  <c r="K94" i="13"/>
  <c r="L85" i="13"/>
  <c r="K16" i="13"/>
  <c r="K92" i="13"/>
  <c r="K75" i="13"/>
  <c r="K59" i="13"/>
  <c r="K52" i="13"/>
  <c r="K80" i="13"/>
  <c r="K101" i="13"/>
  <c r="K22" i="13"/>
  <c r="L35" i="13"/>
  <c r="K15" i="13"/>
  <c r="L14" i="13"/>
  <c r="K39" i="13"/>
  <c r="K10" i="13"/>
  <c r="L29" i="13"/>
  <c r="L25" i="13"/>
  <c r="L81" i="13"/>
  <c r="L75" i="13"/>
  <c r="L67" i="13"/>
  <c r="L57" i="13"/>
  <c r="L49" i="13"/>
  <c r="L77" i="13"/>
  <c r="L71" i="13"/>
  <c r="L61" i="13"/>
  <c r="L53" i="13"/>
  <c r="L44" i="13"/>
  <c r="L13" i="13"/>
  <c r="L101" i="13"/>
  <c r="L84" i="13"/>
  <c r="L82" i="13"/>
  <c r="L80" i="13"/>
  <c r="L78" i="13"/>
  <c r="L76" i="13"/>
  <c r="L74" i="13"/>
  <c r="L72" i="13"/>
  <c r="L70" i="13"/>
  <c r="L68" i="13"/>
  <c r="L66" i="13"/>
  <c r="L64" i="13"/>
  <c r="L62" i="13"/>
  <c r="L60" i="13"/>
  <c r="L58" i="13"/>
  <c r="L56" i="13"/>
  <c r="L54" i="13"/>
  <c r="L52" i="13"/>
  <c r="L50" i="13"/>
  <c r="L48" i="13"/>
  <c r="L41" i="13"/>
  <c r="L33" i="13"/>
  <c r="L21" i="13"/>
  <c r="L17" i="13"/>
  <c r="L79" i="13"/>
  <c r="L69" i="13"/>
  <c r="L63" i="13"/>
  <c r="L51" i="13"/>
  <c r="L88" i="13"/>
  <c r="L37" i="13"/>
  <c r="L100" i="13"/>
  <c r="L83" i="13"/>
  <c r="L73" i="13"/>
  <c r="L65" i="13"/>
  <c r="L59" i="13"/>
  <c r="L55" i="13"/>
  <c r="L95" i="13"/>
  <c r="K73" i="13"/>
  <c r="K57" i="13"/>
  <c r="K98" i="13"/>
  <c r="K72" i="13"/>
  <c r="L94" i="13"/>
  <c r="K18" i="13"/>
  <c r="L26" i="13"/>
  <c r="L12" i="13"/>
  <c r="L43" i="13"/>
  <c r="L20" i="13"/>
  <c r="L36" i="13"/>
  <c r="L45" i="13"/>
  <c r="K68" i="13"/>
  <c r="M68" i="13" s="1"/>
  <c r="K40" i="13"/>
  <c r="K88" i="13"/>
  <c r="K93" i="13"/>
  <c r="K71" i="13"/>
  <c r="K55" i="13"/>
  <c r="L99" i="13"/>
  <c r="K64" i="13"/>
  <c r="K90" i="13"/>
  <c r="K14" i="13"/>
  <c r="L19" i="13"/>
  <c r="L10" i="13"/>
  <c r="K23" i="13"/>
  <c r="L46" i="13"/>
  <c r="K99" i="13"/>
  <c r="L40" i="13"/>
  <c r="I102" i="13"/>
  <c r="K102" i="13" s="1"/>
  <c r="G103" i="13"/>
  <c r="L89" i="13"/>
  <c r="K69" i="13"/>
  <c r="K53" i="13"/>
  <c r="M53" i="13" s="1"/>
  <c r="K97" i="13"/>
  <c r="K56" i="13"/>
  <c r="M56" i="13" s="1"/>
  <c r="K42" i="13"/>
  <c r="K74" i="13"/>
  <c r="K11" i="13"/>
  <c r="K95" i="13"/>
  <c r="L11" i="13"/>
  <c r="K44" i="13"/>
  <c r="L96" i="13"/>
  <c r="K27" i="13"/>
  <c r="K96" i="13"/>
  <c r="K32" i="13"/>
  <c r="K76" i="13"/>
  <c r="K83" i="13"/>
  <c r="K67" i="13"/>
  <c r="K51" i="13"/>
  <c r="L93" i="13"/>
  <c r="L97" i="13"/>
  <c r="K38" i="13"/>
  <c r="K62" i="13"/>
  <c r="L47" i="13"/>
  <c r="L92" i="13"/>
  <c r="K35" i="13"/>
  <c r="L34" i="13"/>
  <c r="K91" i="13"/>
  <c r="L24" i="13"/>
  <c r="C1408" i="11"/>
  <c r="C1407" i="11"/>
  <c r="C1406" i="11"/>
  <c r="C1405" i="11"/>
  <c r="C1404" i="11"/>
  <c r="C1403" i="11"/>
  <c r="K1402" i="11"/>
  <c r="J1402" i="11"/>
  <c r="C1402" i="11"/>
  <c r="K1401" i="11"/>
  <c r="J1401" i="11"/>
  <c r="C1401" i="11"/>
  <c r="K1400" i="11"/>
  <c r="J1400" i="11"/>
  <c r="C1400" i="11"/>
  <c r="K1399" i="11"/>
  <c r="J1399" i="11"/>
  <c r="C1399" i="11"/>
  <c r="K1398" i="11"/>
  <c r="J1398" i="11"/>
  <c r="C1398" i="11"/>
  <c r="K1397" i="11"/>
  <c r="J1397" i="11"/>
  <c r="C1397" i="11"/>
  <c r="K1396" i="11"/>
  <c r="J1396" i="11"/>
  <c r="C1396" i="11"/>
  <c r="K1395" i="11"/>
  <c r="J1395" i="11"/>
  <c r="C1395" i="11"/>
  <c r="K1394" i="11"/>
  <c r="J1394" i="11"/>
  <c r="C1394" i="11"/>
  <c r="K1393" i="11"/>
  <c r="J1393" i="11"/>
  <c r="C1393" i="11"/>
  <c r="K1392" i="11"/>
  <c r="J1392" i="11"/>
  <c r="C1392" i="11"/>
  <c r="K1391" i="11"/>
  <c r="J1391" i="11"/>
  <c r="C1391" i="11"/>
  <c r="K1390" i="11"/>
  <c r="J1390" i="11"/>
  <c r="C1390" i="11"/>
  <c r="K1389" i="11"/>
  <c r="J1389" i="11"/>
  <c r="C1389" i="11"/>
  <c r="K1388" i="11"/>
  <c r="J1388" i="11"/>
  <c r="C1388" i="11"/>
  <c r="K1387" i="11"/>
  <c r="J1387" i="11"/>
  <c r="C1387" i="11"/>
  <c r="K1386" i="11"/>
  <c r="J1386" i="11"/>
  <c r="C1386" i="11"/>
  <c r="K1385" i="11"/>
  <c r="J1385" i="11"/>
  <c r="C1385" i="11"/>
  <c r="K1384" i="11"/>
  <c r="J1384" i="11"/>
  <c r="C1384" i="11"/>
  <c r="K1383" i="11"/>
  <c r="J1383" i="11"/>
  <c r="C1383" i="11"/>
  <c r="K1382" i="11"/>
  <c r="J1382" i="11"/>
  <c r="C1382" i="11"/>
  <c r="K1381" i="11"/>
  <c r="J1381" i="11"/>
  <c r="C1381" i="11"/>
  <c r="K1380" i="11"/>
  <c r="J1380" i="11"/>
  <c r="C1380" i="11"/>
  <c r="K1379" i="11"/>
  <c r="J1379" i="11"/>
  <c r="C1379" i="11"/>
  <c r="K1378" i="11"/>
  <c r="J1378" i="11"/>
  <c r="C1378" i="11"/>
  <c r="K1377" i="11"/>
  <c r="J1377" i="11"/>
  <c r="C1377" i="11"/>
  <c r="K1376" i="11"/>
  <c r="J1376" i="11"/>
  <c r="C1376" i="11"/>
  <c r="K1375" i="11"/>
  <c r="J1375" i="11"/>
  <c r="C1375" i="11"/>
  <c r="K1374" i="11"/>
  <c r="J1374" i="11"/>
  <c r="C1374" i="11"/>
  <c r="K1373" i="11"/>
  <c r="J1373" i="11"/>
  <c r="C1373" i="11"/>
  <c r="K1372" i="11"/>
  <c r="J1372" i="11"/>
  <c r="C1372" i="11"/>
  <c r="K1371" i="11"/>
  <c r="J1371" i="11"/>
  <c r="C1371" i="11"/>
  <c r="K1370" i="11"/>
  <c r="J1370" i="11"/>
  <c r="C1370" i="11"/>
  <c r="K1369" i="11"/>
  <c r="J1369" i="11"/>
  <c r="C1369" i="11"/>
  <c r="K1368" i="11"/>
  <c r="J1368" i="11"/>
  <c r="C1368" i="11"/>
  <c r="K1367" i="11"/>
  <c r="J1367" i="11"/>
  <c r="C1367" i="11"/>
  <c r="K1366" i="11"/>
  <c r="J1366" i="11"/>
  <c r="C1366" i="11"/>
  <c r="K1365" i="11"/>
  <c r="J1365" i="11"/>
  <c r="C1365" i="11"/>
  <c r="K1364" i="11"/>
  <c r="J1364" i="11"/>
  <c r="C1364" i="11"/>
  <c r="K1363" i="11"/>
  <c r="J1363" i="11"/>
  <c r="C1363" i="11"/>
  <c r="K1362" i="11"/>
  <c r="J1362" i="11"/>
  <c r="C1362" i="11"/>
  <c r="K1361" i="11"/>
  <c r="J1361" i="11"/>
  <c r="C1361" i="11"/>
  <c r="K1360" i="11"/>
  <c r="J1360" i="11"/>
  <c r="C1360" i="11"/>
  <c r="K1359" i="11"/>
  <c r="J1359" i="11"/>
  <c r="C1359" i="11"/>
  <c r="K1358" i="11"/>
  <c r="J1358" i="11"/>
  <c r="C1358" i="11"/>
  <c r="K1357" i="11"/>
  <c r="J1357" i="11"/>
  <c r="C1357" i="11"/>
  <c r="K1356" i="11"/>
  <c r="J1356" i="11"/>
  <c r="C1356" i="11"/>
  <c r="K1355" i="11"/>
  <c r="J1355" i="11"/>
  <c r="C1355" i="11"/>
  <c r="K1354" i="11"/>
  <c r="J1354" i="11"/>
  <c r="C1354" i="11"/>
  <c r="K1353" i="11"/>
  <c r="J1353" i="11"/>
  <c r="C1353" i="11"/>
  <c r="K1352" i="11"/>
  <c r="J1352" i="11"/>
  <c r="C1352" i="11"/>
  <c r="K1351" i="11"/>
  <c r="J1351" i="11"/>
  <c r="C1351" i="11"/>
  <c r="K1350" i="11"/>
  <c r="J1350" i="11"/>
  <c r="C1350" i="11"/>
  <c r="K1349" i="11"/>
  <c r="J1349" i="11"/>
  <c r="C1349" i="11"/>
  <c r="K1348" i="11"/>
  <c r="J1348" i="11"/>
  <c r="C1348" i="11"/>
  <c r="K1347" i="11"/>
  <c r="J1347" i="11"/>
  <c r="C1347" i="11"/>
  <c r="K1346" i="11"/>
  <c r="J1346" i="11"/>
  <c r="C1346" i="11"/>
  <c r="K1345" i="11"/>
  <c r="J1345" i="11"/>
  <c r="C1345" i="11"/>
  <c r="K1344" i="11"/>
  <c r="J1344" i="11"/>
  <c r="C1344" i="11"/>
  <c r="K1343" i="11"/>
  <c r="J1343" i="11"/>
  <c r="C1343" i="11"/>
  <c r="K1342" i="11"/>
  <c r="J1342" i="11"/>
  <c r="C1342" i="11"/>
  <c r="K1341" i="11"/>
  <c r="J1341" i="11"/>
  <c r="C1341" i="11"/>
  <c r="K1340" i="11"/>
  <c r="J1340" i="11"/>
  <c r="C1340" i="11"/>
  <c r="K1339" i="11"/>
  <c r="J1339" i="11"/>
  <c r="C1339" i="11"/>
  <c r="K1338" i="11"/>
  <c r="J1338" i="11"/>
  <c r="C1338" i="11"/>
  <c r="K1337" i="11"/>
  <c r="J1337" i="11"/>
  <c r="C1337" i="11"/>
  <c r="K1336" i="11"/>
  <c r="J1336" i="11"/>
  <c r="C1336" i="11"/>
  <c r="K1335" i="11"/>
  <c r="J1335" i="11"/>
  <c r="C1335" i="11"/>
  <c r="K1334" i="11"/>
  <c r="J1334" i="11"/>
  <c r="C1334" i="11"/>
  <c r="K1333" i="11"/>
  <c r="J1333" i="11"/>
  <c r="C1333" i="11"/>
  <c r="K1332" i="11"/>
  <c r="J1332" i="11"/>
  <c r="C1332" i="11"/>
  <c r="K1331" i="11"/>
  <c r="J1331" i="11"/>
  <c r="C1331" i="11"/>
  <c r="K1330" i="11"/>
  <c r="J1330" i="11"/>
  <c r="C1330" i="11"/>
  <c r="K1329" i="11"/>
  <c r="J1329" i="11"/>
  <c r="C1329" i="11"/>
  <c r="K1328" i="11"/>
  <c r="J1328" i="11"/>
  <c r="C1328" i="11"/>
  <c r="K1327" i="11"/>
  <c r="J1327" i="11"/>
  <c r="C1327" i="11"/>
  <c r="K1326" i="11"/>
  <c r="J1326" i="11"/>
  <c r="C1326" i="11"/>
  <c r="K1325" i="11"/>
  <c r="J1325" i="11"/>
  <c r="C1325" i="11"/>
  <c r="M1324" i="11"/>
  <c r="C1324" i="11"/>
  <c r="K1323" i="11"/>
  <c r="J1323" i="11"/>
  <c r="C1323" i="11"/>
  <c r="K1322" i="11"/>
  <c r="J1322" i="11"/>
  <c r="C1322" i="11"/>
  <c r="K1321" i="11"/>
  <c r="J1321" i="11"/>
  <c r="C1321" i="11"/>
  <c r="K1320" i="11"/>
  <c r="J1320" i="11"/>
  <c r="C1320" i="11"/>
  <c r="K1319" i="11"/>
  <c r="J1319" i="11"/>
  <c r="C1319" i="11"/>
  <c r="K1318" i="11"/>
  <c r="J1318" i="11"/>
  <c r="C1318" i="11"/>
  <c r="K1317" i="11"/>
  <c r="J1317" i="11"/>
  <c r="C1317" i="11"/>
  <c r="K1316" i="11"/>
  <c r="J1316" i="11"/>
  <c r="C1316" i="11"/>
  <c r="K1315" i="11"/>
  <c r="J1315" i="11"/>
  <c r="C1315" i="11"/>
  <c r="K1314" i="11"/>
  <c r="J1314" i="11"/>
  <c r="C1314" i="11"/>
  <c r="K1313" i="11"/>
  <c r="J1313" i="11"/>
  <c r="C1313" i="11"/>
  <c r="K1312" i="11"/>
  <c r="J1312" i="11"/>
  <c r="C1312" i="11"/>
  <c r="K1311" i="11"/>
  <c r="J1311" i="11"/>
  <c r="C1311" i="11"/>
  <c r="K1310" i="11"/>
  <c r="J1310" i="11"/>
  <c r="C1310" i="11"/>
  <c r="K1309" i="11"/>
  <c r="J1309" i="11"/>
  <c r="C1309" i="11"/>
  <c r="K1308" i="11"/>
  <c r="J1308" i="11"/>
  <c r="C1308" i="11"/>
  <c r="K1307" i="11"/>
  <c r="J1307" i="11"/>
  <c r="C1307" i="11"/>
  <c r="K1306" i="11"/>
  <c r="J1306" i="11"/>
  <c r="C1306" i="11"/>
  <c r="K1305" i="11"/>
  <c r="J1305" i="11"/>
  <c r="C1305" i="11"/>
  <c r="K1304" i="11"/>
  <c r="J1304" i="11"/>
  <c r="C1304" i="11"/>
  <c r="K1303" i="11"/>
  <c r="J1303" i="11"/>
  <c r="C1303" i="11"/>
  <c r="K1302" i="11"/>
  <c r="J1302" i="11"/>
  <c r="C1302" i="11"/>
  <c r="K1301" i="11"/>
  <c r="J1301" i="11"/>
  <c r="C1301" i="11"/>
  <c r="K1300" i="11"/>
  <c r="J1300" i="11"/>
  <c r="C1300" i="11"/>
  <c r="K1299" i="11"/>
  <c r="J1299" i="11"/>
  <c r="C1299" i="11"/>
  <c r="K1298" i="11"/>
  <c r="J1298" i="11"/>
  <c r="C1298" i="11"/>
  <c r="K1297" i="11"/>
  <c r="J1297" i="11"/>
  <c r="C1297" i="11"/>
  <c r="K1296" i="11"/>
  <c r="J1296" i="11"/>
  <c r="C1296" i="11"/>
  <c r="K1295" i="11"/>
  <c r="J1295" i="11"/>
  <c r="C1295" i="11"/>
  <c r="K1294" i="11"/>
  <c r="J1294" i="11"/>
  <c r="C1294" i="11"/>
  <c r="K1293" i="11"/>
  <c r="J1293" i="11"/>
  <c r="C1293" i="11"/>
  <c r="K1292" i="11"/>
  <c r="J1292" i="11"/>
  <c r="C1292" i="11"/>
  <c r="K1291" i="11"/>
  <c r="J1291" i="11"/>
  <c r="C1291" i="11"/>
  <c r="K1290" i="11"/>
  <c r="J1290" i="11"/>
  <c r="C1290" i="11"/>
  <c r="K1289" i="11"/>
  <c r="J1289" i="11"/>
  <c r="C1289" i="11"/>
  <c r="K1288" i="11"/>
  <c r="J1288" i="11"/>
  <c r="C1288" i="11"/>
  <c r="K1287" i="11"/>
  <c r="J1287" i="11"/>
  <c r="C1287" i="11"/>
  <c r="K1286" i="11"/>
  <c r="J1286" i="11"/>
  <c r="C1286" i="11"/>
  <c r="K1285" i="11"/>
  <c r="J1285" i="11"/>
  <c r="C1285" i="11"/>
  <c r="K1284" i="11"/>
  <c r="J1284" i="11"/>
  <c r="C1284" i="11"/>
  <c r="K1283" i="11"/>
  <c r="J1283" i="11"/>
  <c r="C1283" i="11"/>
  <c r="K1282" i="11"/>
  <c r="J1282" i="11"/>
  <c r="C1282" i="11"/>
  <c r="K1281" i="11"/>
  <c r="J1281" i="11"/>
  <c r="C1281" i="11"/>
  <c r="K1280" i="11"/>
  <c r="J1280" i="11"/>
  <c r="C1280" i="11"/>
  <c r="K1279" i="11"/>
  <c r="J1279" i="11"/>
  <c r="C1279" i="11"/>
  <c r="K1278" i="11"/>
  <c r="J1278" i="11"/>
  <c r="C1278" i="11"/>
  <c r="K1277" i="11"/>
  <c r="J1277" i="11"/>
  <c r="C1277" i="11"/>
  <c r="K1276" i="11"/>
  <c r="J1276" i="11"/>
  <c r="C1276" i="11"/>
  <c r="K1275" i="11"/>
  <c r="J1275" i="11"/>
  <c r="C1275" i="11"/>
  <c r="K1274" i="11"/>
  <c r="J1274" i="11"/>
  <c r="C1274" i="11"/>
  <c r="K1273" i="11"/>
  <c r="J1273" i="11"/>
  <c r="C1273" i="11"/>
  <c r="K1272" i="11"/>
  <c r="J1272" i="11"/>
  <c r="C1272" i="11"/>
  <c r="K1271" i="11"/>
  <c r="J1271" i="11"/>
  <c r="C1271" i="11"/>
  <c r="K1270" i="11"/>
  <c r="J1270" i="11"/>
  <c r="C1270" i="11"/>
  <c r="K1269" i="11"/>
  <c r="J1269" i="11"/>
  <c r="C1269" i="11"/>
  <c r="K1268" i="11"/>
  <c r="J1268" i="11"/>
  <c r="C1268" i="11"/>
  <c r="K1267" i="11"/>
  <c r="J1267" i="11"/>
  <c r="C1267" i="11"/>
  <c r="K1266" i="11"/>
  <c r="J1266" i="11"/>
  <c r="C1266" i="11"/>
  <c r="K1265" i="11"/>
  <c r="J1265" i="11"/>
  <c r="C1265" i="11"/>
  <c r="K1264" i="11"/>
  <c r="J1264" i="11"/>
  <c r="C1264" i="11"/>
  <c r="K1263" i="11"/>
  <c r="J1263" i="11"/>
  <c r="C1263" i="11"/>
  <c r="K1262" i="11"/>
  <c r="J1262" i="11"/>
  <c r="C1262" i="11"/>
  <c r="K1261" i="11"/>
  <c r="J1261" i="11"/>
  <c r="C1261" i="11"/>
  <c r="K1260" i="11"/>
  <c r="J1260" i="11"/>
  <c r="C1260" i="11"/>
  <c r="K1259" i="11"/>
  <c r="J1259" i="11"/>
  <c r="C1259" i="11"/>
  <c r="K1258" i="11"/>
  <c r="J1258" i="11"/>
  <c r="C1258" i="11"/>
  <c r="K1257" i="11"/>
  <c r="J1257" i="11"/>
  <c r="C1257" i="11"/>
  <c r="K1256" i="11"/>
  <c r="J1256" i="11"/>
  <c r="C1256" i="11"/>
  <c r="K1255" i="11"/>
  <c r="J1255" i="11"/>
  <c r="C1255" i="11"/>
  <c r="K1254" i="11"/>
  <c r="J1254" i="11"/>
  <c r="C1254" i="11"/>
  <c r="K1253" i="11"/>
  <c r="J1253" i="11"/>
  <c r="C1253" i="11"/>
  <c r="K1252" i="11"/>
  <c r="J1252" i="11"/>
  <c r="C1252" i="11"/>
  <c r="K1251" i="11"/>
  <c r="J1251" i="11"/>
  <c r="C1251" i="11"/>
  <c r="K1250" i="11"/>
  <c r="J1250" i="11"/>
  <c r="C1250" i="11"/>
  <c r="K1249" i="11"/>
  <c r="J1249" i="11"/>
  <c r="C1249" i="11"/>
  <c r="K1248" i="11"/>
  <c r="J1248" i="11"/>
  <c r="C1248" i="11"/>
  <c r="K1247" i="11"/>
  <c r="J1247" i="11"/>
  <c r="C1247" i="11"/>
  <c r="K1246" i="11"/>
  <c r="J1246" i="11"/>
  <c r="C1246" i="11"/>
  <c r="K1245" i="11"/>
  <c r="J1245" i="11"/>
  <c r="C1245" i="11"/>
  <c r="K1244" i="11"/>
  <c r="J1244" i="11"/>
  <c r="C1244" i="11"/>
  <c r="K1243" i="11"/>
  <c r="J1243" i="11"/>
  <c r="C1243" i="11"/>
  <c r="K1242" i="11"/>
  <c r="J1242" i="11"/>
  <c r="C1242" i="11"/>
  <c r="K1241" i="11"/>
  <c r="J1241" i="11"/>
  <c r="C1241" i="11"/>
  <c r="K1240" i="11"/>
  <c r="J1240" i="11"/>
  <c r="C1240" i="11"/>
  <c r="K1239" i="11"/>
  <c r="J1239" i="11"/>
  <c r="C1239" i="11"/>
  <c r="K1238" i="11"/>
  <c r="J1238" i="11"/>
  <c r="C1238" i="11"/>
  <c r="K1237" i="11"/>
  <c r="J1237" i="11"/>
  <c r="C1237" i="11"/>
  <c r="K1236" i="11"/>
  <c r="J1236" i="11"/>
  <c r="C1236" i="11"/>
  <c r="K1235" i="11"/>
  <c r="J1235" i="11"/>
  <c r="C1235" i="11"/>
  <c r="K1234" i="11"/>
  <c r="J1234" i="11"/>
  <c r="C1234" i="11"/>
  <c r="K1233" i="11"/>
  <c r="J1233" i="11"/>
  <c r="C1233" i="11"/>
  <c r="K1232" i="11"/>
  <c r="J1232" i="11"/>
  <c r="C1232" i="11"/>
  <c r="K1231" i="11"/>
  <c r="J1231" i="11"/>
  <c r="C1231" i="11"/>
  <c r="K1230" i="11"/>
  <c r="J1230" i="11"/>
  <c r="C1230" i="11"/>
  <c r="K1229" i="11"/>
  <c r="J1229" i="11"/>
  <c r="C1229" i="11"/>
  <c r="K1228" i="11"/>
  <c r="J1228" i="11"/>
  <c r="C1228" i="11"/>
  <c r="K1227" i="11"/>
  <c r="J1227" i="11"/>
  <c r="C1227" i="11"/>
  <c r="K1226" i="11"/>
  <c r="J1226" i="11"/>
  <c r="C1226" i="11"/>
  <c r="K1225" i="11"/>
  <c r="J1225" i="11"/>
  <c r="C1225" i="11"/>
  <c r="K1224" i="11"/>
  <c r="J1224" i="11"/>
  <c r="C1224" i="11"/>
  <c r="K1223" i="11"/>
  <c r="J1223" i="11"/>
  <c r="C1223" i="11"/>
  <c r="K1222" i="11"/>
  <c r="J1222" i="11"/>
  <c r="C1222" i="11"/>
  <c r="K1221" i="11"/>
  <c r="J1221" i="11"/>
  <c r="C1221" i="11"/>
  <c r="K1220" i="11"/>
  <c r="J1220" i="11"/>
  <c r="C1220" i="11"/>
  <c r="K1219" i="11"/>
  <c r="J1219" i="11"/>
  <c r="C1219" i="11"/>
  <c r="K1218" i="11"/>
  <c r="J1218" i="11"/>
  <c r="C1218" i="11"/>
  <c r="K1217" i="11"/>
  <c r="J1217" i="11"/>
  <c r="C1217" i="11"/>
  <c r="K1216" i="11"/>
  <c r="J1216" i="11"/>
  <c r="E1216" i="11"/>
  <c r="C1216" i="11"/>
  <c r="K1215" i="11"/>
  <c r="J1215" i="11"/>
  <c r="C1215" i="11"/>
  <c r="K1214" i="11"/>
  <c r="J1214" i="11"/>
  <c r="C1214" i="11"/>
  <c r="K1213" i="11"/>
  <c r="J1213" i="11"/>
  <c r="C1213" i="11"/>
  <c r="K1212" i="11"/>
  <c r="J1212" i="11"/>
  <c r="C1212" i="11"/>
  <c r="K1211" i="11"/>
  <c r="J1211" i="11"/>
  <c r="C1211" i="11"/>
  <c r="K1210" i="11"/>
  <c r="J1210" i="11"/>
  <c r="C1210" i="11"/>
  <c r="K1209" i="11"/>
  <c r="J1209" i="11"/>
  <c r="C1209" i="11"/>
  <c r="K1208" i="11"/>
  <c r="J1208" i="11"/>
  <c r="C1208" i="11"/>
  <c r="K1207" i="11"/>
  <c r="J1207" i="11"/>
  <c r="C1207" i="11"/>
  <c r="K1206" i="11"/>
  <c r="J1206" i="11"/>
  <c r="C1206" i="11"/>
  <c r="K1205" i="11"/>
  <c r="J1205" i="11"/>
  <c r="C1205" i="11"/>
  <c r="K1204" i="11"/>
  <c r="J1204" i="11"/>
  <c r="C1204" i="11"/>
  <c r="K1203" i="11"/>
  <c r="J1203" i="11"/>
  <c r="C1203" i="11"/>
  <c r="K1202" i="11"/>
  <c r="J1202" i="11"/>
  <c r="C1202" i="11"/>
  <c r="K1201" i="11"/>
  <c r="J1201" i="11"/>
  <c r="C1201" i="11"/>
  <c r="K1200" i="11"/>
  <c r="J1200" i="11"/>
  <c r="C1200" i="11"/>
  <c r="K1199" i="11"/>
  <c r="J1199" i="11"/>
  <c r="C1199" i="11"/>
  <c r="K1198" i="11"/>
  <c r="J1198" i="11"/>
  <c r="C1198" i="11"/>
  <c r="K1197" i="11"/>
  <c r="J1197" i="11"/>
  <c r="C1197" i="11"/>
  <c r="K1196" i="11"/>
  <c r="J1196" i="11"/>
  <c r="C1196" i="11"/>
  <c r="K1195" i="11"/>
  <c r="J1195" i="11"/>
  <c r="C1195" i="11"/>
  <c r="K1194" i="11"/>
  <c r="J1194" i="11"/>
  <c r="C1194" i="11"/>
  <c r="K1193" i="11"/>
  <c r="J1193" i="11"/>
  <c r="C1193" i="11"/>
  <c r="K1192" i="11"/>
  <c r="J1192" i="11"/>
  <c r="C1192" i="11"/>
  <c r="K1191" i="11"/>
  <c r="J1191" i="11"/>
  <c r="C1191" i="11"/>
  <c r="K1190" i="11"/>
  <c r="J1190" i="11"/>
  <c r="C1190" i="11"/>
  <c r="K1189" i="11"/>
  <c r="J1189" i="11"/>
  <c r="C1189" i="11"/>
  <c r="K1188" i="11"/>
  <c r="J1188" i="11"/>
  <c r="C1188" i="11"/>
  <c r="K1187" i="11"/>
  <c r="J1187" i="11"/>
  <c r="C1187" i="11"/>
  <c r="K1186" i="11"/>
  <c r="J1186" i="11"/>
  <c r="C1186" i="11"/>
  <c r="K1185" i="11"/>
  <c r="J1185" i="11"/>
  <c r="C1185" i="11"/>
  <c r="K1184" i="11"/>
  <c r="J1184" i="11"/>
  <c r="C1184" i="11"/>
  <c r="K1183" i="11"/>
  <c r="J1183" i="11"/>
  <c r="C1183" i="11"/>
  <c r="K1182" i="11"/>
  <c r="J1182" i="11"/>
  <c r="C1182" i="11"/>
  <c r="K1181" i="11"/>
  <c r="J1181" i="11"/>
  <c r="C1181" i="11"/>
  <c r="K1180" i="11"/>
  <c r="J1180" i="11"/>
  <c r="C1180" i="11"/>
  <c r="K1179" i="11"/>
  <c r="J1179" i="11"/>
  <c r="C1179" i="11"/>
  <c r="K1178" i="11"/>
  <c r="J1178" i="11"/>
  <c r="C1178" i="11"/>
  <c r="K1177" i="11"/>
  <c r="J1177" i="11"/>
  <c r="C1177" i="11"/>
  <c r="K1176" i="11"/>
  <c r="J1176" i="11"/>
  <c r="C1176" i="11"/>
  <c r="K1175" i="11"/>
  <c r="J1175" i="11"/>
  <c r="C1175" i="11"/>
  <c r="K1174" i="11"/>
  <c r="J1174" i="11"/>
  <c r="C1174" i="11"/>
  <c r="K1173" i="11"/>
  <c r="J1173" i="11"/>
  <c r="C1173" i="11"/>
  <c r="K1172" i="11"/>
  <c r="J1172" i="11"/>
  <c r="C1172" i="11"/>
  <c r="K1171" i="11"/>
  <c r="J1171" i="11"/>
  <c r="C1171" i="11"/>
  <c r="K1170" i="11"/>
  <c r="J1170" i="11"/>
  <c r="C1170" i="11"/>
  <c r="K1169" i="11"/>
  <c r="J1169" i="11"/>
  <c r="C1169" i="11"/>
  <c r="K1168" i="11"/>
  <c r="J1168" i="11"/>
  <c r="C1168" i="11"/>
  <c r="K1167" i="11"/>
  <c r="J1167" i="11"/>
  <c r="C1167" i="11"/>
  <c r="K1166" i="11"/>
  <c r="J1166" i="11"/>
  <c r="C1166" i="11"/>
  <c r="K1165" i="11"/>
  <c r="J1165" i="11"/>
  <c r="C1165" i="11"/>
  <c r="K1164" i="11"/>
  <c r="J1164" i="11"/>
  <c r="C1164" i="11"/>
  <c r="K1163" i="11"/>
  <c r="J1163" i="11"/>
  <c r="C1163" i="11"/>
  <c r="K1162" i="11"/>
  <c r="J1162" i="11"/>
  <c r="C1162" i="11"/>
  <c r="K1161" i="11"/>
  <c r="J1161" i="11"/>
  <c r="C1161" i="11"/>
  <c r="K1160" i="11"/>
  <c r="J1160" i="11"/>
  <c r="C1160" i="11"/>
  <c r="K1159" i="11"/>
  <c r="J1159" i="11"/>
  <c r="C1159" i="11"/>
  <c r="K1158" i="11"/>
  <c r="J1158" i="11"/>
  <c r="C1158" i="11"/>
  <c r="K1157" i="11"/>
  <c r="J1157" i="11"/>
  <c r="C1157" i="11"/>
  <c r="K1156" i="11"/>
  <c r="J1156" i="11"/>
  <c r="C1156" i="11"/>
  <c r="K1155" i="11"/>
  <c r="J1155" i="11"/>
  <c r="C1155" i="11"/>
  <c r="K1154" i="11"/>
  <c r="J1154" i="11"/>
  <c r="C1154" i="11"/>
  <c r="K1153" i="11"/>
  <c r="J1153" i="11"/>
  <c r="C1153" i="11"/>
  <c r="K1152" i="11"/>
  <c r="J1152" i="11"/>
  <c r="C1152" i="11"/>
  <c r="K1151" i="11"/>
  <c r="J1151" i="11"/>
  <c r="C1151" i="11"/>
  <c r="K1150" i="11"/>
  <c r="J1150" i="11"/>
  <c r="C1150" i="11"/>
  <c r="K1149" i="11"/>
  <c r="J1149" i="11"/>
  <c r="C1149" i="11"/>
  <c r="K1148" i="11"/>
  <c r="J1148" i="11"/>
  <c r="C1148" i="11"/>
  <c r="K1147" i="11"/>
  <c r="J1147" i="11"/>
  <c r="C1147" i="11"/>
  <c r="K1146" i="11"/>
  <c r="J1146" i="11"/>
  <c r="C1146" i="11"/>
  <c r="K1145" i="11"/>
  <c r="J1145" i="11"/>
  <c r="C1145" i="11"/>
  <c r="K1144" i="11"/>
  <c r="J1144" i="11"/>
  <c r="C1144" i="11"/>
  <c r="K1143" i="11"/>
  <c r="J1143" i="11"/>
  <c r="C1143" i="11"/>
  <c r="K1142" i="11"/>
  <c r="J1142" i="11"/>
  <c r="C1142" i="11"/>
  <c r="K1141" i="11"/>
  <c r="J1141" i="11"/>
  <c r="C1141" i="11"/>
  <c r="K1140" i="11"/>
  <c r="J1140" i="11"/>
  <c r="C1140" i="11"/>
  <c r="K1139" i="11"/>
  <c r="J1139" i="11"/>
  <c r="C1139" i="11"/>
  <c r="K1138" i="11"/>
  <c r="J1138" i="11"/>
  <c r="C1138" i="11"/>
  <c r="K1137" i="11"/>
  <c r="J1137" i="11"/>
  <c r="C1137" i="11"/>
  <c r="K1136" i="11"/>
  <c r="J1136" i="11"/>
  <c r="C1136" i="11"/>
  <c r="K1135" i="11"/>
  <c r="J1135" i="11"/>
  <c r="C1135" i="11"/>
  <c r="K1134" i="11"/>
  <c r="J1134" i="11"/>
  <c r="C1134" i="11"/>
  <c r="K1133" i="11"/>
  <c r="J1133" i="11"/>
  <c r="C1133" i="11"/>
  <c r="K1132" i="11"/>
  <c r="J1132" i="11"/>
  <c r="C1132" i="11"/>
  <c r="K1131" i="11"/>
  <c r="J1131" i="11"/>
  <c r="C1131" i="11"/>
  <c r="K1130" i="11"/>
  <c r="J1130" i="11"/>
  <c r="C1130" i="11"/>
  <c r="K1129" i="11"/>
  <c r="J1129" i="11"/>
  <c r="C1129" i="11"/>
  <c r="K1128" i="11"/>
  <c r="J1128" i="11"/>
  <c r="C1128" i="11"/>
  <c r="K1127" i="11"/>
  <c r="J1127" i="11"/>
  <c r="C1127" i="11"/>
  <c r="K1126" i="11"/>
  <c r="J1126" i="11"/>
  <c r="C1126" i="11"/>
  <c r="K1125" i="11"/>
  <c r="J1125" i="11"/>
  <c r="C1125" i="11"/>
  <c r="K1124" i="11"/>
  <c r="J1124" i="11"/>
  <c r="C1124" i="11"/>
  <c r="K1123" i="11"/>
  <c r="J1123" i="11"/>
  <c r="C1123" i="11"/>
  <c r="K1122" i="11"/>
  <c r="J1122" i="11"/>
  <c r="C1122" i="11"/>
  <c r="K1121" i="11"/>
  <c r="J1121" i="11"/>
  <c r="C1121" i="11"/>
  <c r="K1120" i="11"/>
  <c r="J1120" i="11"/>
  <c r="C1120" i="11"/>
  <c r="K1119" i="11"/>
  <c r="J1119" i="11"/>
  <c r="C1119" i="11"/>
  <c r="K1118" i="11"/>
  <c r="J1118" i="11"/>
  <c r="C1118" i="11"/>
  <c r="K1117" i="11"/>
  <c r="J1117" i="11"/>
  <c r="C1117" i="11"/>
  <c r="K1116" i="11"/>
  <c r="J1116" i="11"/>
  <c r="C1116" i="11"/>
  <c r="K1115" i="11"/>
  <c r="J1115" i="11"/>
  <c r="C1115" i="11"/>
  <c r="K1114" i="11"/>
  <c r="J1114" i="11"/>
  <c r="C1114" i="11"/>
  <c r="K1113" i="11"/>
  <c r="J1113" i="11"/>
  <c r="C1113" i="11"/>
  <c r="K1112" i="11"/>
  <c r="J1112" i="11"/>
  <c r="C1112" i="11"/>
  <c r="K1111" i="11"/>
  <c r="J1111" i="11"/>
  <c r="C1111" i="11"/>
  <c r="K1110" i="11"/>
  <c r="J1110" i="11"/>
  <c r="C1110" i="11"/>
  <c r="K1109" i="11"/>
  <c r="J1109" i="11"/>
  <c r="C1109" i="11"/>
  <c r="K1108" i="11"/>
  <c r="J1108" i="11"/>
  <c r="C1108" i="11"/>
  <c r="K1107" i="11"/>
  <c r="J1107" i="11"/>
  <c r="C1107" i="11"/>
  <c r="K1106" i="11"/>
  <c r="J1106" i="11"/>
  <c r="C1106" i="11"/>
  <c r="K1105" i="11"/>
  <c r="J1105" i="11"/>
  <c r="C1105" i="11"/>
  <c r="K1104" i="11"/>
  <c r="J1104" i="11"/>
  <c r="C1104" i="11"/>
  <c r="K1103" i="11"/>
  <c r="J1103" i="11"/>
  <c r="C1103" i="11"/>
  <c r="K1102" i="11"/>
  <c r="J1102" i="11"/>
  <c r="C1102" i="11"/>
  <c r="K1101" i="11"/>
  <c r="J1101" i="11"/>
  <c r="C1101" i="11"/>
  <c r="K1100" i="11"/>
  <c r="J1100" i="11"/>
  <c r="C1100" i="11"/>
  <c r="K1099" i="11"/>
  <c r="J1099" i="11"/>
  <c r="C1099" i="11"/>
  <c r="K1098" i="11"/>
  <c r="J1098" i="11"/>
  <c r="C1098" i="11"/>
  <c r="K1097" i="11"/>
  <c r="J1097" i="11"/>
  <c r="C1097" i="11"/>
  <c r="K1096" i="11"/>
  <c r="J1096" i="11"/>
  <c r="C1096" i="11"/>
  <c r="K1095" i="11"/>
  <c r="J1095" i="11"/>
  <c r="C1095" i="11"/>
  <c r="K1094" i="11"/>
  <c r="J1094" i="11"/>
  <c r="C1094" i="11"/>
  <c r="K1093" i="11"/>
  <c r="J1093" i="11"/>
  <c r="C1093" i="11"/>
  <c r="K1092" i="11"/>
  <c r="J1092" i="11"/>
  <c r="C1092" i="11"/>
  <c r="K1091" i="11"/>
  <c r="J1091" i="11"/>
  <c r="C1091" i="11"/>
  <c r="K1090" i="11"/>
  <c r="J1090" i="11"/>
  <c r="C1090" i="11"/>
  <c r="K1089" i="11"/>
  <c r="J1089" i="11"/>
  <c r="C1089" i="11"/>
  <c r="K1088" i="11"/>
  <c r="J1088" i="11"/>
  <c r="C1088" i="11"/>
  <c r="K1087" i="11"/>
  <c r="J1087" i="11"/>
  <c r="C1087" i="11"/>
  <c r="K1086" i="11"/>
  <c r="J1086" i="11"/>
  <c r="C1086" i="11"/>
  <c r="K1085" i="11"/>
  <c r="J1085" i="11"/>
  <c r="C1085" i="11"/>
  <c r="K1084" i="11"/>
  <c r="J1084" i="11"/>
  <c r="C1084" i="11"/>
  <c r="K1083" i="11"/>
  <c r="J1083" i="11"/>
  <c r="C1083" i="11"/>
  <c r="K1082" i="11"/>
  <c r="J1082" i="11"/>
  <c r="C1082" i="11"/>
  <c r="K1081" i="11"/>
  <c r="J1081" i="11"/>
  <c r="C1081" i="11"/>
  <c r="K1080" i="11"/>
  <c r="J1080" i="11"/>
  <c r="C1080" i="11"/>
  <c r="K1079" i="11"/>
  <c r="J1079" i="11"/>
  <c r="C1079" i="11"/>
  <c r="K1078" i="11"/>
  <c r="J1078" i="11"/>
  <c r="C1078" i="11"/>
  <c r="K1077" i="11"/>
  <c r="J1077" i="11"/>
  <c r="C1077" i="11"/>
  <c r="K1076" i="11"/>
  <c r="J1076" i="11"/>
  <c r="C1076" i="11"/>
  <c r="K1075" i="11"/>
  <c r="J1075" i="11"/>
  <c r="C1075" i="11"/>
  <c r="K1074" i="11"/>
  <c r="J1074" i="11"/>
  <c r="C1074" i="11"/>
  <c r="K1073" i="11"/>
  <c r="J1073" i="11"/>
  <c r="C1073" i="11"/>
  <c r="K1072" i="11"/>
  <c r="J1072" i="11"/>
  <c r="C1072" i="11"/>
  <c r="K1071" i="11"/>
  <c r="J1071" i="11"/>
  <c r="C1071" i="11"/>
  <c r="K1070" i="11"/>
  <c r="J1070" i="11"/>
  <c r="C1070" i="11"/>
  <c r="K1069" i="11"/>
  <c r="J1069" i="11"/>
  <c r="C1069" i="11"/>
  <c r="K1068" i="11"/>
  <c r="J1068" i="11"/>
  <c r="C1068" i="11"/>
  <c r="K1067" i="11"/>
  <c r="J1067" i="11"/>
  <c r="C1067" i="11"/>
  <c r="K1066" i="11"/>
  <c r="J1066" i="11"/>
  <c r="C1066" i="11"/>
  <c r="K1065" i="11"/>
  <c r="J1065" i="11"/>
  <c r="C1065" i="11"/>
  <c r="K1064" i="11"/>
  <c r="J1064" i="11"/>
  <c r="C1064" i="11"/>
  <c r="K1063" i="11"/>
  <c r="J1063" i="11"/>
  <c r="C1063" i="11"/>
  <c r="K1062" i="11"/>
  <c r="J1062" i="11"/>
  <c r="C1062" i="11"/>
  <c r="K1061" i="11"/>
  <c r="J1061" i="11"/>
  <c r="C1061" i="11"/>
  <c r="K1060" i="11"/>
  <c r="J1060" i="11"/>
  <c r="C1060" i="11"/>
  <c r="K1059" i="11"/>
  <c r="J1059" i="11"/>
  <c r="C1059" i="11"/>
  <c r="K1058" i="11"/>
  <c r="J1058" i="11"/>
  <c r="C1058" i="11"/>
  <c r="K1057" i="11"/>
  <c r="J1057" i="11"/>
  <c r="C1057" i="11"/>
  <c r="K1056" i="11"/>
  <c r="J1056" i="11"/>
  <c r="C1056" i="11"/>
  <c r="K1055" i="11"/>
  <c r="J1055" i="11"/>
  <c r="C1055" i="11"/>
  <c r="K1054" i="11"/>
  <c r="J1054" i="11"/>
  <c r="C1054" i="11"/>
  <c r="K1053" i="11"/>
  <c r="J1053" i="11"/>
  <c r="C1053" i="11"/>
  <c r="K1052" i="11"/>
  <c r="J1052" i="11"/>
  <c r="C1052" i="11"/>
  <c r="K1051" i="11"/>
  <c r="J1051" i="11"/>
  <c r="C1051" i="11"/>
  <c r="K1050" i="11"/>
  <c r="J1050" i="11"/>
  <c r="C1050" i="11"/>
  <c r="K1049" i="11"/>
  <c r="J1049" i="11"/>
  <c r="C1049" i="11"/>
  <c r="K1048" i="11"/>
  <c r="J1048" i="11"/>
  <c r="C1048" i="11"/>
  <c r="K1047" i="11"/>
  <c r="J1047" i="11"/>
  <c r="C1047" i="11"/>
  <c r="K1046" i="11"/>
  <c r="J1046" i="11"/>
  <c r="C1046" i="11"/>
  <c r="K1045" i="11"/>
  <c r="J1045" i="11"/>
  <c r="C1045" i="11"/>
  <c r="K1044" i="11"/>
  <c r="J1044" i="11"/>
  <c r="C1044" i="11"/>
  <c r="K1043" i="11"/>
  <c r="J1043" i="11"/>
  <c r="C1043" i="11"/>
  <c r="K1042" i="11"/>
  <c r="J1042" i="11"/>
  <c r="C1042" i="11"/>
  <c r="K1041" i="11"/>
  <c r="J1041" i="11"/>
  <c r="C1041" i="11"/>
  <c r="K1040" i="11"/>
  <c r="J1040" i="11"/>
  <c r="C1040" i="11"/>
  <c r="K1039" i="11"/>
  <c r="J1039" i="11"/>
  <c r="C1039" i="11"/>
  <c r="K1038" i="11"/>
  <c r="J1038" i="11"/>
  <c r="C1038" i="11"/>
  <c r="K1037" i="11"/>
  <c r="J1037" i="11"/>
  <c r="C1037" i="11"/>
  <c r="K1036" i="11"/>
  <c r="J1036" i="11"/>
  <c r="C1036" i="11"/>
  <c r="K1035" i="11"/>
  <c r="J1035" i="11"/>
  <c r="C1035" i="11"/>
  <c r="K1034" i="11"/>
  <c r="J1034" i="11"/>
  <c r="C1034" i="11"/>
  <c r="K1033" i="11"/>
  <c r="J1033" i="11"/>
  <c r="C1033" i="11"/>
  <c r="K1032" i="11"/>
  <c r="J1032" i="11"/>
  <c r="C1032" i="11"/>
  <c r="K1031" i="11"/>
  <c r="J1031" i="11"/>
  <c r="C1031" i="11"/>
  <c r="K1030" i="11"/>
  <c r="J1030" i="11"/>
  <c r="C1030" i="11"/>
  <c r="K1029" i="11"/>
  <c r="J1029" i="11"/>
  <c r="C1029" i="11"/>
  <c r="K1028" i="11"/>
  <c r="J1028" i="11"/>
  <c r="C1028" i="11"/>
  <c r="K1027" i="11"/>
  <c r="J1027" i="11"/>
  <c r="C1027" i="11"/>
  <c r="K1026" i="11"/>
  <c r="J1026" i="11"/>
  <c r="C1026" i="11"/>
  <c r="K1025" i="11"/>
  <c r="J1025" i="11"/>
  <c r="C1025" i="11"/>
  <c r="K1024" i="11"/>
  <c r="J1024" i="11"/>
  <c r="C1024" i="11"/>
  <c r="K1023" i="11"/>
  <c r="J1023" i="11"/>
  <c r="C1023" i="11"/>
  <c r="K1022" i="11"/>
  <c r="J1022" i="11"/>
  <c r="C1022" i="11"/>
  <c r="K1021" i="11"/>
  <c r="J1021" i="11"/>
  <c r="C1021" i="11"/>
  <c r="K1020" i="11"/>
  <c r="J1020" i="11"/>
  <c r="C1020" i="11"/>
  <c r="K1019" i="11"/>
  <c r="J1019" i="11"/>
  <c r="C1019" i="11"/>
  <c r="K1018" i="11"/>
  <c r="J1018" i="11"/>
  <c r="C1018" i="11"/>
  <c r="K1017" i="11"/>
  <c r="J1017" i="11"/>
  <c r="C1017" i="11"/>
  <c r="K1016" i="11"/>
  <c r="J1016" i="11"/>
  <c r="C1016" i="11"/>
  <c r="K1015" i="11"/>
  <c r="J1015" i="11"/>
  <c r="C1015" i="11"/>
  <c r="K1014" i="11"/>
  <c r="J1014" i="11"/>
  <c r="C1014" i="11"/>
  <c r="K1013" i="11"/>
  <c r="J1013" i="11"/>
  <c r="C1013" i="11"/>
  <c r="K1012" i="11"/>
  <c r="J1012" i="11"/>
  <c r="C1012" i="11"/>
  <c r="K1011" i="11"/>
  <c r="J1011" i="11"/>
  <c r="C1011" i="11"/>
  <c r="K1010" i="11"/>
  <c r="J1010" i="11"/>
  <c r="C1010" i="11"/>
  <c r="K1009" i="11"/>
  <c r="J1009" i="11"/>
  <c r="C1009" i="11"/>
  <c r="K1008" i="11"/>
  <c r="J1008" i="11"/>
  <c r="C1008" i="11"/>
  <c r="K1007" i="11"/>
  <c r="J1007" i="11"/>
  <c r="C1007" i="11"/>
  <c r="K1006" i="11"/>
  <c r="J1006" i="11"/>
  <c r="C1006" i="11"/>
  <c r="K1005" i="11"/>
  <c r="J1005" i="11"/>
  <c r="C1005" i="11"/>
  <c r="K1004" i="11"/>
  <c r="J1004" i="11"/>
  <c r="C1004" i="11"/>
  <c r="K1003" i="11"/>
  <c r="J1003" i="11"/>
  <c r="C1003" i="11"/>
  <c r="K1002" i="11"/>
  <c r="J1002" i="11"/>
  <c r="C1002" i="11"/>
  <c r="K1001" i="11"/>
  <c r="J1001" i="11"/>
  <c r="C1001" i="11"/>
  <c r="K1000" i="11"/>
  <c r="J1000" i="11"/>
  <c r="C1000" i="11"/>
  <c r="K999" i="11"/>
  <c r="J999" i="11"/>
  <c r="C999" i="11"/>
  <c r="K998" i="11"/>
  <c r="J998" i="11"/>
  <c r="C998" i="11"/>
  <c r="K997" i="11"/>
  <c r="J997" i="11"/>
  <c r="C997" i="11"/>
  <c r="K996" i="11"/>
  <c r="J996" i="11"/>
  <c r="C996" i="11"/>
  <c r="K995" i="11"/>
  <c r="J995" i="11"/>
  <c r="C995" i="11"/>
  <c r="K994" i="11"/>
  <c r="J994" i="11"/>
  <c r="C994" i="11"/>
  <c r="K993" i="11"/>
  <c r="J993" i="11"/>
  <c r="C993" i="11"/>
  <c r="K992" i="11"/>
  <c r="J992" i="11"/>
  <c r="C992" i="11"/>
  <c r="K991" i="11"/>
  <c r="J991" i="11"/>
  <c r="C991" i="11"/>
  <c r="K990" i="11"/>
  <c r="J990" i="11"/>
  <c r="C990" i="11"/>
  <c r="K989" i="11"/>
  <c r="J989" i="11"/>
  <c r="C989" i="11"/>
  <c r="K988" i="11"/>
  <c r="J988" i="11"/>
  <c r="C988" i="11"/>
  <c r="K987" i="11"/>
  <c r="J987" i="11"/>
  <c r="C987" i="11"/>
  <c r="K986" i="11"/>
  <c r="J986" i="11"/>
  <c r="C986" i="11"/>
  <c r="K985" i="11"/>
  <c r="J985" i="11"/>
  <c r="C985" i="11"/>
  <c r="K984" i="11"/>
  <c r="J984" i="11"/>
  <c r="C984" i="11"/>
  <c r="K983" i="11"/>
  <c r="J983" i="11"/>
  <c r="C983" i="11"/>
  <c r="K982" i="11"/>
  <c r="J982" i="11"/>
  <c r="C982" i="11"/>
  <c r="K981" i="11"/>
  <c r="J981" i="11"/>
  <c r="C981" i="11"/>
  <c r="K980" i="11"/>
  <c r="J980" i="11"/>
  <c r="C980" i="11"/>
  <c r="K979" i="11"/>
  <c r="J979" i="11"/>
  <c r="C979" i="11"/>
  <c r="K978" i="11"/>
  <c r="J978" i="11"/>
  <c r="C978" i="11"/>
  <c r="K977" i="11"/>
  <c r="J977" i="11"/>
  <c r="C977" i="11"/>
  <c r="K976" i="11"/>
  <c r="J976" i="11"/>
  <c r="C976" i="11"/>
  <c r="K975" i="11"/>
  <c r="J975" i="11"/>
  <c r="C975" i="11"/>
  <c r="K974" i="11"/>
  <c r="J974" i="11"/>
  <c r="C974" i="11"/>
  <c r="K973" i="11"/>
  <c r="J973" i="11"/>
  <c r="C973" i="11"/>
  <c r="K972" i="11"/>
  <c r="J972" i="11"/>
  <c r="C972" i="11"/>
  <c r="K971" i="11"/>
  <c r="J971" i="11"/>
  <c r="C971" i="11"/>
  <c r="K970" i="11"/>
  <c r="J970" i="11"/>
  <c r="C970" i="11"/>
  <c r="K969" i="11"/>
  <c r="J969" i="11"/>
  <c r="C969" i="11"/>
  <c r="K968" i="11"/>
  <c r="J968" i="11"/>
  <c r="C968" i="11"/>
  <c r="K967" i="11"/>
  <c r="J967" i="11"/>
  <c r="C967" i="11"/>
  <c r="K966" i="11"/>
  <c r="J966" i="11"/>
  <c r="C966" i="11"/>
  <c r="K965" i="11"/>
  <c r="J965" i="11"/>
  <c r="C965" i="11"/>
  <c r="K964" i="11"/>
  <c r="J964" i="11"/>
  <c r="C964" i="11"/>
  <c r="K963" i="11"/>
  <c r="J963" i="11"/>
  <c r="C963" i="11"/>
  <c r="K962" i="11"/>
  <c r="J962" i="11"/>
  <c r="C962" i="11"/>
  <c r="K961" i="11"/>
  <c r="J961" i="11"/>
  <c r="C961" i="11"/>
  <c r="K960" i="11"/>
  <c r="J960" i="11"/>
  <c r="C960" i="11"/>
  <c r="K959" i="11"/>
  <c r="J959" i="11"/>
  <c r="C959" i="11"/>
  <c r="K958" i="11"/>
  <c r="J958" i="11"/>
  <c r="C958" i="11"/>
  <c r="K957" i="11"/>
  <c r="J957" i="11"/>
  <c r="C957" i="11"/>
  <c r="K956" i="11"/>
  <c r="J956" i="11"/>
  <c r="C956" i="11"/>
  <c r="K955" i="11"/>
  <c r="J955" i="11"/>
  <c r="C955" i="11"/>
  <c r="K954" i="11"/>
  <c r="J954" i="11"/>
  <c r="C954" i="11"/>
  <c r="K953" i="11"/>
  <c r="J953" i="11"/>
  <c r="C953" i="11"/>
  <c r="K952" i="11"/>
  <c r="J952" i="11"/>
  <c r="C952" i="11"/>
  <c r="K951" i="11"/>
  <c r="J951" i="11"/>
  <c r="C951" i="11"/>
  <c r="K950" i="11"/>
  <c r="J950" i="11"/>
  <c r="C950" i="11"/>
  <c r="K949" i="11"/>
  <c r="J949" i="11"/>
  <c r="C949" i="11"/>
  <c r="K948" i="11"/>
  <c r="J948" i="11"/>
  <c r="C948" i="11"/>
  <c r="K947" i="11"/>
  <c r="J947" i="11"/>
  <c r="C947" i="11"/>
  <c r="K946" i="11"/>
  <c r="J946" i="11"/>
  <c r="C946" i="11"/>
  <c r="K945" i="11"/>
  <c r="J945" i="11"/>
  <c r="C945" i="11"/>
  <c r="K944" i="11"/>
  <c r="J944" i="11"/>
  <c r="C944" i="11"/>
  <c r="K943" i="11"/>
  <c r="J943" i="11"/>
  <c r="C943" i="11"/>
  <c r="K942" i="11"/>
  <c r="J942" i="11"/>
  <c r="C942" i="11"/>
  <c r="K941" i="11"/>
  <c r="J941" i="11"/>
  <c r="C941" i="11"/>
  <c r="K940" i="11"/>
  <c r="J940" i="11"/>
  <c r="C940" i="11"/>
  <c r="K939" i="11"/>
  <c r="J939" i="11"/>
  <c r="C939" i="11"/>
  <c r="K938" i="11"/>
  <c r="J938" i="11"/>
  <c r="C938" i="11"/>
  <c r="K937" i="11"/>
  <c r="J937" i="11"/>
  <c r="C937" i="11"/>
  <c r="K936" i="11"/>
  <c r="J936" i="11"/>
  <c r="C936" i="11"/>
  <c r="K935" i="11"/>
  <c r="J935" i="11"/>
  <c r="C935" i="11"/>
  <c r="K934" i="11"/>
  <c r="J934" i="11"/>
  <c r="C934" i="11"/>
  <c r="K933" i="11"/>
  <c r="J933" i="11"/>
  <c r="C933" i="11"/>
  <c r="K932" i="11"/>
  <c r="J932" i="11"/>
  <c r="C932" i="11"/>
  <c r="K931" i="11"/>
  <c r="J931" i="11"/>
  <c r="C931" i="11"/>
  <c r="K930" i="11"/>
  <c r="J930" i="11"/>
  <c r="C930" i="11"/>
  <c r="K929" i="11"/>
  <c r="J929" i="11"/>
  <c r="C929" i="11"/>
  <c r="K928" i="11"/>
  <c r="J928" i="11"/>
  <c r="C928" i="11"/>
  <c r="K927" i="11"/>
  <c r="J927" i="11"/>
  <c r="C927" i="11"/>
  <c r="K926" i="11"/>
  <c r="J926" i="11"/>
  <c r="C926" i="11"/>
  <c r="K925" i="11"/>
  <c r="J925" i="11"/>
  <c r="C925" i="11"/>
  <c r="K924" i="11"/>
  <c r="J924" i="11"/>
  <c r="C924" i="11"/>
  <c r="K923" i="11"/>
  <c r="J923" i="11"/>
  <c r="C923" i="11"/>
  <c r="K922" i="11"/>
  <c r="J922" i="11"/>
  <c r="C922" i="11"/>
  <c r="K921" i="11"/>
  <c r="J921" i="11"/>
  <c r="C921" i="11"/>
  <c r="K920" i="11"/>
  <c r="J920" i="11"/>
  <c r="C920" i="11"/>
  <c r="K919" i="11"/>
  <c r="J919" i="11"/>
  <c r="C919" i="11"/>
  <c r="K918" i="11"/>
  <c r="J918" i="11"/>
  <c r="C918" i="11"/>
  <c r="K917" i="11"/>
  <c r="J917" i="11"/>
  <c r="C917" i="11"/>
  <c r="K916" i="11"/>
  <c r="J916" i="11"/>
  <c r="C916" i="11"/>
  <c r="K915" i="11"/>
  <c r="J915" i="11"/>
  <c r="C915" i="11"/>
  <c r="K914" i="11"/>
  <c r="J914" i="11"/>
  <c r="C914" i="11"/>
  <c r="K913" i="11"/>
  <c r="J913" i="11"/>
  <c r="C913" i="11"/>
  <c r="K912" i="11"/>
  <c r="J912" i="11"/>
  <c r="C912" i="11"/>
  <c r="K911" i="11"/>
  <c r="J911" i="11"/>
  <c r="C911" i="11"/>
  <c r="K910" i="11"/>
  <c r="J910" i="11"/>
  <c r="C910" i="11"/>
  <c r="K909" i="11"/>
  <c r="J909" i="11"/>
  <c r="C909" i="11"/>
  <c r="K908" i="11"/>
  <c r="J908" i="11"/>
  <c r="C908" i="11"/>
  <c r="K907" i="11"/>
  <c r="J907" i="11"/>
  <c r="C907" i="11"/>
  <c r="K906" i="11"/>
  <c r="J906" i="11"/>
  <c r="C906" i="11"/>
  <c r="K905" i="11"/>
  <c r="J905" i="11"/>
  <c r="C905" i="11"/>
  <c r="K904" i="11"/>
  <c r="J904" i="11"/>
  <c r="C904" i="11"/>
  <c r="K903" i="11"/>
  <c r="J903" i="11"/>
  <c r="C903" i="11"/>
  <c r="K902" i="11"/>
  <c r="J902" i="11"/>
  <c r="C902" i="11"/>
  <c r="K901" i="11"/>
  <c r="J901" i="11"/>
  <c r="C901" i="11"/>
  <c r="K900" i="11"/>
  <c r="J900" i="11"/>
  <c r="C900" i="11"/>
  <c r="K899" i="11"/>
  <c r="J899" i="11"/>
  <c r="C899" i="11"/>
  <c r="K898" i="11"/>
  <c r="J898" i="11"/>
  <c r="C898" i="11"/>
  <c r="K897" i="11"/>
  <c r="J897" i="11"/>
  <c r="C897" i="11"/>
  <c r="K896" i="11"/>
  <c r="J896" i="11"/>
  <c r="C896" i="11"/>
  <c r="K895" i="11"/>
  <c r="J895" i="11"/>
  <c r="C895" i="11"/>
  <c r="K894" i="11"/>
  <c r="J894" i="11"/>
  <c r="C894" i="11"/>
  <c r="K893" i="11"/>
  <c r="J893" i="11"/>
  <c r="C893" i="11"/>
  <c r="K892" i="11"/>
  <c r="J892" i="11"/>
  <c r="C892" i="11"/>
  <c r="K891" i="11"/>
  <c r="J891" i="11"/>
  <c r="C891" i="11"/>
  <c r="K890" i="11"/>
  <c r="J890" i="11"/>
  <c r="C890" i="11"/>
  <c r="K889" i="11"/>
  <c r="J889" i="11"/>
  <c r="C889" i="11"/>
  <c r="K888" i="11"/>
  <c r="J888" i="11"/>
  <c r="C888" i="11"/>
  <c r="K887" i="11"/>
  <c r="J887" i="11"/>
  <c r="C887" i="11"/>
  <c r="K886" i="11"/>
  <c r="J886" i="11"/>
  <c r="C886" i="11"/>
  <c r="K885" i="11"/>
  <c r="J885" i="11"/>
  <c r="C885" i="11"/>
  <c r="K884" i="11"/>
  <c r="J884" i="11"/>
  <c r="C884" i="11"/>
  <c r="K883" i="11"/>
  <c r="J883" i="11"/>
  <c r="C883" i="11"/>
  <c r="K882" i="11"/>
  <c r="J882" i="11"/>
  <c r="C882" i="11"/>
  <c r="K881" i="11"/>
  <c r="J881" i="11"/>
  <c r="C881" i="11"/>
  <c r="K880" i="11"/>
  <c r="J880" i="11"/>
  <c r="C880" i="11"/>
  <c r="K879" i="11"/>
  <c r="J879" i="11"/>
  <c r="C879" i="11"/>
  <c r="K878" i="11"/>
  <c r="J878" i="11"/>
  <c r="C878" i="11"/>
  <c r="K877" i="11"/>
  <c r="J877" i="11"/>
  <c r="C877" i="11"/>
  <c r="K876" i="11"/>
  <c r="J876" i="11"/>
  <c r="C876" i="11"/>
  <c r="K875" i="11"/>
  <c r="J875" i="11"/>
  <c r="C875" i="11"/>
  <c r="K874" i="11"/>
  <c r="J874" i="11"/>
  <c r="C874" i="11"/>
  <c r="K873" i="11"/>
  <c r="J873" i="11"/>
  <c r="C873" i="11"/>
  <c r="K872" i="11"/>
  <c r="J872" i="11"/>
  <c r="C872" i="11"/>
  <c r="K871" i="11"/>
  <c r="J871" i="11"/>
  <c r="C871" i="11"/>
  <c r="K870" i="11"/>
  <c r="J870" i="11"/>
  <c r="C870" i="11"/>
  <c r="K869" i="11"/>
  <c r="J869" i="11"/>
  <c r="C869" i="11"/>
  <c r="K868" i="11"/>
  <c r="J868" i="11"/>
  <c r="C868" i="11"/>
  <c r="K867" i="11"/>
  <c r="J867" i="11"/>
  <c r="C867" i="11"/>
  <c r="K866" i="11"/>
  <c r="J866" i="11"/>
  <c r="C866" i="11"/>
  <c r="K865" i="11"/>
  <c r="J865" i="11"/>
  <c r="C865" i="11"/>
  <c r="K864" i="11"/>
  <c r="J864" i="11"/>
  <c r="C864" i="11"/>
  <c r="K863" i="11"/>
  <c r="J863" i="11"/>
  <c r="C863" i="11"/>
  <c r="K862" i="11"/>
  <c r="J862" i="11"/>
  <c r="C862" i="11"/>
  <c r="K861" i="11"/>
  <c r="J861" i="11"/>
  <c r="C861" i="11"/>
  <c r="K860" i="11"/>
  <c r="J860" i="11"/>
  <c r="C860" i="11"/>
  <c r="K859" i="11"/>
  <c r="J859" i="11"/>
  <c r="C859" i="11"/>
  <c r="K858" i="11"/>
  <c r="J858" i="11"/>
  <c r="C858" i="11"/>
  <c r="K857" i="11"/>
  <c r="J857" i="11"/>
  <c r="C857" i="11"/>
  <c r="K856" i="11"/>
  <c r="J856" i="11"/>
  <c r="C856" i="11"/>
  <c r="K855" i="11"/>
  <c r="J855" i="11"/>
  <c r="C855" i="11"/>
  <c r="K854" i="11"/>
  <c r="J854" i="11"/>
  <c r="C854" i="11"/>
  <c r="K853" i="11"/>
  <c r="J853" i="11"/>
  <c r="C853" i="11"/>
  <c r="K852" i="11"/>
  <c r="J852" i="11"/>
  <c r="C852" i="11"/>
  <c r="K851" i="11"/>
  <c r="J851" i="11"/>
  <c r="C851" i="11"/>
  <c r="K850" i="11"/>
  <c r="J850" i="11"/>
  <c r="C850" i="11"/>
  <c r="K849" i="11"/>
  <c r="J849" i="11"/>
  <c r="C849" i="11"/>
  <c r="K848" i="11"/>
  <c r="J848" i="11"/>
  <c r="C848" i="11"/>
  <c r="K847" i="11"/>
  <c r="J847" i="11"/>
  <c r="C847" i="11"/>
  <c r="K846" i="11"/>
  <c r="J846" i="11"/>
  <c r="C846" i="11"/>
  <c r="K845" i="11"/>
  <c r="J845" i="11"/>
  <c r="C845" i="11"/>
  <c r="K844" i="11"/>
  <c r="J844" i="11"/>
  <c r="C844" i="11"/>
  <c r="K843" i="11"/>
  <c r="J843" i="11"/>
  <c r="C843" i="11"/>
  <c r="K842" i="11"/>
  <c r="J842" i="11"/>
  <c r="C842" i="11"/>
  <c r="K841" i="11"/>
  <c r="J841" i="11"/>
  <c r="C841" i="11"/>
  <c r="K840" i="11"/>
  <c r="J840" i="11"/>
  <c r="C840" i="11"/>
  <c r="K839" i="11"/>
  <c r="J839" i="11"/>
  <c r="C839" i="11"/>
  <c r="K838" i="11"/>
  <c r="J838" i="11"/>
  <c r="C838" i="11"/>
  <c r="K837" i="11"/>
  <c r="J837" i="11"/>
  <c r="C837" i="11"/>
  <c r="K836" i="11"/>
  <c r="J836" i="11"/>
  <c r="C836" i="11"/>
  <c r="K835" i="11"/>
  <c r="J835" i="11"/>
  <c r="C835" i="11"/>
  <c r="K834" i="11"/>
  <c r="J834" i="11"/>
  <c r="C834" i="11"/>
  <c r="K833" i="11"/>
  <c r="J833" i="11"/>
  <c r="C833" i="11"/>
  <c r="K832" i="11"/>
  <c r="J832" i="11"/>
  <c r="C832" i="11"/>
  <c r="K831" i="11"/>
  <c r="J831" i="11"/>
  <c r="C831" i="11"/>
  <c r="K830" i="11"/>
  <c r="J830" i="11"/>
  <c r="C830" i="11"/>
  <c r="K829" i="11"/>
  <c r="J829" i="11"/>
  <c r="C829" i="11"/>
  <c r="K828" i="11"/>
  <c r="J828" i="11"/>
  <c r="C828" i="11"/>
  <c r="K827" i="11"/>
  <c r="J827" i="11"/>
  <c r="C827" i="11"/>
  <c r="K826" i="11"/>
  <c r="J826" i="11"/>
  <c r="C826" i="11"/>
  <c r="K825" i="11"/>
  <c r="J825" i="11"/>
  <c r="C825" i="11"/>
  <c r="K824" i="11"/>
  <c r="J824" i="11"/>
  <c r="C824" i="11"/>
  <c r="K823" i="11"/>
  <c r="J823" i="11"/>
  <c r="C823" i="11"/>
  <c r="K822" i="11"/>
  <c r="J822" i="11"/>
  <c r="C822" i="11"/>
  <c r="K821" i="11"/>
  <c r="J821" i="11"/>
  <c r="C821" i="11"/>
  <c r="K820" i="11"/>
  <c r="J820" i="11"/>
  <c r="C820" i="11"/>
  <c r="K819" i="11"/>
  <c r="J819" i="11"/>
  <c r="C819" i="11"/>
  <c r="K818" i="11"/>
  <c r="J818" i="11"/>
  <c r="C818" i="11"/>
  <c r="K817" i="11"/>
  <c r="J817" i="11"/>
  <c r="C817" i="11"/>
  <c r="K816" i="11"/>
  <c r="J816" i="11"/>
  <c r="C816" i="11"/>
  <c r="K815" i="11"/>
  <c r="J815" i="11"/>
  <c r="C815" i="11"/>
  <c r="K814" i="11"/>
  <c r="J814" i="11"/>
  <c r="C814" i="11"/>
  <c r="K813" i="11"/>
  <c r="J813" i="11"/>
  <c r="C813" i="11"/>
  <c r="K812" i="11"/>
  <c r="J812" i="11"/>
  <c r="C812" i="11"/>
  <c r="K811" i="11"/>
  <c r="J811" i="11"/>
  <c r="C811" i="11"/>
  <c r="K810" i="11"/>
  <c r="J810" i="11"/>
  <c r="C810" i="11"/>
  <c r="K809" i="11"/>
  <c r="J809" i="11"/>
  <c r="C809" i="11"/>
  <c r="K808" i="11"/>
  <c r="J808" i="11"/>
  <c r="C808" i="11"/>
  <c r="K807" i="11"/>
  <c r="J807" i="11"/>
  <c r="C807" i="11"/>
  <c r="K806" i="11"/>
  <c r="J806" i="11"/>
  <c r="C806" i="11"/>
  <c r="K805" i="11"/>
  <c r="J805" i="11"/>
  <c r="C805" i="11"/>
  <c r="K804" i="11"/>
  <c r="J804" i="11"/>
  <c r="C804" i="11"/>
  <c r="K803" i="11"/>
  <c r="J803" i="11"/>
  <c r="C803" i="11"/>
  <c r="K802" i="11"/>
  <c r="J802" i="11"/>
  <c r="C802" i="11"/>
  <c r="K801" i="11"/>
  <c r="J801" i="11"/>
  <c r="C801" i="11"/>
  <c r="K800" i="11"/>
  <c r="J800" i="11"/>
  <c r="C800" i="11"/>
  <c r="K799" i="11"/>
  <c r="J799" i="11"/>
  <c r="C799" i="11"/>
  <c r="K798" i="11"/>
  <c r="J798" i="11"/>
  <c r="C798" i="11"/>
  <c r="K797" i="11"/>
  <c r="J797" i="11"/>
  <c r="C797" i="11"/>
  <c r="K796" i="11"/>
  <c r="J796" i="11"/>
  <c r="C796" i="11"/>
  <c r="K795" i="11"/>
  <c r="J795" i="11"/>
  <c r="C795" i="11"/>
  <c r="K794" i="11"/>
  <c r="J794" i="11"/>
  <c r="C794" i="11"/>
  <c r="K793" i="11"/>
  <c r="J793" i="11"/>
  <c r="C793" i="11"/>
  <c r="K792" i="11"/>
  <c r="J792" i="11"/>
  <c r="C792" i="11"/>
  <c r="K791" i="11"/>
  <c r="J791" i="11"/>
  <c r="C791" i="11"/>
  <c r="K790" i="11"/>
  <c r="J790" i="11"/>
  <c r="C790" i="11"/>
  <c r="K789" i="11"/>
  <c r="J789" i="11"/>
  <c r="C789" i="11"/>
  <c r="K788" i="11"/>
  <c r="J788" i="11"/>
  <c r="C788" i="11"/>
  <c r="K787" i="11"/>
  <c r="J787" i="11"/>
  <c r="C787" i="11"/>
  <c r="K786" i="11"/>
  <c r="J786" i="11"/>
  <c r="C786" i="11"/>
  <c r="K785" i="11"/>
  <c r="J785" i="11"/>
  <c r="C785" i="11"/>
  <c r="K784" i="11"/>
  <c r="J784" i="11"/>
  <c r="C784" i="11"/>
  <c r="K783" i="11"/>
  <c r="J783" i="11"/>
  <c r="C783" i="11"/>
  <c r="K782" i="11"/>
  <c r="J782" i="11"/>
  <c r="C782" i="11"/>
  <c r="K781" i="11"/>
  <c r="J781" i="11"/>
  <c r="C781" i="11"/>
  <c r="K780" i="11"/>
  <c r="J780" i="11"/>
  <c r="C780" i="11"/>
  <c r="K779" i="11"/>
  <c r="J779" i="11"/>
  <c r="C779" i="11"/>
  <c r="K778" i="11"/>
  <c r="J778" i="11"/>
  <c r="C778" i="11"/>
  <c r="K777" i="11"/>
  <c r="J777" i="11"/>
  <c r="C777" i="11"/>
  <c r="K776" i="11"/>
  <c r="J776" i="11"/>
  <c r="C776" i="11"/>
  <c r="K775" i="11"/>
  <c r="J775" i="11"/>
  <c r="C775" i="11"/>
  <c r="K774" i="11"/>
  <c r="J774" i="11"/>
  <c r="C774" i="11"/>
  <c r="K773" i="11"/>
  <c r="J773" i="11"/>
  <c r="C773" i="11"/>
  <c r="K772" i="11"/>
  <c r="J772" i="11"/>
  <c r="C772" i="11"/>
  <c r="K771" i="11"/>
  <c r="J771" i="11"/>
  <c r="C771" i="11"/>
  <c r="K770" i="11"/>
  <c r="J770" i="11"/>
  <c r="C770" i="11"/>
  <c r="K769" i="11"/>
  <c r="J769" i="11"/>
  <c r="C769" i="11"/>
  <c r="K768" i="11"/>
  <c r="J768" i="11"/>
  <c r="C768" i="11"/>
  <c r="K767" i="11"/>
  <c r="J767" i="11"/>
  <c r="C767" i="11"/>
  <c r="K766" i="11"/>
  <c r="J766" i="11"/>
  <c r="C766" i="11"/>
  <c r="K765" i="11"/>
  <c r="J765" i="11"/>
  <c r="C765" i="11"/>
  <c r="K764" i="11"/>
  <c r="J764" i="11"/>
  <c r="C764" i="11"/>
  <c r="K763" i="11"/>
  <c r="J763" i="11"/>
  <c r="C763" i="11"/>
  <c r="K762" i="11"/>
  <c r="J762" i="11"/>
  <c r="C762" i="11"/>
  <c r="K761" i="11"/>
  <c r="J761" i="11"/>
  <c r="C761" i="11"/>
  <c r="K760" i="11"/>
  <c r="J760" i="11"/>
  <c r="C760" i="11"/>
  <c r="K759" i="11"/>
  <c r="J759" i="11"/>
  <c r="C759" i="11"/>
  <c r="K758" i="11"/>
  <c r="J758" i="11"/>
  <c r="C758" i="11"/>
  <c r="K757" i="11"/>
  <c r="J757" i="11"/>
  <c r="C757" i="11"/>
  <c r="K756" i="11"/>
  <c r="J756" i="11"/>
  <c r="C756" i="11"/>
  <c r="K755" i="11"/>
  <c r="J755" i="11"/>
  <c r="C755" i="11"/>
  <c r="K754" i="11"/>
  <c r="J754" i="11"/>
  <c r="C754" i="11"/>
  <c r="K753" i="11"/>
  <c r="J753" i="11"/>
  <c r="C753" i="11"/>
  <c r="K752" i="11"/>
  <c r="J752" i="11"/>
  <c r="C752" i="11"/>
  <c r="K751" i="11"/>
  <c r="J751" i="11"/>
  <c r="C751" i="11"/>
  <c r="K750" i="11"/>
  <c r="J750" i="11"/>
  <c r="C750" i="11"/>
  <c r="K749" i="11"/>
  <c r="J749" i="11"/>
  <c r="C749" i="11"/>
  <c r="K748" i="11"/>
  <c r="J748" i="11"/>
  <c r="C748" i="11"/>
  <c r="K747" i="11"/>
  <c r="J747" i="11"/>
  <c r="C747" i="11"/>
  <c r="K746" i="11"/>
  <c r="J746" i="11"/>
  <c r="C746" i="11"/>
  <c r="K745" i="11"/>
  <c r="J745" i="11"/>
  <c r="C745" i="11"/>
  <c r="K744" i="11"/>
  <c r="J744" i="11"/>
  <c r="C744" i="11"/>
  <c r="K743" i="11"/>
  <c r="J743" i="11"/>
  <c r="C743" i="11"/>
  <c r="K742" i="11"/>
  <c r="J742" i="11"/>
  <c r="C742" i="11"/>
  <c r="K741" i="11"/>
  <c r="J741" i="11"/>
  <c r="C741" i="11"/>
  <c r="K740" i="11"/>
  <c r="J740" i="11"/>
  <c r="C740" i="11"/>
  <c r="K739" i="11"/>
  <c r="J739" i="11"/>
  <c r="C739" i="11"/>
  <c r="K738" i="11"/>
  <c r="J738" i="11"/>
  <c r="C738" i="11"/>
  <c r="K737" i="11"/>
  <c r="J737" i="11"/>
  <c r="C737" i="11"/>
  <c r="K736" i="11"/>
  <c r="J736" i="11"/>
  <c r="C736" i="11"/>
  <c r="K735" i="11"/>
  <c r="J735" i="11"/>
  <c r="C735" i="11"/>
  <c r="K734" i="11"/>
  <c r="J734" i="11"/>
  <c r="C734" i="11"/>
  <c r="K733" i="11"/>
  <c r="J733" i="11"/>
  <c r="C733" i="11"/>
  <c r="K732" i="11"/>
  <c r="J732" i="11"/>
  <c r="C732" i="11"/>
  <c r="K731" i="11"/>
  <c r="J731" i="11"/>
  <c r="C731" i="11"/>
  <c r="K730" i="11"/>
  <c r="J730" i="11"/>
  <c r="C730" i="11"/>
  <c r="K729" i="11"/>
  <c r="J729" i="11"/>
  <c r="C729" i="11"/>
  <c r="K728" i="11"/>
  <c r="J728" i="11"/>
  <c r="C728" i="11"/>
  <c r="K727" i="11"/>
  <c r="J727" i="11"/>
  <c r="C727" i="11"/>
  <c r="K726" i="11"/>
  <c r="J726" i="11"/>
  <c r="C726" i="11"/>
  <c r="K725" i="11"/>
  <c r="J725" i="11"/>
  <c r="C725" i="11"/>
  <c r="K724" i="11"/>
  <c r="J724" i="11"/>
  <c r="C724" i="11"/>
  <c r="K723" i="11"/>
  <c r="J723" i="11"/>
  <c r="C723" i="11"/>
  <c r="K722" i="11"/>
  <c r="J722" i="11"/>
  <c r="C722" i="11"/>
  <c r="K721" i="11"/>
  <c r="J721" i="11"/>
  <c r="C721" i="11"/>
  <c r="K720" i="11"/>
  <c r="J720" i="11"/>
  <c r="C720" i="11"/>
  <c r="K719" i="11"/>
  <c r="J719" i="11"/>
  <c r="C719" i="11"/>
  <c r="K718" i="11"/>
  <c r="J718" i="11"/>
  <c r="C718" i="11"/>
  <c r="K717" i="11"/>
  <c r="J717" i="11"/>
  <c r="C717" i="11"/>
  <c r="K716" i="11"/>
  <c r="J716" i="11"/>
  <c r="C716" i="11"/>
  <c r="K715" i="11"/>
  <c r="J715" i="11"/>
  <c r="C715" i="11"/>
  <c r="K714" i="11"/>
  <c r="J714" i="11"/>
  <c r="C714" i="11"/>
  <c r="K713" i="11"/>
  <c r="J713" i="11"/>
  <c r="C713" i="11"/>
  <c r="K712" i="11"/>
  <c r="J712" i="11"/>
  <c r="C712" i="11"/>
  <c r="K711" i="11"/>
  <c r="J711" i="11"/>
  <c r="C711" i="11"/>
  <c r="K710" i="11"/>
  <c r="J710" i="11"/>
  <c r="C710" i="11"/>
  <c r="K709" i="11"/>
  <c r="J709" i="11"/>
  <c r="C709" i="11"/>
  <c r="K708" i="11"/>
  <c r="J708" i="11"/>
  <c r="C708" i="11"/>
  <c r="K707" i="11"/>
  <c r="J707" i="11"/>
  <c r="C707" i="11"/>
  <c r="K706" i="11"/>
  <c r="J706" i="11"/>
  <c r="C706" i="11"/>
  <c r="K705" i="11"/>
  <c r="J705" i="11"/>
  <c r="C705" i="11"/>
  <c r="K704" i="11"/>
  <c r="J704" i="11"/>
  <c r="C704" i="11"/>
  <c r="K703" i="11"/>
  <c r="J703" i="11"/>
  <c r="C703" i="11"/>
  <c r="K702" i="11"/>
  <c r="J702" i="11"/>
  <c r="C702" i="11"/>
  <c r="K701" i="11"/>
  <c r="J701" i="11"/>
  <c r="C701" i="11"/>
  <c r="K700" i="11"/>
  <c r="J700" i="11"/>
  <c r="C700" i="11"/>
  <c r="K699" i="11"/>
  <c r="J699" i="11"/>
  <c r="C699" i="11"/>
  <c r="K698" i="11"/>
  <c r="J698" i="11"/>
  <c r="C698" i="11"/>
  <c r="K697" i="11"/>
  <c r="J697" i="11"/>
  <c r="C697" i="11"/>
  <c r="K696" i="11"/>
  <c r="J696" i="11"/>
  <c r="C696" i="11"/>
  <c r="K695" i="11"/>
  <c r="J695" i="11"/>
  <c r="C695" i="11"/>
  <c r="K694" i="11"/>
  <c r="J694" i="11"/>
  <c r="C694" i="11"/>
  <c r="K693" i="11"/>
  <c r="J693" i="11"/>
  <c r="C693" i="11"/>
  <c r="K692" i="11"/>
  <c r="J692" i="11"/>
  <c r="C692" i="11"/>
  <c r="K691" i="11"/>
  <c r="J691" i="11"/>
  <c r="C691" i="11"/>
  <c r="K690" i="11"/>
  <c r="J690" i="11"/>
  <c r="C690" i="11"/>
  <c r="K689" i="11"/>
  <c r="J689" i="11"/>
  <c r="C689" i="11"/>
  <c r="K688" i="11"/>
  <c r="J688" i="11"/>
  <c r="C688" i="11"/>
  <c r="K687" i="11"/>
  <c r="J687" i="11"/>
  <c r="C687" i="11"/>
  <c r="K686" i="11"/>
  <c r="J686" i="11"/>
  <c r="C686" i="11"/>
  <c r="K685" i="11"/>
  <c r="J685" i="11"/>
  <c r="C685" i="11"/>
  <c r="K684" i="11"/>
  <c r="J684" i="11"/>
  <c r="C684" i="11"/>
  <c r="K683" i="11"/>
  <c r="J683" i="11"/>
  <c r="C683" i="11"/>
  <c r="K682" i="11"/>
  <c r="J682" i="11"/>
  <c r="C682" i="11"/>
  <c r="K681" i="11"/>
  <c r="J681" i="11"/>
  <c r="C681" i="11"/>
  <c r="K680" i="11"/>
  <c r="J680" i="11"/>
  <c r="C680" i="11"/>
  <c r="K679" i="11"/>
  <c r="J679" i="11"/>
  <c r="C679" i="11"/>
  <c r="K678" i="11"/>
  <c r="J678" i="11"/>
  <c r="C678" i="11"/>
  <c r="K677" i="11"/>
  <c r="J677" i="11"/>
  <c r="C677" i="11"/>
  <c r="K676" i="11"/>
  <c r="J676" i="11"/>
  <c r="C676" i="11"/>
  <c r="K675" i="11"/>
  <c r="J675" i="11"/>
  <c r="C675" i="11"/>
  <c r="K674" i="11"/>
  <c r="J674" i="11"/>
  <c r="C674" i="11"/>
  <c r="K673" i="11"/>
  <c r="J673" i="11"/>
  <c r="C673" i="11"/>
  <c r="K672" i="11"/>
  <c r="J672" i="11"/>
  <c r="C672" i="11"/>
  <c r="K671" i="11"/>
  <c r="J671" i="11"/>
  <c r="C671" i="11"/>
  <c r="K670" i="11"/>
  <c r="J670" i="11"/>
  <c r="C670" i="11"/>
  <c r="K669" i="11"/>
  <c r="J669" i="11"/>
  <c r="C669" i="11"/>
  <c r="K668" i="11"/>
  <c r="J668" i="11"/>
  <c r="C668" i="11"/>
  <c r="K667" i="11"/>
  <c r="J667" i="11"/>
  <c r="C667" i="11"/>
  <c r="K666" i="11"/>
  <c r="J666" i="11"/>
  <c r="C666" i="11"/>
  <c r="K665" i="11"/>
  <c r="J665" i="11"/>
  <c r="C665" i="11"/>
  <c r="K664" i="11"/>
  <c r="J664" i="11"/>
  <c r="C664" i="11"/>
  <c r="K663" i="11"/>
  <c r="J663" i="11"/>
  <c r="C663" i="11"/>
  <c r="K662" i="11"/>
  <c r="J662" i="11"/>
  <c r="C662" i="11"/>
  <c r="K661" i="11"/>
  <c r="J661" i="11"/>
  <c r="C661" i="11"/>
  <c r="K660" i="11"/>
  <c r="J660" i="11"/>
  <c r="C660" i="11"/>
  <c r="K659" i="11"/>
  <c r="J659" i="11"/>
  <c r="C659" i="11"/>
  <c r="K658" i="11"/>
  <c r="J658" i="11"/>
  <c r="C658" i="11"/>
  <c r="K657" i="11"/>
  <c r="J657" i="11"/>
  <c r="C657" i="11"/>
  <c r="K656" i="11"/>
  <c r="J656" i="11"/>
  <c r="C656" i="11"/>
  <c r="K655" i="11"/>
  <c r="J655" i="11"/>
  <c r="C655" i="11"/>
  <c r="K654" i="11"/>
  <c r="J654" i="11"/>
  <c r="C654" i="11"/>
  <c r="K653" i="11"/>
  <c r="J653" i="11"/>
  <c r="C653" i="11"/>
  <c r="K652" i="11"/>
  <c r="J652" i="11"/>
  <c r="C652" i="11"/>
  <c r="K651" i="11"/>
  <c r="J651" i="11"/>
  <c r="C651" i="11"/>
  <c r="K650" i="11"/>
  <c r="J650" i="11"/>
  <c r="C650" i="11"/>
  <c r="K649" i="11"/>
  <c r="J649" i="11"/>
  <c r="C649" i="11"/>
  <c r="K648" i="11"/>
  <c r="J648" i="11"/>
  <c r="C648" i="11"/>
  <c r="K647" i="11"/>
  <c r="J647" i="11"/>
  <c r="C647" i="11"/>
  <c r="K646" i="11"/>
  <c r="J646" i="11"/>
  <c r="C646" i="11"/>
  <c r="K645" i="11"/>
  <c r="J645" i="11"/>
  <c r="C645" i="11"/>
  <c r="K644" i="11"/>
  <c r="J644" i="11"/>
  <c r="C644" i="11"/>
  <c r="K643" i="11"/>
  <c r="J643" i="11"/>
  <c r="C643" i="11"/>
  <c r="K642" i="11"/>
  <c r="J642" i="11"/>
  <c r="C642" i="11"/>
  <c r="K641" i="11"/>
  <c r="J641" i="11"/>
  <c r="C641" i="11"/>
  <c r="K640" i="11"/>
  <c r="J640" i="11"/>
  <c r="C640" i="11"/>
  <c r="K639" i="11"/>
  <c r="J639" i="11"/>
  <c r="C639" i="11"/>
  <c r="K638" i="11"/>
  <c r="J638" i="11"/>
  <c r="C638" i="11"/>
  <c r="K637" i="11"/>
  <c r="J637" i="11"/>
  <c r="C637" i="11"/>
  <c r="K636" i="11"/>
  <c r="J636" i="11"/>
  <c r="C636" i="11"/>
  <c r="K635" i="11"/>
  <c r="J635" i="11"/>
  <c r="C635" i="11"/>
  <c r="K634" i="11"/>
  <c r="J634" i="11"/>
  <c r="C634" i="11"/>
  <c r="K633" i="11"/>
  <c r="J633" i="11"/>
  <c r="C633" i="11"/>
  <c r="K632" i="11"/>
  <c r="J632" i="11"/>
  <c r="C632" i="11"/>
  <c r="K631" i="11"/>
  <c r="J631" i="11"/>
  <c r="C631" i="11"/>
  <c r="K630" i="11"/>
  <c r="J630" i="11"/>
  <c r="C630" i="11"/>
  <c r="K629" i="11"/>
  <c r="J629" i="11"/>
  <c r="C629" i="11"/>
  <c r="K628" i="11"/>
  <c r="J628" i="11"/>
  <c r="C628" i="11"/>
  <c r="K627" i="11"/>
  <c r="J627" i="11"/>
  <c r="C627" i="11"/>
  <c r="K626" i="11"/>
  <c r="J626" i="11"/>
  <c r="C626" i="11"/>
  <c r="K625" i="11"/>
  <c r="J625" i="11"/>
  <c r="C625" i="11"/>
  <c r="K624" i="11"/>
  <c r="J624" i="11"/>
  <c r="C624" i="11"/>
  <c r="K623" i="11"/>
  <c r="J623" i="11"/>
  <c r="C623" i="11"/>
  <c r="K622" i="11"/>
  <c r="J622" i="11"/>
  <c r="C622" i="11"/>
  <c r="K621" i="11"/>
  <c r="J621" i="11"/>
  <c r="C621" i="11"/>
  <c r="K620" i="11"/>
  <c r="J620" i="11"/>
  <c r="C620" i="11"/>
  <c r="K619" i="11"/>
  <c r="J619" i="11"/>
  <c r="C619" i="11"/>
  <c r="K618" i="11"/>
  <c r="J618" i="11"/>
  <c r="C618" i="11"/>
  <c r="K617" i="11"/>
  <c r="J617" i="11"/>
  <c r="C617" i="11"/>
  <c r="K616" i="11"/>
  <c r="J616" i="11"/>
  <c r="C616" i="11"/>
  <c r="K615" i="11"/>
  <c r="J615" i="11"/>
  <c r="C615" i="11"/>
  <c r="K614" i="11"/>
  <c r="J614" i="11"/>
  <c r="C614" i="11"/>
  <c r="K613" i="11"/>
  <c r="J613" i="11"/>
  <c r="C613" i="11"/>
  <c r="K612" i="11"/>
  <c r="J612" i="11"/>
  <c r="C612" i="11"/>
  <c r="K611" i="11"/>
  <c r="J611" i="11"/>
  <c r="C611" i="11"/>
  <c r="K610" i="11"/>
  <c r="J610" i="11"/>
  <c r="C610" i="11"/>
  <c r="K609" i="11"/>
  <c r="J609" i="11"/>
  <c r="C609" i="11"/>
  <c r="K608" i="11"/>
  <c r="J608" i="11"/>
  <c r="C608" i="11"/>
  <c r="K607" i="11"/>
  <c r="J607" i="11"/>
  <c r="C607" i="11"/>
  <c r="K606" i="11"/>
  <c r="J606" i="11"/>
  <c r="C606" i="11"/>
  <c r="K605" i="11"/>
  <c r="J605" i="11"/>
  <c r="C605" i="11"/>
  <c r="K604" i="11"/>
  <c r="J604" i="11"/>
  <c r="C604" i="11"/>
  <c r="K603" i="11"/>
  <c r="J603" i="11"/>
  <c r="C603" i="11"/>
  <c r="K602" i="11"/>
  <c r="J602" i="11"/>
  <c r="C602" i="11"/>
  <c r="K601" i="11"/>
  <c r="J601" i="11"/>
  <c r="C601" i="11"/>
  <c r="K600" i="11"/>
  <c r="J600" i="11"/>
  <c r="C600" i="11"/>
  <c r="K599" i="11"/>
  <c r="J599" i="11"/>
  <c r="C599" i="11"/>
  <c r="K598" i="11"/>
  <c r="J598" i="11"/>
  <c r="C598" i="11"/>
  <c r="K597" i="11"/>
  <c r="J597" i="11"/>
  <c r="C597" i="11"/>
  <c r="K596" i="11"/>
  <c r="J596" i="11"/>
  <c r="C596" i="11"/>
  <c r="K595" i="11"/>
  <c r="J595" i="11"/>
  <c r="C595" i="11"/>
  <c r="K594" i="11"/>
  <c r="J594" i="11"/>
  <c r="C594" i="11"/>
  <c r="K593" i="11"/>
  <c r="J593" i="11"/>
  <c r="C593" i="11"/>
  <c r="K592" i="11"/>
  <c r="J592" i="11"/>
  <c r="C592" i="11"/>
  <c r="K591" i="11"/>
  <c r="J591" i="11"/>
  <c r="C591" i="11"/>
  <c r="K590" i="11"/>
  <c r="J590" i="11"/>
  <c r="C590" i="11"/>
  <c r="K589" i="11"/>
  <c r="J589" i="11"/>
  <c r="C589" i="11"/>
  <c r="K588" i="11"/>
  <c r="J588" i="11"/>
  <c r="C588" i="11"/>
  <c r="K587" i="11"/>
  <c r="J587" i="11"/>
  <c r="C587" i="11"/>
  <c r="K586" i="11"/>
  <c r="J586" i="11"/>
  <c r="C586" i="11"/>
  <c r="K585" i="11"/>
  <c r="J585" i="11"/>
  <c r="C585" i="11"/>
  <c r="K584" i="11"/>
  <c r="J584" i="11"/>
  <c r="C584" i="11"/>
  <c r="K583" i="11"/>
  <c r="J583" i="11"/>
  <c r="C583" i="11"/>
  <c r="K582" i="11"/>
  <c r="J582" i="11"/>
  <c r="C582" i="11"/>
  <c r="K581" i="11"/>
  <c r="J581" i="11"/>
  <c r="C581" i="11"/>
  <c r="K580" i="11"/>
  <c r="J580" i="11"/>
  <c r="C580" i="11"/>
  <c r="K579" i="11"/>
  <c r="J579" i="11"/>
  <c r="C579" i="11"/>
  <c r="K578" i="11"/>
  <c r="J578" i="11"/>
  <c r="C578" i="11"/>
  <c r="K577" i="11"/>
  <c r="J577" i="11"/>
  <c r="C577" i="11"/>
  <c r="K576" i="11"/>
  <c r="J576" i="11"/>
  <c r="C576" i="11"/>
  <c r="K575" i="11"/>
  <c r="J575" i="11"/>
  <c r="C575" i="11"/>
  <c r="K574" i="11"/>
  <c r="J574" i="11"/>
  <c r="C574" i="11"/>
  <c r="K573" i="11"/>
  <c r="J573" i="11"/>
  <c r="C573" i="11"/>
  <c r="K572" i="11"/>
  <c r="J572" i="11"/>
  <c r="C572" i="11"/>
  <c r="K571" i="11"/>
  <c r="J571" i="11"/>
  <c r="C571" i="11"/>
  <c r="K570" i="11"/>
  <c r="J570" i="11"/>
  <c r="C570" i="11"/>
  <c r="K569" i="11"/>
  <c r="J569" i="11"/>
  <c r="C569" i="11"/>
  <c r="K568" i="11"/>
  <c r="J568" i="11"/>
  <c r="C568" i="11"/>
  <c r="K567" i="11"/>
  <c r="J567" i="11"/>
  <c r="C567" i="11"/>
  <c r="K566" i="11"/>
  <c r="J566" i="11"/>
  <c r="C566" i="11"/>
  <c r="K565" i="11"/>
  <c r="J565" i="11"/>
  <c r="C565" i="11"/>
  <c r="K564" i="11"/>
  <c r="J564" i="11"/>
  <c r="C564" i="11"/>
  <c r="K563" i="11"/>
  <c r="J563" i="11"/>
  <c r="C563" i="11"/>
  <c r="K562" i="11"/>
  <c r="J562" i="11"/>
  <c r="C562" i="11"/>
  <c r="K561" i="11"/>
  <c r="J561" i="11"/>
  <c r="C561" i="11"/>
  <c r="K560" i="11"/>
  <c r="J560" i="11"/>
  <c r="C560" i="11"/>
  <c r="K559" i="11"/>
  <c r="J559" i="11"/>
  <c r="C559" i="11"/>
  <c r="K558" i="11"/>
  <c r="J558" i="11"/>
  <c r="C558" i="11"/>
  <c r="K557" i="11"/>
  <c r="J557" i="11"/>
  <c r="C557" i="11"/>
  <c r="K556" i="11"/>
  <c r="J556" i="11"/>
  <c r="C556" i="11"/>
  <c r="K555" i="11"/>
  <c r="J555" i="11"/>
  <c r="C555" i="11"/>
  <c r="K554" i="11"/>
  <c r="J554" i="11"/>
  <c r="C554" i="11"/>
  <c r="K553" i="11"/>
  <c r="J553" i="11"/>
  <c r="C553" i="11"/>
  <c r="K552" i="11"/>
  <c r="J552" i="11"/>
  <c r="C552" i="11"/>
  <c r="K551" i="11"/>
  <c r="J551" i="11"/>
  <c r="C551" i="11"/>
  <c r="K550" i="11"/>
  <c r="J550" i="11"/>
  <c r="C550" i="11"/>
  <c r="K549" i="11"/>
  <c r="J549" i="11"/>
  <c r="C549" i="11"/>
  <c r="K548" i="11"/>
  <c r="J548" i="11"/>
  <c r="C548" i="11"/>
  <c r="K547" i="11"/>
  <c r="J547" i="11"/>
  <c r="C547" i="11"/>
  <c r="K546" i="11"/>
  <c r="J546" i="11"/>
  <c r="C546" i="11"/>
  <c r="K545" i="11"/>
  <c r="J545" i="11"/>
  <c r="C545" i="11"/>
  <c r="K544" i="11"/>
  <c r="J544" i="11"/>
  <c r="C544" i="11"/>
  <c r="K543" i="11"/>
  <c r="J543" i="11"/>
  <c r="C543" i="11"/>
  <c r="K542" i="11"/>
  <c r="J542" i="11"/>
  <c r="C542" i="11"/>
  <c r="K541" i="11"/>
  <c r="J541" i="11"/>
  <c r="C541" i="11"/>
  <c r="K540" i="11"/>
  <c r="J540" i="11"/>
  <c r="C540" i="11"/>
  <c r="K539" i="11"/>
  <c r="J539" i="11"/>
  <c r="C539" i="11"/>
  <c r="K538" i="11"/>
  <c r="J538" i="11"/>
  <c r="C538" i="11"/>
  <c r="K537" i="11"/>
  <c r="J537" i="11"/>
  <c r="C537" i="11"/>
  <c r="K536" i="11"/>
  <c r="J536" i="11"/>
  <c r="C536" i="11"/>
  <c r="K535" i="11"/>
  <c r="J535" i="11"/>
  <c r="C535" i="11"/>
  <c r="K534" i="11"/>
  <c r="J534" i="11"/>
  <c r="C534" i="11"/>
  <c r="K533" i="11"/>
  <c r="J533" i="11"/>
  <c r="C533" i="11"/>
  <c r="K532" i="11"/>
  <c r="J532" i="11"/>
  <c r="C532" i="11"/>
  <c r="K531" i="11"/>
  <c r="J531" i="11"/>
  <c r="C531" i="11"/>
  <c r="K530" i="11"/>
  <c r="J530" i="11"/>
  <c r="C530" i="11"/>
  <c r="K529" i="11"/>
  <c r="J529" i="11"/>
  <c r="C529" i="11"/>
  <c r="K528" i="11"/>
  <c r="J528" i="11"/>
  <c r="C528" i="11"/>
  <c r="K527" i="11"/>
  <c r="J527" i="11"/>
  <c r="C527" i="11"/>
  <c r="K526" i="11"/>
  <c r="J526" i="11"/>
  <c r="C526" i="11"/>
  <c r="K525" i="11"/>
  <c r="J525" i="11"/>
  <c r="C525" i="11"/>
  <c r="K524" i="11"/>
  <c r="J524" i="11"/>
  <c r="C524" i="11"/>
  <c r="K523" i="11"/>
  <c r="J523" i="11"/>
  <c r="C523" i="11"/>
  <c r="K522" i="11"/>
  <c r="J522" i="11"/>
  <c r="C522" i="11"/>
  <c r="K521" i="11"/>
  <c r="J521" i="11"/>
  <c r="C521" i="11"/>
  <c r="K520" i="11"/>
  <c r="J520" i="11"/>
  <c r="C520" i="11"/>
  <c r="K519" i="11"/>
  <c r="J519" i="11"/>
  <c r="C519" i="11"/>
  <c r="K518" i="11"/>
  <c r="J518" i="11"/>
  <c r="C518" i="11"/>
  <c r="K517" i="11"/>
  <c r="J517" i="11"/>
  <c r="C517" i="11"/>
  <c r="K516" i="11"/>
  <c r="J516" i="11"/>
  <c r="C516" i="11"/>
  <c r="K515" i="11"/>
  <c r="J515" i="11"/>
  <c r="C515" i="11"/>
  <c r="K514" i="11"/>
  <c r="J514" i="11"/>
  <c r="C514" i="11"/>
  <c r="K513" i="11"/>
  <c r="J513" i="11"/>
  <c r="C513" i="11"/>
  <c r="K512" i="11"/>
  <c r="J512" i="11"/>
  <c r="C512" i="11"/>
  <c r="K511" i="11"/>
  <c r="J511" i="11"/>
  <c r="C511" i="11"/>
  <c r="K510" i="11"/>
  <c r="J510" i="11"/>
  <c r="C510" i="11"/>
  <c r="K509" i="11"/>
  <c r="J509" i="11"/>
  <c r="C509" i="11"/>
  <c r="K508" i="11"/>
  <c r="J508" i="11"/>
  <c r="C508" i="11"/>
  <c r="K507" i="11"/>
  <c r="J507" i="11"/>
  <c r="C507" i="11"/>
  <c r="K506" i="11"/>
  <c r="J506" i="11"/>
  <c r="C506" i="11"/>
  <c r="K505" i="11"/>
  <c r="J505" i="11"/>
  <c r="C505" i="11"/>
  <c r="K504" i="11"/>
  <c r="J504" i="11"/>
  <c r="C504" i="11"/>
  <c r="K503" i="11"/>
  <c r="J503" i="11"/>
  <c r="C503" i="11"/>
  <c r="K502" i="11"/>
  <c r="J502" i="11"/>
  <c r="C502" i="11"/>
  <c r="K501" i="11"/>
  <c r="J501" i="11"/>
  <c r="C501" i="11"/>
  <c r="K500" i="11"/>
  <c r="J500" i="11"/>
  <c r="C500" i="11"/>
  <c r="K499" i="11"/>
  <c r="J499" i="11"/>
  <c r="C499" i="11"/>
  <c r="K498" i="11"/>
  <c r="J498" i="11"/>
  <c r="C498" i="11"/>
  <c r="K497" i="11"/>
  <c r="J497" i="11"/>
  <c r="C497" i="11"/>
  <c r="K496" i="11"/>
  <c r="J496" i="11"/>
  <c r="C496" i="11"/>
  <c r="K495" i="11"/>
  <c r="J495" i="11"/>
  <c r="C495" i="11"/>
  <c r="K494" i="11"/>
  <c r="J494" i="11"/>
  <c r="C494" i="11"/>
  <c r="K493" i="11"/>
  <c r="J493" i="11"/>
  <c r="C493" i="11"/>
  <c r="K492" i="11"/>
  <c r="J492" i="11"/>
  <c r="C492" i="11"/>
  <c r="K491" i="11"/>
  <c r="J491" i="11"/>
  <c r="C491" i="11"/>
  <c r="K490" i="11"/>
  <c r="J490" i="11"/>
  <c r="C490" i="11"/>
  <c r="K489" i="11"/>
  <c r="J489" i="11"/>
  <c r="C489" i="11"/>
  <c r="K488" i="11"/>
  <c r="J488" i="11"/>
  <c r="C488" i="11"/>
  <c r="K487" i="11"/>
  <c r="J487" i="11"/>
  <c r="C487" i="11"/>
  <c r="K486" i="11"/>
  <c r="J486" i="11"/>
  <c r="C486" i="11"/>
  <c r="K485" i="11"/>
  <c r="J485" i="11"/>
  <c r="C485" i="11"/>
  <c r="K484" i="11"/>
  <c r="J484" i="11"/>
  <c r="C484" i="11"/>
  <c r="K483" i="11"/>
  <c r="J483" i="11"/>
  <c r="C483" i="11"/>
  <c r="K482" i="11"/>
  <c r="J482" i="11"/>
  <c r="C482" i="11"/>
  <c r="K481" i="11"/>
  <c r="J481" i="11"/>
  <c r="C481" i="11"/>
  <c r="K480" i="11"/>
  <c r="J480" i="11"/>
  <c r="C480" i="11"/>
  <c r="K479" i="11"/>
  <c r="J479" i="11"/>
  <c r="C479" i="11"/>
  <c r="K478" i="11"/>
  <c r="J478" i="11"/>
  <c r="C478" i="11"/>
  <c r="K477" i="11"/>
  <c r="J477" i="11"/>
  <c r="C477" i="11"/>
  <c r="K476" i="11"/>
  <c r="J476" i="11"/>
  <c r="C476" i="11"/>
  <c r="K475" i="11"/>
  <c r="J475" i="11"/>
  <c r="C475" i="11"/>
  <c r="K474" i="11"/>
  <c r="J474" i="11"/>
  <c r="C474" i="11"/>
  <c r="K473" i="11"/>
  <c r="J473" i="11"/>
  <c r="C473" i="11"/>
  <c r="K472" i="11"/>
  <c r="J472" i="11"/>
  <c r="C472" i="11"/>
  <c r="K471" i="11"/>
  <c r="J471" i="11"/>
  <c r="C471" i="11"/>
  <c r="K470" i="11"/>
  <c r="J470" i="11"/>
  <c r="C470" i="11"/>
  <c r="K469" i="11"/>
  <c r="J469" i="11"/>
  <c r="C469" i="11"/>
  <c r="K468" i="11"/>
  <c r="J468" i="11"/>
  <c r="C468" i="11"/>
  <c r="K467" i="11"/>
  <c r="J467" i="11"/>
  <c r="C467" i="11"/>
  <c r="K466" i="11"/>
  <c r="J466" i="11"/>
  <c r="C466" i="11"/>
  <c r="K465" i="11"/>
  <c r="J465" i="11"/>
  <c r="C465" i="11"/>
  <c r="K464" i="11"/>
  <c r="J464" i="11"/>
  <c r="C464" i="11"/>
  <c r="K463" i="11"/>
  <c r="J463" i="11"/>
  <c r="C463" i="11"/>
  <c r="K462" i="11"/>
  <c r="J462" i="11"/>
  <c r="C462" i="11"/>
  <c r="K461" i="11"/>
  <c r="J461" i="11"/>
  <c r="C461" i="11"/>
  <c r="K460" i="11"/>
  <c r="J460" i="11"/>
  <c r="C460" i="11"/>
  <c r="K459" i="11"/>
  <c r="J459" i="11"/>
  <c r="C459" i="11"/>
  <c r="K458" i="11"/>
  <c r="J458" i="11"/>
  <c r="C458" i="11"/>
  <c r="K457" i="11"/>
  <c r="J457" i="11"/>
  <c r="C457" i="11"/>
  <c r="K456" i="11"/>
  <c r="J456" i="11"/>
  <c r="C456" i="11"/>
  <c r="K455" i="11"/>
  <c r="J455" i="11"/>
  <c r="C455" i="11"/>
  <c r="K454" i="11"/>
  <c r="J454" i="11"/>
  <c r="C454" i="11"/>
  <c r="K453" i="11"/>
  <c r="J453" i="11"/>
  <c r="C453" i="11"/>
  <c r="K452" i="11"/>
  <c r="J452" i="11"/>
  <c r="C452" i="11"/>
  <c r="K451" i="11"/>
  <c r="J451" i="11"/>
  <c r="C451" i="11"/>
  <c r="K450" i="11"/>
  <c r="J450" i="11"/>
  <c r="C450" i="11"/>
  <c r="K449" i="11"/>
  <c r="J449" i="11"/>
  <c r="C449" i="11"/>
  <c r="K448" i="11"/>
  <c r="J448" i="11"/>
  <c r="C448" i="11"/>
  <c r="K447" i="11"/>
  <c r="J447" i="11"/>
  <c r="C447" i="11"/>
  <c r="K446" i="11"/>
  <c r="J446" i="11"/>
  <c r="C446" i="11"/>
  <c r="K445" i="11"/>
  <c r="J445" i="11"/>
  <c r="C445" i="11"/>
  <c r="K444" i="11"/>
  <c r="J444" i="11"/>
  <c r="C444" i="11"/>
  <c r="K443" i="11"/>
  <c r="J443" i="11"/>
  <c r="C443" i="11"/>
  <c r="K442" i="11"/>
  <c r="J442" i="11"/>
  <c r="C442" i="11"/>
  <c r="K441" i="11"/>
  <c r="J441" i="11"/>
  <c r="C441" i="11"/>
  <c r="K440" i="11"/>
  <c r="J440" i="11"/>
  <c r="C440" i="11"/>
  <c r="K439" i="11"/>
  <c r="J439" i="11"/>
  <c r="C439" i="11"/>
  <c r="K438" i="11"/>
  <c r="J438" i="11"/>
  <c r="C438" i="11"/>
  <c r="K437" i="11"/>
  <c r="J437" i="11"/>
  <c r="C437" i="11"/>
  <c r="K436" i="11"/>
  <c r="J436" i="11"/>
  <c r="C436" i="11"/>
  <c r="K435" i="11"/>
  <c r="J435" i="11"/>
  <c r="C435" i="11"/>
  <c r="K434" i="11"/>
  <c r="J434" i="11"/>
  <c r="C434" i="11"/>
  <c r="K433" i="11"/>
  <c r="J433" i="11"/>
  <c r="C433" i="11"/>
  <c r="K432" i="11"/>
  <c r="J432" i="11"/>
  <c r="C432" i="11"/>
  <c r="K431" i="11"/>
  <c r="J431" i="11"/>
  <c r="C431" i="11"/>
  <c r="K430" i="11"/>
  <c r="J430" i="11"/>
  <c r="C430" i="11"/>
  <c r="K429" i="11"/>
  <c r="J429" i="11"/>
  <c r="C429" i="11"/>
  <c r="K428" i="11"/>
  <c r="J428" i="11"/>
  <c r="C428" i="11"/>
  <c r="K427" i="11"/>
  <c r="J427" i="11"/>
  <c r="C427" i="11"/>
  <c r="K426" i="11"/>
  <c r="J426" i="11"/>
  <c r="C426" i="11"/>
  <c r="K425" i="11"/>
  <c r="J425" i="11"/>
  <c r="C425" i="11"/>
  <c r="K424" i="11"/>
  <c r="J424" i="11"/>
  <c r="C424" i="11"/>
  <c r="K423" i="11"/>
  <c r="J423" i="11"/>
  <c r="C423" i="11"/>
  <c r="K422" i="11"/>
  <c r="J422" i="11"/>
  <c r="C422" i="11"/>
  <c r="K421" i="11"/>
  <c r="J421" i="11"/>
  <c r="C421" i="11"/>
  <c r="K420" i="11"/>
  <c r="J420" i="11"/>
  <c r="C420" i="11"/>
  <c r="K419" i="11"/>
  <c r="J419" i="11"/>
  <c r="C419" i="11"/>
  <c r="K418" i="11"/>
  <c r="J418" i="11"/>
  <c r="C418" i="11"/>
  <c r="K417" i="11"/>
  <c r="J417" i="11"/>
  <c r="C417" i="11"/>
  <c r="K416" i="11"/>
  <c r="J416" i="11"/>
  <c r="C416" i="11"/>
  <c r="K415" i="11"/>
  <c r="J415" i="11"/>
  <c r="C415" i="11"/>
  <c r="K414" i="11"/>
  <c r="J414" i="11"/>
  <c r="C414" i="11"/>
  <c r="K413" i="11"/>
  <c r="J413" i="11"/>
  <c r="C413" i="11"/>
  <c r="K412" i="11"/>
  <c r="J412" i="11"/>
  <c r="C412" i="11"/>
  <c r="K411" i="11"/>
  <c r="J411" i="11"/>
  <c r="C411" i="11"/>
  <c r="K410" i="11"/>
  <c r="J410" i="11"/>
  <c r="C410" i="11"/>
  <c r="K409" i="11"/>
  <c r="J409" i="11"/>
  <c r="C409" i="11"/>
  <c r="K408" i="11"/>
  <c r="J408" i="11"/>
  <c r="C408" i="11"/>
  <c r="K407" i="11"/>
  <c r="J407" i="11"/>
  <c r="C407" i="11"/>
  <c r="K406" i="11"/>
  <c r="J406" i="11"/>
  <c r="C406" i="11"/>
  <c r="K405" i="11"/>
  <c r="J405" i="11"/>
  <c r="C405" i="11"/>
  <c r="K404" i="11"/>
  <c r="J404" i="11"/>
  <c r="C404" i="11"/>
  <c r="K403" i="11"/>
  <c r="J403" i="11"/>
  <c r="C403" i="11"/>
  <c r="K402" i="11"/>
  <c r="J402" i="11"/>
  <c r="C402" i="11"/>
  <c r="K401" i="11"/>
  <c r="J401" i="11"/>
  <c r="C401" i="11"/>
  <c r="K400" i="11"/>
  <c r="J400" i="11"/>
  <c r="C400" i="11"/>
  <c r="K399" i="11"/>
  <c r="J399" i="11"/>
  <c r="C399" i="11"/>
  <c r="K398" i="11"/>
  <c r="J398" i="11"/>
  <c r="C398" i="11"/>
  <c r="K397" i="11"/>
  <c r="J397" i="11"/>
  <c r="C397" i="11"/>
  <c r="K396" i="11"/>
  <c r="J396" i="11"/>
  <c r="C396" i="11"/>
  <c r="K395" i="11"/>
  <c r="J395" i="11"/>
  <c r="C395" i="11"/>
  <c r="K394" i="11"/>
  <c r="J394" i="11"/>
  <c r="C394" i="11"/>
  <c r="K393" i="11"/>
  <c r="J393" i="11"/>
  <c r="C393" i="11"/>
  <c r="K392" i="11"/>
  <c r="J392" i="11"/>
  <c r="C392" i="11"/>
  <c r="K391" i="11"/>
  <c r="J391" i="11"/>
  <c r="C391" i="11"/>
  <c r="K390" i="11"/>
  <c r="J390" i="11"/>
  <c r="C390" i="11"/>
  <c r="K389" i="11"/>
  <c r="J389" i="11"/>
  <c r="C389" i="11"/>
  <c r="K388" i="11"/>
  <c r="J388" i="11"/>
  <c r="C388" i="11"/>
  <c r="K387" i="11"/>
  <c r="J387" i="11"/>
  <c r="C387" i="11"/>
  <c r="K386" i="11"/>
  <c r="J386" i="11"/>
  <c r="C386" i="11"/>
  <c r="K385" i="11"/>
  <c r="J385" i="11"/>
  <c r="C385" i="11"/>
  <c r="K384" i="11"/>
  <c r="J384" i="11"/>
  <c r="C384" i="11"/>
  <c r="K383" i="11"/>
  <c r="J383" i="11"/>
  <c r="C383" i="11"/>
  <c r="K382" i="11"/>
  <c r="J382" i="11"/>
  <c r="C382" i="11"/>
  <c r="K381" i="11"/>
  <c r="J381" i="11"/>
  <c r="C381" i="11"/>
  <c r="K380" i="11"/>
  <c r="J380" i="11"/>
  <c r="C380" i="11"/>
  <c r="K379" i="11"/>
  <c r="J379" i="11"/>
  <c r="C379" i="11"/>
  <c r="K378" i="11"/>
  <c r="J378" i="11"/>
  <c r="C378" i="11"/>
  <c r="K377" i="11"/>
  <c r="J377" i="11"/>
  <c r="C377" i="11"/>
  <c r="K376" i="11"/>
  <c r="J376" i="11"/>
  <c r="C376" i="11"/>
  <c r="K375" i="11"/>
  <c r="J375" i="11"/>
  <c r="C375" i="11"/>
  <c r="K374" i="11"/>
  <c r="J374" i="11"/>
  <c r="C374" i="11"/>
  <c r="K373" i="11"/>
  <c r="J373" i="11"/>
  <c r="C373" i="11"/>
  <c r="K372" i="11"/>
  <c r="J372" i="11"/>
  <c r="C372" i="11"/>
  <c r="K371" i="11"/>
  <c r="J371" i="11"/>
  <c r="C371" i="11"/>
  <c r="K370" i="11"/>
  <c r="J370" i="11"/>
  <c r="C370" i="11"/>
  <c r="K369" i="11"/>
  <c r="J369" i="11"/>
  <c r="C369" i="11"/>
  <c r="K368" i="11"/>
  <c r="J368" i="11"/>
  <c r="C368" i="11"/>
  <c r="K367" i="11"/>
  <c r="J367" i="11"/>
  <c r="C367" i="11"/>
  <c r="K366" i="11"/>
  <c r="J366" i="11"/>
  <c r="C366" i="11"/>
  <c r="K365" i="11"/>
  <c r="J365" i="11"/>
  <c r="C365" i="11"/>
  <c r="K364" i="11"/>
  <c r="J364" i="11"/>
  <c r="C364" i="11"/>
  <c r="K363" i="11"/>
  <c r="J363" i="11"/>
  <c r="C363" i="11"/>
  <c r="K362" i="11"/>
  <c r="J362" i="11"/>
  <c r="C362" i="11"/>
  <c r="K361" i="11"/>
  <c r="J361" i="11"/>
  <c r="C361" i="11"/>
  <c r="K360" i="11"/>
  <c r="J360" i="11"/>
  <c r="C360" i="11"/>
  <c r="K359" i="11"/>
  <c r="J359" i="11"/>
  <c r="C359" i="11"/>
  <c r="K358" i="11"/>
  <c r="J358" i="11"/>
  <c r="C358" i="11"/>
  <c r="K357" i="11"/>
  <c r="J357" i="11"/>
  <c r="C357" i="11"/>
  <c r="K356" i="11"/>
  <c r="J356" i="11"/>
  <c r="C356" i="11"/>
  <c r="K355" i="11"/>
  <c r="J355" i="11"/>
  <c r="C355" i="11"/>
  <c r="K354" i="11"/>
  <c r="J354" i="11"/>
  <c r="C354" i="11"/>
  <c r="K353" i="11"/>
  <c r="J353" i="11"/>
  <c r="C353" i="11"/>
  <c r="K352" i="11"/>
  <c r="J352" i="11"/>
  <c r="C352" i="11"/>
  <c r="K351" i="11"/>
  <c r="J351" i="11"/>
  <c r="C351" i="11"/>
  <c r="K350" i="11"/>
  <c r="J350" i="11"/>
  <c r="C350" i="11"/>
  <c r="K349" i="11"/>
  <c r="J349" i="11"/>
  <c r="C349" i="11"/>
  <c r="K348" i="11"/>
  <c r="J348" i="11"/>
  <c r="C348" i="11"/>
  <c r="K347" i="11"/>
  <c r="J347" i="11"/>
  <c r="C347" i="11"/>
  <c r="K346" i="11"/>
  <c r="J346" i="11"/>
  <c r="C346" i="11"/>
  <c r="K345" i="11"/>
  <c r="J345" i="11"/>
  <c r="C345" i="11"/>
  <c r="K344" i="11"/>
  <c r="J344" i="11"/>
  <c r="C344" i="11"/>
  <c r="K343" i="11"/>
  <c r="J343" i="11"/>
  <c r="C343" i="11"/>
  <c r="K342" i="11"/>
  <c r="J342" i="11"/>
  <c r="C342" i="11"/>
  <c r="K341" i="11"/>
  <c r="J341" i="11"/>
  <c r="C341" i="11"/>
  <c r="K340" i="11"/>
  <c r="J340" i="11"/>
  <c r="C340" i="11"/>
  <c r="K339" i="11"/>
  <c r="J339" i="11"/>
  <c r="C339" i="11"/>
  <c r="K338" i="11"/>
  <c r="J338" i="11"/>
  <c r="C338" i="11"/>
  <c r="K337" i="11"/>
  <c r="J337" i="11"/>
  <c r="C337" i="11"/>
  <c r="K336" i="11"/>
  <c r="J336" i="11"/>
  <c r="C336" i="11"/>
  <c r="K335" i="11"/>
  <c r="J335" i="11"/>
  <c r="C335" i="11"/>
  <c r="K334" i="11"/>
  <c r="J334" i="11"/>
  <c r="C334" i="11"/>
  <c r="K333" i="11"/>
  <c r="J333" i="11"/>
  <c r="C333" i="11"/>
  <c r="K332" i="11"/>
  <c r="J332" i="11"/>
  <c r="C332" i="11"/>
  <c r="K331" i="11"/>
  <c r="J331" i="11"/>
  <c r="C331" i="11"/>
  <c r="K330" i="11"/>
  <c r="J330" i="11"/>
  <c r="C330" i="11"/>
  <c r="K329" i="11"/>
  <c r="J329" i="11"/>
  <c r="C329" i="11"/>
  <c r="K328" i="11"/>
  <c r="J328" i="11"/>
  <c r="C328" i="11"/>
  <c r="K327" i="11"/>
  <c r="J327" i="11"/>
  <c r="C327" i="11"/>
  <c r="K326" i="11"/>
  <c r="J326" i="11"/>
  <c r="C326" i="11"/>
  <c r="K325" i="11"/>
  <c r="J325" i="11"/>
  <c r="C325" i="11"/>
  <c r="K324" i="11"/>
  <c r="J324" i="11"/>
  <c r="C324" i="11"/>
  <c r="K323" i="11"/>
  <c r="J323" i="11"/>
  <c r="C323" i="11"/>
  <c r="K322" i="11"/>
  <c r="J322" i="11"/>
  <c r="C322" i="11"/>
  <c r="K321" i="11"/>
  <c r="J321" i="11"/>
  <c r="C321" i="11"/>
  <c r="K320" i="11"/>
  <c r="J320" i="11"/>
  <c r="C320" i="11"/>
  <c r="K319" i="11"/>
  <c r="J319" i="11"/>
  <c r="C319" i="11"/>
  <c r="K318" i="11"/>
  <c r="J318" i="11"/>
  <c r="C318" i="11"/>
  <c r="K317" i="11"/>
  <c r="J317" i="11"/>
  <c r="C317" i="11"/>
  <c r="K316" i="11"/>
  <c r="J316" i="11"/>
  <c r="C316" i="11"/>
  <c r="K315" i="11"/>
  <c r="J315" i="11"/>
  <c r="C315" i="11"/>
  <c r="K314" i="11"/>
  <c r="J314" i="11"/>
  <c r="C314" i="11"/>
  <c r="K313" i="11"/>
  <c r="J313" i="11"/>
  <c r="C313" i="11"/>
  <c r="K312" i="11"/>
  <c r="J312" i="11"/>
  <c r="C312" i="11"/>
  <c r="K311" i="11"/>
  <c r="J311" i="11"/>
  <c r="C311" i="11"/>
  <c r="K310" i="11"/>
  <c r="J310" i="11"/>
  <c r="C310" i="11"/>
  <c r="K309" i="11"/>
  <c r="J309" i="11"/>
  <c r="C309" i="11"/>
  <c r="K308" i="11"/>
  <c r="J308" i="11"/>
  <c r="C308" i="11"/>
  <c r="K307" i="11"/>
  <c r="J307" i="11"/>
  <c r="C307" i="11"/>
  <c r="K306" i="11"/>
  <c r="J306" i="11"/>
  <c r="C306" i="11"/>
  <c r="K305" i="11"/>
  <c r="J305" i="11"/>
  <c r="C305" i="11"/>
  <c r="K304" i="11"/>
  <c r="J304" i="11"/>
  <c r="C304" i="11"/>
  <c r="K303" i="11"/>
  <c r="J303" i="11"/>
  <c r="C303" i="11"/>
  <c r="K302" i="11"/>
  <c r="J302" i="11"/>
  <c r="C302" i="11"/>
  <c r="K301" i="11"/>
  <c r="J301" i="11"/>
  <c r="C301" i="11"/>
  <c r="K300" i="11"/>
  <c r="J300" i="11"/>
  <c r="C300" i="11"/>
  <c r="K299" i="11"/>
  <c r="J299" i="11"/>
  <c r="C299" i="11"/>
  <c r="K298" i="11"/>
  <c r="J298" i="11"/>
  <c r="C298" i="11"/>
  <c r="K297" i="11"/>
  <c r="J297" i="11"/>
  <c r="C297" i="11"/>
  <c r="K296" i="11"/>
  <c r="J296" i="11"/>
  <c r="C296" i="11"/>
  <c r="K295" i="11"/>
  <c r="J295" i="11"/>
  <c r="C295" i="11"/>
  <c r="K294" i="11"/>
  <c r="J294" i="11"/>
  <c r="C294" i="11"/>
  <c r="K293" i="11"/>
  <c r="J293" i="11"/>
  <c r="C293" i="11"/>
  <c r="K292" i="11"/>
  <c r="J292" i="11"/>
  <c r="C292" i="11"/>
  <c r="K291" i="11"/>
  <c r="J291" i="11"/>
  <c r="C291" i="11"/>
  <c r="K290" i="11"/>
  <c r="J290" i="11"/>
  <c r="C290" i="11"/>
  <c r="K289" i="11"/>
  <c r="J289" i="11"/>
  <c r="C289" i="11"/>
  <c r="K288" i="11"/>
  <c r="J288" i="11"/>
  <c r="C288" i="11"/>
  <c r="K287" i="11"/>
  <c r="J287" i="11"/>
  <c r="C287" i="11"/>
  <c r="K286" i="11"/>
  <c r="J286" i="11"/>
  <c r="C286" i="11"/>
  <c r="K285" i="11"/>
  <c r="J285" i="11"/>
  <c r="C285" i="11"/>
  <c r="K284" i="11"/>
  <c r="J284" i="11"/>
  <c r="C284" i="11"/>
  <c r="K283" i="11"/>
  <c r="J283" i="11"/>
  <c r="C283" i="11"/>
  <c r="K282" i="11"/>
  <c r="J282" i="11"/>
  <c r="C282" i="11"/>
  <c r="K281" i="11"/>
  <c r="J281" i="11"/>
  <c r="C281" i="11"/>
  <c r="K280" i="11"/>
  <c r="J280" i="11"/>
  <c r="C280" i="11"/>
  <c r="K279" i="11"/>
  <c r="J279" i="11"/>
  <c r="C279" i="11"/>
  <c r="K278" i="11"/>
  <c r="J278" i="11"/>
  <c r="C278" i="11"/>
  <c r="K277" i="11"/>
  <c r="J277" i="11"/>
  <c r="C277" i="11"/>
  <c r="K276" i="11"/>
  <c r="J276" i="11"/>
  <c r="C276" i="11"/>
  <c r="K275" i="11"/>
  <c r="J275" i="11"/>
  <c r="C275" i="11"/>
  <c r="K274" i="11"/>
  <c r="J274" i="11"/>
  <c r="C274" i="11"/>
  <c r="K273" i="11"/>
  <c r="J273" i="11"/>
  <c r="C273" i="11"/>
  <c r="K272" i="11"/>
  <c r="J272" i="11"/>
  <c r="C272" i="11"/>
  <c r="K271" i="11"/>
  <c r="J271" i="11"/>
  <c r="C271" i="11"/>
  <c r="K270" i="11"/>
  <c r="J270" i="11"/>
  <c r="C270" i="11"/>
  <c r="K269" i="11"/>
  <c r="J269" i="11"/>
  <c r="C269" i="11"/>
  <c r="K268" i="11"/>
  <c r="J268" i="11"/>
  <c r="C268" i="11"/>
  <c r="K267" i="11"/>
  <c r="J267" i="11"/>
  <c r="C267" i="11"/>
  <c r="K266" i="11"/>
  <c r="J266" i="11"/>
  <c r="C266" i="11"/>
  <c r="K265" i="11"/>
  <c r="J265" i="11"/>
  <c r="C265" i="11"/>
  <c r="K264" i="11"/>
  <c r="J264" i="11"/>
  <c r="C264" i="11"/>
  <c r="K263" i="11"/>
  <c r="J263" i="11"/>
  <c r="C263" i="11"/>
  <c r="K262" i="11"/>
  <c r="J262" i="11"/>
  <c r="C262" i="11"/>
  <c r="K261" i="11"/>
  <c r="J261" i="11"/>
  <c r="C261" i="11"/>
  <c r="K260" i="11"/>
  <c r="J260" i="11"/>
  <c r="C260" i="11"/>
  <c r="K259" i="11"/>
  <c r="J259" i="11"/>
  <c r="C259" i="11"/>
  <c r="K258" i="11"/>
  <c r="J258" i="11"/>
  <c r="C258" i="11"/>
  <c r="K257" i="11"/>
  <c r="J257" i="11"/>
  <c r="C257" i="11"/>
  <c r="K256" i="11"/>
  <c r="J256" i="11"/>
  <c r="C256" i="11"/>
  <c r="K255" i="11"/>
  <c r="J255" i="11"/>
  <c r="C255" i="11"/>
  <c r="K254" i="11"/>
  <c r="J254" i="11"/>
  <c r="C254" i="11"/>
  <c r="K253" i="11"/>
  <c r="J253" i="11"/>
  <c r="C253" i="11"/>
  <c r="K252" i="11"/>
  <c r="J252" i="11"/>
  <c r="C252" i="11"/>
  <c r="K251" i="11"/>
  <c r="J251" i="11"/>
  <c r="C251" i="11"/>
  <c r="K250" i="11"/>
  <c r="J250" i="11"/>
  <c r="C250" i="11"/>
  <c r="K249" i="11"/>
  <c r="J249" i="11"/>
  <c r="C249" i="11"/>
  <c r="K248" i="11"/>
  <c r="J248" i="11"/>
  <c r="C248" i="11"/>
  <c r="K247" i="11"/>
  <c r="J247" i="11"/>
  <c r="C247" i="11"/>
  <c r="K246" i="11"/>
  <c r="J246" i="11"/>
  <c r="C246" i="11"/>
  <c r="K245" i="11"/>
  <c r="J245" i="11"/>
  <c r="C245" i="11"/>
  <c r="K244" i="11"/>
  <c r="J244" i="11"/>
  <c r="C244" i="11"/>
  <c r="K243" i="11"/>
  <c r="J243" i="11"/>
  <c r="C243" i="11"/>
  <c r="K242" i="11"/>
  <c r="J242" i="11"/>
  <c r="C242" i="11"/>
  <c r="K241" i="11"/>
  <c r="J241" i="11"/>
  <c r="C241" i="11"/>
  <c r="K240" i="11"/>
  <c r="J240" i="11"/>
  <c r="C240" i="11"/>
  <c r="K239" i="11"/>
  <c r="J239" i="11"/>
  <c r="C239" i="11"/>
  <c r="K238" i="11"/>
  <c r="J238" i="11"/>
  <c r="C238" i="11"/>
  <c r="K237" i="11"/>
  <c r="J237" i="11"/>
  <c r="C237" i="11"/>
  <c r="K236" i="11"/>
  <c r="J236" i="11"/>
  <c r="C236" i="11"/>
  <c r="K235" i="11"/>
  <c r="J235" i="11"/>
  <c r="C235" i="11"/>
  <c r="K234" i="11"/>
  <c r="J234" i="11"/>
  <c r="C234" i="11"/>
  <c r="K233" i="11"/>
  <c r="J233" i="11"/>
  <c r="C233" i="11"/>
  <c r="K232" i="11"/>
  <c r="J232" i="11"/>
  <c r="C232" i="11"/>
  <c r="K231" i="11"/>
  <c r="J231" i="11"/>
  <c r="C231" i="11"/>
  <c r="K230" i="11"/>
  <c r="J230" i="11"/>
  <c r="C230" i="11"/>
  <c r="K229" i="11"/>
  <c r="J229" i="11"/>
  <c r="C229" i="11"/>
  <c r="K228" i="11"/>
  <c r="J228" i="11"/>
  <c r="C228" i="11"/>
  <c r="K227" i="11"/>
  <c r="J227" i="11"/>
  <c r="C227" i="11"/>
  <c r="K226" i="11"/>
  <c r="J226" i="11"/>
  <c r="C226" i="11"/>
  <c r="K225" i="11"/>
  <c r="J225" i="11"/>
  <c r="C225" i="11"/>
  <c r="K224" i="11"/>
  <c r="J224" i="11"/>
  <c r="C224" i="11"/>
  <c r="K223" i="11"/>
  <c r="J223" i="11"/>
  <c r="C223" i="11"/>
  <c r="K222" i="11"/>
  <c r="J222" i="11"/>
  <c r="C222" i="11"/>
  <c r="K221" i="11"/>
  <c r="J221" i="11"/>
  <c r="C221" i="11"/>
  <c r="K220" i="11"/>
  <c r="J220" i="11"/>
  <c r="C220" i="11"/>
  <c r="K219" i="11"/>
  <c r="J219" i="11"/>
  <c r="C219" i="11"/>
  <c r="K218" i="11"/>
  <c r="J218" i="11"/>
  <c r="C218" i="11"/>
  <c r="K217" i="11"/>
  <c r="J217" i="11"/>
  <c r="C217" i="11"/>
  <c r="K216" i="11"/>
  <c r="J216" i="11"/>
  <c r="C216" i="11"/>
  <c r="K215" i="11"/>
  <c r="J215" i="11"/>
  <c r="C215" i="11"/>
  <c r="K214" i="11"/>
  <c r="J214" i="11"/>
  <c r="C214" i="11"/>
  <c r="K213" i="11"/>
  <c r="J213" i="11"/>
  <c r="C213" i="11"/>
  <c r="K212" i="11"/>
  <c r="J212" i="11"/>
  <c r="C212" i="11"/>
  <c r="K211" i="11"/>
  <c r="J211" i="11"/>
  <c r="C211" i="11"/>
  <c r="K210" i="11"/>
  <c r="J210" i="11"/>
  <c r="C210" i="11"/>
  <c r="K209" i="11"/>
  <c r="J209" i="11"/>
  <c r="C209" i="11"/>
  <c r="K208" i="11"/>
  <c r="J208" i="11"/>
  <c r="C208" i="11"/>
  <c r="K207" i="11"/>
  <c r="J207" i="11"/>
  <c r="C207" i="11"/>
  <c r="K206" i="11"/>
  <c r="J206" i="11"/>
  <c r="C206" i="11"/>
  <c r="K205" i="11"/>
  <c r="J205" i="11"/>
  <c r="C205" i="11"/>
  <c r="K204" i="11"/>
  <c r="J204" i="11"/>
  <c r="C204" i="11"/>
  <c r="K203" i="11"/>
  <c r="J203" i="11"/>
  <c r="C203" i="11"/>
  <c r="K202" i="11"/>
  <c r="J202" i="11"/>
  <c r="C202" i="11"/>
  <c r="K201" i="11"/>
  <c r="J201" i="11"/>
  <c r="C201" i="11"/>
  <c r="K200" i="11"/>
  <c r="J200" i="11"/>
  <c r="C200" i="11"/>
  <c r="K199" i="11"/>
  <c r="J199" i="11"/>
  <c r="C199" i="11"/>
  <c r="K198" i="11"/>
  <c r="J198" i="11"/>
  <c r="C198" i="11"/>
  <c r="K197" i="11"/>
  <c r="J197" i="11"/>
  <c r="C197" i="11"/>
  <c r="K196" i="11"/>
  <c r="J196" i="11"/>
  <c r="C196" i="11"/>
  <c r="K195" i="11"/>
  <c r="J195" i="11"/>
  <c r="C195" i="11"/>
  <c r="K194" i="11"/>
  <c r="J194" i="11"/>
  <c r="C194" i="11"/>
  <c r="K193" i="11"/>
  <c r="J193" i="11"/>
  <c r="C193" i="11"/>
  <c r="K192" i="11"/>
  <c r="J192" i="11"/>
  <c r="C192" i="11"/>
  <c r="K191" i="11"/>
  <c r="J191" i="11"/>
  <c r="C191" i="11"/>
  <c r="K190" i="11"/>
  <c r="J190" i="11"/>
  <c r="C190" i="11"/>
  <c r="K189" i="11"/>
  <c r="J189" i="11"/>
  <c r="C189" i="11"/>
  <c r="K188" i="11"/>
  <c r="J188" i="11"/>
  <c r="C188" i="11"/>
  <c r="K187" i="11"/>
  <c r="J187" i="11"/>
  <c r="C187" i="11"/>
  <c r="K186" i="11"/>
  <c r="J186" i="11"/>
  <c r="C186" i="11"/>
  <c r="K185" i="11"/>
  <c r="J185" i="11"/>
  <c r="C185" i="11"/>
  <c r="K184" i="11"/>
  <c r="J184" i="11"/>
  <c r="C184" i="11"/>
  <c r="K183" i="11"/>
  <c r="J183" i="11"/>
  <c r="C183" i="11"/>
  <c r="K182" i="11"/>
  <c r="J182" i="11"/>
  <c r="C182" i="11"/>
  <c r="K181" i="11"/>
  <c r="J181" i="11"/>
  <c r="C181" i="11"/>
  <c r="K180" i="11"/>
  <c r="J180" i="11"/>
  <c r="C180" i="11"/>
  <c r="K179" i="11"/>
  <c r="J179" i="11"/>
  <c r="C179" i="11"/>
  <c r="K178" i="11"/>
  <c r="J178" i="11"/>
  <c r="C178" i="11"/>
  <c r="K177" i="11"/>
  <c r="J177" i="11"/>
  <c r="C177" i="11"/>
  <c r="K176" i="11"/>
  <c r="J176" i="11"/>
  <c r="C176" i="11"/>
  <c r="K175" i="11"/>
  <c r="J175" i="11"/>
  <c r="C175" i="11"/>
  <c r="K174" i="11"/>
  <c r="J174" i="11"/>
  <c r="C174" i="11"/>
  <c r="K173" i="11"/>
  <c r="J173" i="11"/>
  <c r="C173" i="11"/>
  <c r="K172" i="11"/>
  <c r="J172" i="11"/>
  <c r="C172" i="11"/>
  <c r="K171" i="11"/>
  <c r="J171" i="11"/>
  <c r="C171" i="11"/>
  <c r="K170" i="11"/>
  <c r="J170" i="11"/>
  <c r="C170" i="11"/>
  <c r="K169" i="11"/>
  <c r="J169" i="11"/>
  <c r="C169" i="11"/>
  <c r="K168" i="11"/>
  <c r="J168" i="11"/>
  <c r="C168" i="11"/>
  <c r="K167" i="11"/>
  <c r="J167" i="11"/>
  <c r="C167" i="11"/>
  <c r="K166" i="11"/>
  <c r="J166" i="11"/>
  <c r="C166" i="11"/>
  <c r="K165" i="11"/>
  <c r="J165" i="11"/>
  <c r="C165" i="11"/>
  <c r="K164" i="11"/>
  <c r="J164" i="11"/>
  <c r="C164" i="11"/>
  <c r="K163" i="11"/>
  <c r="J163" i="11"/>
  <c r="C163" i="11"/>
  <c r="K162" i="11"/>
  <c r="J162" i="11"/>
  <c r="C162" i="11"/>
  <c r="K161" i="11"/>
  <c r="J161" i="11"/>
  <c r="C161" i="11"/>
  <c r="K160" i="11"/>
  <c r="J160" i="11"/>
  <c r="C160" i="11"/>
  <c r="K159" i="11"/>
  <c r="J159" i="11"/>
  <c r="C159" i="11"/>
  <c r="K158" i="11"/>
  <c r="J158" i="11"/>
  <c r="C158" i="11"/>
  <c r="K157" i="11"/>
  <c r="J157" i="11"/>
  <c r="C157" i="11"/>
  <c r="K156" i="11"/>
  <c r="J156" i="11"/>
  <c r="C156" i="11"/>
  <c r="K155" i="11"/>
  <c r="J155" i="11"/>
  <c r="C155" i="11"/>
  <c r="K154" i="11"/>
  <c r="J154" i="11"/>
  <c r="C154" i="11"/>
  <c r="K153" i="11"/>
  <c r="J153" i="11"/>
  <c r="C153" i="11"/>
  <c r="K152" i="11"/>
  <c r="J152" i="11"/>
  <c r="C152" i="11"/>
  <c r="K151" i="11"/>
  <c r="J151" i="11"/>
  <c r="C151" i="11"/>
  <c r="K150" i="11"/>
  <c r="J150" i="11"/>
  <c r="C150" i="11"/>
  <c r="K149" i="11"/>
  <c r="J149" i="11"/>
  <c r="C149" i="11"/>
  <c r="K148" i="11"/>
  <c r="J148" i="11"/>
  <c r="C148" i="11"/>
  <c r="K147" i="11"/>
  <c r="J147" i="11"/>
  <c r="C147" i="11"/>
  <c r="K146" i="11"/>
  <c r="J146" i="11"/>
  <c r="C146" i="11"/>
  <c r="K145" i="11"/>
  <c r="J145" i="11"/>
  <c r="C145" i="11"/>
  <c r="K144" i="11"/>
  <c r="J144" i="11"/>
  <c r="C144" i="11"/>
  <c r="K143" i="11"/>
  <c r="J143" i="11"/>
  <c r="C143" i="11"/>
  <c r="K142" i="11"/>
  <c r="J142" i="11"/>
  <c r="C142" i="11"/>
  <c r="K141" i="11"/>
  <c r="J141" i="11"/>
  <c r="C141" i="11"/>
  <c r="K140" i="11"/>
  <c r="J140" i="11"/>
  <c r="C140" i="11"/>
  <c r="K139" i="11"/>
  <c r="J139" i="11"/>
  <c r="C139" i="11"/>
  <c r="K138" i="11"/>
  <c r="J138" i="11"/>
  <c r="C138" i="11"/>
  <c r="K137" i="11"/>
  <c r="J137" i="11"/>
  <c r="C137" i="11"/>
  <c r="K136" i="11"/>
  <c r="J136" i="11"/>
  <c r="C136" i="11"/>
  <c r="K135" i="11"/>
  <c r="J135" i="11"/>
  <c r="C135" i="11"/>
  <c r="K134" i="11"/>
  <c r="J134" i="11"/>
  <c r="C134" i="11"/>
  <c r="K133" i="11"/>
  <c r="J133" i="11"/>
  <c r="C133" i="11"/>
  <c r="K132" i="11"/>
  <c r="J132" i="11"/>
  <c r="C132" i="11"/>
  <c r="K131" i="11"/>
  <c r="J131" i="11"/>
  <c r="C131" i="11"/>
  <c r="K130" i="11"/>
  <c r="J130" i="11"/>
  <c r="C130" i="11"/>
  <c r="K129" i="11"/>
  <c r="J129" i="11"/>
  <c r="C129" i="11"/>
  <c r="K128" i="11"/>
  <c r="J128" i="11"/>
  <c r="C128" i="11"/>
  <c r="K127" i="11"/>
  <c r="J127" i="11"/>
  <c r="C127" i="11"/>
  <c r="K126" i="11"/>
  <c r="J126" i="11"/>
  <c r="C126" i="11"/>
  <c r="K125" i="11"/>
  <c r="J125" i="11"/>
  <c r="C125" i="11"/>
  <c r="K124" i="11"/>
  <c r="J124" i="11"/>
  <c r="C124" i="11"/>
  <c r="K123" i="11"/>
  <c r="J123" i="11"/>
  <c r="C123" i="11"/>
  <c r="K122" i="11"/>
  <c r="J122" i="11"/>
  <c r="C122" i="11"/>
  <c r="K121" i="11"/>
  <c r="J121" i="11"/>
  <c r="C121" i="11"/>
  <c r="K120" i="11"/>
  <c r="J120" i="11"/>
  <c r="C120" i="11"/>
  <c r="K119" i="11"/>
  <c r="J119" i="11"/>
  <c r="C119" i="11"/>
  <c r="K118" i="11"/>
  <c r="J118" i="11"/>
  <c r="C118" i="11"/>
  <c r="K117" i="11"/>
  <c r="J117" i="11"/>
  <c r="C117" i="11"/>
  <c r="K116" i="11"/>
  <c r="J116" i="11"/>
  <c r="C116" i="11"/>
  <c r="K115" i="11"/>
  <c r="J115" i="11"/>
  <c r="C115" i="11"/>
  <c r="K114" i="11"/>
  <c r="J114" i="11"/>
  <c r="C114" i="11"/>
  <c r="K113" i="11"/>
  <c r="J113" i="11"/>
  <c r="C113" i="11"/>
  <c r="K112" i="11"/>
  <c r="J112" i="11"/>
  <c r="C112" i="11"/>
  <c r="K111" i="11"/>
  <c r="J111" i="11"/>
  <c r="C111" i="11"/>
  <c r="K110" i="11"/>
  <c r="J110" i="11"/>
  <c r="C110" i="11"/>
  <c r="K109" i="11"/>
  <c r="J109" i="11"/>
  <c r="C109" i="11"/>
  <c r="K108" i="11"/>
  <c r="J108" i="11"/>
  <c r="C108" i="11"/>
  <c r="K107" i="11"/>
  <c r="J107" i="11"/>
  <c r="C107" i="11"/>
  <c r="K106" i="11"/>
  <c r="J106" i="11"/>
  <c r="C106" i="11"/>
  <c r="K105" i="11"/>
  <c r="J105" i="11"/>
  <c r="C105" i="11"/>
  <c r="K104" i="11"/>
  <c r="J104" i="11"/>
  <c r="C104" i="11"/>
  <c r="K103" i="11"/>
  <c r="J103" i="11"/>
  <c r="C103" i="11"/>
  <c r="K102" i="11"/>
  <c r="J102" i="11"/>
  <c r="C102" i="11"/>
  <c r="K101" i="11"/>
  <c r="J101" i="11"/>
  <c r="C101" i="11"/>
  <c r="K100" i="11"/>
  <c r="J100" i="11"/>
  <c r="C100" i="11"/>
  <c r="K99" i="11"/>
  <c r="J99" i="11"/>
  <c r="C99" i="11"/>
  <c r="K98" i="11"/>
  <c r="J98" i="11"/>
  <c r="C98" i="11"/>
  <c r="K97" i="11"/>
  <c r="J97" i="11"/>
  <c r="C97" i="11"/>
  <c r="K96" i="11"/>
  <c r="J96" i="11"/>
  <c r="C96" i="11"/>
  <c r="K95" i="11"/>
  <c r="J95" i="11"/>
  <c r="C95" i="11"/>
  <c r="K94" i="11"/>
  <c r="J94" i="11"/>
  <c r="C94" i="11"/>
  <c r="K93" i="11"/>
  <c r="J93" i="11"/>
  <c r="C93" i="11"/>
  <c r="K92" i="11"/>
  <c r="J92" i="11"/>
  <c r="C92" i="11"/>
  <c r="K91" i="11"/>
  <c r="J91" i="11"/>
  <c r="C91" i="11"/>
  <c r="K90" i="11"/>
  <c r="J90" i="11"/>
  <c r="C90" i="11"/>
  <c r="K89" i="11"/>
  <c r="J89" i="11"/>
  <c r="C89" i="11"/>
  <c r="K88" i="11"/>
  <c r="J88" i="11"/>
  <c r="C88" i="11"/>
  <c r="K87" i="11"/>
  <c r="J87" i="11"/>
  <c r="C87" i="11"/>
  <c r="K86" i="11"/>
  <c r="J86" i="11"/>
  <c r="C86" i="11"/>
  <c r="K85" i="11"/>
  <c r="J85" i="11"/>
  <c r="C85" i="11"/>
  <c r="K84" i="11"/>
  <c r="J84" i="11"/>
  <c r="C84" i="11"/>
  <c r="K83" i="11"/>
  <c r="J83" i="11"/>
  <c r="C83" i="11"/>
  <c r="K82" i="11"/>
  <c r="J82" i="11"/>
  <c r="C82" i="11"/>
  <c r="K81" i="11"/>
  <c r="J81" i="11"/>
  <c r="C81" i="11"/>
  <c r="K80" i="11"/>
  <c r="J80" i="11"/>
  <c r="C80" i="11"/>
  <c r="K79" i="11"/>
  <c r="J79" i="11"/>
  <c r="C79" i="11"/>
  <c r="K78" i="11"/>
  <c r="J78" i="11"/>
  <c r="C78" i="11"/>
  <c r="K77" i="11"/>
  <c r="J77" i="11"/>
  <c r="C77" i="11"/>
  <c r="K76" i="11"/>
  <c r="J76" i="11"/>
  <c r="C76" i="11"/>
  <c r="K75" i="11"/>
  <c r="J75" i="11"/>
  <c r="C75" i="11"/>
  <c r="K74" i="11"/>
  <c r="J74" i="11"/>
  <c r="C74" i="11"/>
  <c r="K73" i="11"/>
  <c r="J73" i="11"/>
  <c r="C73" i="11"/>
  <c r="K72" i="11"/>
  <c r="J72" i="11"/>
  <c r="C72" i="11"/>
  <c r="K71" i="11"/>
  <c r="J71" i="11"/>
  <c r="C71" i="11"/>
  <c r="K70" i="11"/>
  <c r="J70" i="11"/>
  <c r="C70" i="11"/>
  <c r="K69" i="11"/>
  <c r="J69" i="11"/>
  <c r="C69" i="11"/>
  <c r="K68" i="11"/>
  <c r="J68" i="11"/>
  <c r="C68" i="11"/>
  <c r="K67" i="11"/>
  <c r="J67" i="11"/>
  <c r="C67" i="11"/>
  <c r="K66" i="11"/>
  <c r="J66" i="11"/>
  <c r="C66" i="11"/>
  <c r="K65" i="11"/>
  <c r="J65" i="11"/>
  <c r="C65" i="11"/>
  <c r="K64" i="11"/>
  <c r="J64" i="11"/>
  <c r="C64" i="11"/>
  <c r="K63" i="11"/>
  <c r="J63" i="11"/>
  <c r="C63" i="11"/>
  <c r="K62" i="11"/>
  <c r="J62" i="11"/>
  <c r="C62" i="11"/>
  <c r="K61" i="11"/>
  <c r="J61" i="11"/>
  <c r="C61" i="11"/>
  <c r="K60" i="11"/>
  <c r="J60" i="11"/>
  <c r="C60" i="11"/>
  <c r="K59" i="11"/>
  <c r="J59" i="11"/>
  <c r="C59" i="11"/>
  <c r="K58" i="11"/>
  <c r="J58" i="11"/>
  <c r="C58" i="11"/>
  <c r="K57" i="11"/>
  <c r="J57" i="11"/>
  <c r="C57" i="11"/>
  <c r="K56" i="11"/>
  <c r="J56" i="11"/>
  <c r="C56" i="11"/>
  <c r="K55" i="11"/>
  <c r="J55" i="11"/>
  <c r="C55" i="11"/>
  <c r="K54" i="11"/>
  <c r="J54" i="11"/>
  <c r="C54" i="11"/>
  <c r="K53" i="11"/>
  <c r="J53" i="11"/>
  <c r="C53" i="11"/>
  <c r="K52" i="11"/>
  <c r="J52" i="11"/>
  <c r="C52" i="11"/>
  <c r="K51" i="11"/>
  <c r="J51" i="11"/>
  <c r="C51" i="11"/>
  <c r="K50" i="11"/>
  <c r="J50" i="11"/>
  <c r="C50" i="11"/>
  <c r="K49" i="11"/>
  <c r="J49" i="11"/>
  <c r="C49" i="11"/>
  <c r="K48" i="11"/>
  <c r="J48" i="11"/>
  <c r="C48" i="11"/>
  <c r="K47" i="11"/>
  <c r="J47" i="11"/>
  <c r="C47" i="11"/>
  <c r="K46" i="11"/>
  <c r="J46" i="11"/>
  <c r="C46" i="11"/>
  <c r="K45" i="11"/>
  <c r="J45" i="11"/>
  <c r="C45" i="11"/>
  <c r="K44" i="11"/>
  <c r="J44" i="11"/>
  <c r="C44" i="11"/>
  <c r="K43" i="11"/>
  <c r="J43" i="11"/>
  <c r="C43" i="11"/>
  <c r="K42" i="11"/>
  <c r="J42" i="11"/>
  <c r="C42" i="11"/>
  <c r="K41" i="11"/>
  <c r="J41" i="11"/>
  <c r="C41" i="11"/>
  <c r="K40" i="11"/>
  <c r="J40" i="11"/>
  <c r="C40" i="11"/>
  <c r="K39" i="11"/>
  <c r="J39" i="11"/>
  <c r="C39" i="11"/>
  <c r="K38" i="11"/>
  <c r="J38" i="11"/>
  <c r="C38" i="11"/>
  <c r="K37" i="11"/>
  <c r="J37" i="11"/>
  <c r="C37" i="11"/>
  <c r="K36" i="11"/>
  <c r="J36" i="11"/>
  <c r="C36" i="11"/>
  <c r="K35" i="11"/>
  <c r="J35" i="11"/>
  <c r="C35" i="11"/>
  <c r="K34" i="11"/>
  <c r="J34" i="11"/>
  <c r="C34" i="11"/>
  <c r="K33" i="11"/>
  <c r="J33" i="11"/>
  <c r="C33" i="11"/>
  <c r="K32" i="11"/>
  <c r="J32" i="11"/>
  <c r="C32" i="11"/>
  <c r="K31" i="11"/>
  <c r="J31" i="11"/>
  <c r="C31" i="11"/>
  <c r="K30" i="11"/>
  <c r="J30" i="11"/>
  <c r="C30" i="11"/>
  <c r="K29" i="11"/>
  <c r="J29" i="11"/>
  <c r="C29" i="11"/>
  <c r="K28" i="11"/>
  <c r="J28" i="11"/>
  <c r="C28" i="11"/>
  <c r="K27" i="11"/>
  <c r="J27" i="11"/>
  <c r="C27" i="11"/>
  <c r="K26" i="11"/>
  <c r="J26" i="11"/>
  <c r="C26" i="11"/>
  <c r="K25" i="11"/>
  <c r="J25" i="11"/>
  <c r="C25" i="11"/>
  <c r="K24" i="11"/>
  <c r="J24" i="11"/>
  <c r="C24" i="11"/>
  <c r="K23" i="11"/>
  <c r="J23" i="11"/>
  <c r="C23" i="11"/>
  <c r="K22" i="11"/>
  <c r="J22" i="11"/>
  <c r="C22" i="11"/>
  <c r="K21" i="11"/>
  <c r="J21" i="11"/>
  <c r="C21" i="11"/>
  <c r="K20" i="11"/>
  <c r="J20" i="11"/>
  <c r="C20" i="11"/>
  <c r="K19" i="11"/>
  <c r="J19" i="11"/>
  <c r="C19" i="11"/>
  <c r="K18" i="11"/>
  <c r="J18" i="11"/>
  <c r="C18" i="11"/>
  <c r="K17" i="11"/>
  <c r="J17" i="11"/>
  <c r="C17" i="11"/>
  <c r="K16" i="11"/>
  <c r="J16" i="11"/>
  <c r="C16" i="11"/>
  <c r="K15" i="11"/>
  <c r="J15" i="11"/>
  <c r="C15" i="11"/>
  <c r="K14" i="11"/>
  <c r="J14" i="11"/>
  <c r="C14" i="11"/>
  <c r="K13" i="11"/>
  <c r="J13" i="11"/>
  <c r="C13" i="11"/>
  <c r="K12" i="11"/>
  <c r="J12" i="11"/>
  <c r="C12" i="11"/>
  <c r="K11" i="11"/>
  <c r="J11" i="11"/>
  <c r="C11" i="11"/>
  <c r="K10" i="11"/>
  <c r="J10" i="11"/>
  <c r="C10" i="11"/>
  <c r="F1407" i="11" l="1"/>
  <c r="F1408" i="11" s="1"/>
  <c r="H103" i="13"/>
  <c r="O102" i="13"/>
  <c r="P102" i="13" s="1"/>
  <c r="M76" i="13"/>
  <c r="I103" i="13"/>
  <c r="K103" i="13" s="1"/>
  <c r="N103" i="13"/>
  <c r="M1219" i="11"/>
  <c r="M1227" i="11"/>
  <c r="M1235" i="11"/>
  <c r="M1243" i="11"/>
  <c r="M1251" i="11"/>
  <c r="M1259" i="11"/>
  <c r="M1267" i="11"/>
  <c r="M1275" i="11"/>
  <c r="M1283" i="11"/>
  <c r="M1291" i="11"/>
  <c r="M1299" i="11"/>
  <c r="M1307" i="11"/>
  <c r="M1315" i="11"/>
  <c r="M1323" i="11"/>
  <c r="M11" i="13"/>
  <c r="M25" i="13"/>
  <c r="M32" i="13"/>
  <c r="M74" i="13"/>
  <c r="M90" i="13"/>
  <c r="M14" i="13"/>
  <c r="M40" i="13"/>
  <c r="M10" i="13"/>
  <c r="M52" i="13"/>
  <c r="M87" i="13"/>
  <c r="M78" i="13"/>
  <c r="M28" i="13"/>
  <c r="M1326" i="11"/>
  <c r="M1334" i="11"/>
  <c r="M1342" i="11"/>
  <c r="M1350" i="11"/>
  <c r="M1358" i="11"/>
  <c r="M1366" i="11"/>
  <c r="M1374" i="11"/>
  <c r="M1382" i="11"/>
  <c r="M18" i="13"/>
  <c r="M86" i="13"/>
  <c r="M39" i="13"/>
  <c r="M98" i="13"/>
  <c r="M31" i="13"/>
  <c r="M51" i="13"/>
  <c r="M71" i="13"/>
  <c r="M73" i="13"/>
  <c r="M30" i="13"/>
  <c r="M36" i="13"/>
  <c r="M67" i="13"/>
  <c r="M29" i="13"/>
  <c r="M62" i="13"/>
  <c r="M19" i="13"/>
  <c r="M37" i="13"/>
  <c r="M43" i="13"/>
  <c r="M64" i="13"/>
  <c r="M72" i="13"/>
  <c r="M91" i="13"/>
  <c r="M97" i="13"/>
  <c r="M55" i="13"/>
  <c r="M57" i="13"/>
  <c r="M16" i="13"/>
  <c r="M48" i="13"/>
  <c r="M17" i="13"/>
  <c r="M70" i="13"/>
  <c r="M26" i="13"/>
  <c r="M45" i="13"/>
  <c r="M63" i="13"/>
  <c r="M59" i="13"/>
  <c r="M84" i="13"/>
  <c r="M82" i="13"/>
  <c r="M38" i="13"/>
  <c r="M96" i="13"/>
  <c r="M42" i="13"/>
  <c r="M75" i="13"/>
  <c r="M13" i="13"/>
  <c r="M34" i="13"/>
  <c r="M54" i="13"/>
  <c r="M20" i="13"/>
  <c r="M89" i="13"/>
  <c r="M27" i="13"/>
  <c r="V1083" i="13"/>
  <c r="M99" i="13"/>
  <c r="V75" i="13"/>
  <c r="M15" i="13"/>
  <c r="M92" i="13"/>
  <c r="M41" i="13"/>
  <c r="M12" i="13"/>
  <c r="M61" i="13"/>
  <c r="M24" i="13"/>
  <c r="M44" i="13"/>
  <c r="M23" i="13"/>
  <c r="M22" i="13"/>
  <c r="M21" i="13"/>
  <c r="M49" i="13"/>
  <c r="M46" i="13"/>
  <c r="M77" i="13"/>
  <c r="M50" i="13"/>
  <c r="M66" i="13"/>
  <c r="M35" i="13"/>
  <c r="M69" i="13"/>
  <c r="M93" i="13"/>
  <c r="M101" i="13"/>
  <c r="M94" i="13"/>
  <c r="M60" i="13"/>
  <c r="M85" i="13"/>
  <c r="M81" i="13"/>
  <c r="M83" i="13"/>
  <c r="M95" i="13"/>
  <c r="M88" i="13"/>
  <c r="M80" i="13"/>
  <c r="M33" i="13"/>
  <c r="M58" i="13"/>
  <c r="M47" i="13"/>
  <c r="M79" i="13"/>
  <c r="M65" i="13"/>
  <c r="M100" i="13"/>
  <c r="M1331" i="11"/>
  <c r="M1339" i="11"/>
  <c r="M1347" i="11"/>
  <c r="M1355" i="11"/>
  <c r="M1363" i="11"/>
  <c r="M1371" i="11"/>
  <c r="M1325" i="11"/>
  <c r="M1333" i="11"/>
  <c r="M1341" i="11"/>
  <c r="M1349" i="11"/>
  <c r="M1357" i="11"/>
  <c r="M1365" i="11"/>
  <c r="M1373" i="11"/>
  <c r="M1381" i="11"/>
  <c r="M1389" i="11"/>
  <c r="M1397" i="11"/>
  <c r="M1221" i="11"/>
  <c r="J1405" i="11"/>
  <c r="J1406" i="11"/>
  <c r="M1390" i="11"/>
  <c r="M1398" i="11"/>
  <c r="M1222" i="11"/>
  <c r="M1270" i="11"/>
  <c r="M1340" i="11"/>
  <c r="M1348" i="11"/>
  <c r="M1356" i="11"/>
  <c r="M1364" i="11"/>
  <c r="M1220" i="11"/>
  <c r="M1228" i="11"/>
  <c r="M1236" i="11"/>
  <c r="M1244" i="11"/>
  <c r="M1252" i="11"/>
  <c r="M1260" i="11"/>
  <c r="M1268" i="11"/>
  <c r="M1276" i="11"/>
  <c r="M1284" i="11"/>
  <c r="M1292" i="11"/>
  <c r="M1300" i="11"/>
  <c r="M1308" i="11"/>
  <c r="M1316" i="11"/>
  <c r="M1327" i="11"/>
  <c r="M1335" i="11"/>
  <c r="M1343" i="11"/>
  <c r="M1351" i="11"/>
  <c r="M1359" i="11"/>
  <c r="M1367" i="11"/>
  <c r="M1375" i="11"/>
  <c r="M1383" i="11"/>
  <c r="M1391" i="11"/>
  <c r="M1399" i="11"/>
  <c r="M1223" i="11"/>
  <c r="M1231" i="11"/>
  <c r="M1239" i="11"/>
  <c r="M1263" i="11"/>
  <c r="M1271" i="11"/>
  <c r="M1279" i="11"/>
  <c r="M1287" i="11"/>
  <c r="M1295" i="11"/>
  <c r="M1303" i="11"/>
  <c r="M1311" i="11"/>
  <c r="M1319" i="11"/>
  <c r="M1310" i="11"/>
  <c r="I1216" i="11"/>
  <c r="M1216" i="11" s="1"/>
  <c r="M1230" i="11"/>
  <c r="M1238" i="11"/>
  <c r="M1254" i="11"/>
  <c r="M1278" i="11"/>
  <c r="M1286" i="11"/>
  <c r="M1294" i="11"/>
  <c r="M1302" i="11"/>
  <c r="M1318" i="11"/>
  <c r="M1401" i="11"/>
  <c r="M1332" i="11"/>
  <c r="M1229" i="11"/>
  <c r="M1237" i="11"/>
  <c r="M1245" i="11"/>
  <c r="M1253" i="11"/>
  <c r="M1261" i="11"/>
  <c r="M1269" i="11"/>
  <c r="M1277" i="11"/>
  <c r="M1285" i="11"/>
  <c r="M1293" i="11"/>
  <c r="M1301" i="11"/>
  <c r="M1309" i="11"/>
  <c r="M1317" i="11"/>
  <c r="K1406" i="11"/>
  <c r="K1405" i="11"/>
  <c r="M1262" i="11"/>
  <c r="M1379" i="11"/>
  <c r="M1387" i="11"/>
  <c r="L1404" i="11"/>
  <c r="M1404" i="11"/>
  <c r="V495" i="13"/>
  <c r="J102" i="13"/>
  <c r="L102" i="13" s="1"/>
  <c r="V1119" i="13" s="1"/>
  <c r="V435" i="13"/>
  <c r="V843" i="13"/>
  <c r="V819" i="13"/>
  <c r="V231" i="13"/>
  <c r="V351" i="13"/>
  <c r="V831" i="13"/>
  <c r="V987" i="13"/>
  <c r="V927" i="13"/>
  <c r="V135" i="13"/>
  <c r="V87" i="13"/>
  <c r="V867" i="13"/>
  <c r="V639" i="13"/>
  <c r="V1035" i="13"/>
  <c r="V183" i="13"/>
  <c r="V543" i="13"/>
  <c r="V507" i="13"/>
  <c r="V735" i="13"/>
  <c r="V747" i="13"/>
  <c r="V411" i="13"/>
  <c r="V615" i="13"/>
  <c r="V159" i="13"/>
  <c r="V915" i="13"/>
  <c r="V459" i="13"/>
  <c r="V591" i="13"/>
  <c r="V171" i="13"/>
  <c r="V1095" i="13"/>
  <c r="V399" i="13"/>
  <c r="V400" i="13" s="1"/>
  <c r="V401" i="13" s="1"/>
  <c r="V402" i="13" s="1"/>
  <c r="V403" i="13" s="1"/>
  <c r="V404" i="13" s="1"/>
  <c r="V405" i="13" s="1"/>
  <c r="V406" i="13" s="1"/>
  <c r="V407" i="13" s="1"/>
  <c r="V408" i="13" s="1"/>
  <c r="V409" i="13" s="1"/>
  <c r="V410" i="13" s="1"/>
  <c r="V675" i="13"/>
  <c r="V963" i="13"/>
  <c r="V783" i="13"/>
  <c r="V255" i="13"/>
  <c r="V219" i="13"/>
  <c r="V663" i="13"/>
  <c r="V651" i="13"/>
  <c r="V687" i="13"/>
  <c r="V879" i="13"/>
  <c r="V243" i="13"/>
  <c r="V327" i="13"/>
  <c r="V447" i="13"/>
  <c r="V448" i="13" s="1"/>
  <c r="V449" i="13" s="1"/>
  <c r="V450" i="13" s="1"/>
  <c r="V451" i="13" s="1"/>
  <c r="V452" i="13" s="1"/>
  <c r="V453" i="13" s="1"/>
  <c r="V454" i="13" s="1"/>
  <c r="V455" i="13" s="1"/>
  <c r="V456" i="13" s="1"/>
  <c r="V457" i="13" s="1"/>
  <c r="V458" i="13" s="1"/>
  <c r="V903" i="13"/>
  <c r="V291" i="13"/>
  <c r="V807" i="13"/>
  <c r="V423" i="13"/>
  <c r="V531" i="13"/>
  <c r="V555" i="13"/>
  <c r="V363" i="13"/>
  <c r="V195" i="13"/>
  <c r="V939" i="13"/>
  <c r="V795" i="13"/>
  <c r="V1047" i="13"/>
  <c r="V951" i="13"/>
  <c r="V771" i="13"/>
  <c r="V999" i="13"/>
  <c r="V303" i="13"/>
  <c r="V375" i="13"/>
  <c r="V39" i="13"/>
  <c r="V627" i="13"/>
  <c r="V315" i="13"/>
  <c r="V699" i="13"/>
  <c r="V567" i="13"/>
  <c r="V975" i="13"/>
  <c r="V207" i="13"/>
  <c r="V891" i="13"/>
  <c r="V111" i="13"/>
  <c r="V483" i="13"/>
  <c r="V279" i="13"/>
  <c r="V723" i="13"/>
  <c r="V759" i="13"/>
  <c r="V1059" i="13"/>
  <c r="V711" i="13"/>
  <c r="V15" i="13"/>
  <c r="V519" i="13"/>
  <c r="V471" i="13"/>
  <c r="V472" i="13" s="1"/>
  <c r="V473" i="13" s="1"/>
  <c r="V474" i="13" s="1"/>
  <c r="V475" i="13" s="1"/>
  <c r="V476" i="13" s="1"/>
  <c r="V477" i="13" s="1"/>
  <c r="V478" i="13" s="1"/>
  <c r="V479" i="13" s="1"/>
  <c r="V480" i="13" s="1"/>
  <c r="V481" i="13" s="1"/>
  <c r="V482" i="13" s="1"/>
  <c r="V99" i="13"/>
  <c r="V603" i="13"/>
  <c r="V147" i="13"/>
  <c r="V27" i="13"/>
  <c r="V1011" i="13"/>
  <c r="V1071" i="13"/>
  <c r="V123" i="13"/>
  <c r="V339" i="13"/>
  <c r="V579" i="13"/>
  <c r="V1107" i="13"/>
  <c r="V1023" i="13"/>
  <c r="V51" i="13"/>
  <c r="V63" i="13"/>
  <c r="V855" i="13"/>
  <c r="V267" i="13"/>
  <c r="V387" i="13"/>
  <c r="L1247" i="11"/>
  <c r="M1247" i="11"/>
  <c r="L1255" i="11"/>
  <c r="M1255" i="11"/>
  <c r="M1218" i="11"/>
  <c r="M1226" i="11"/>
  <c r="M1234" i="11"/>
  <c r="M1242" i="11"/>
  <c r="M1250" i="11"/>
  <c r="M1258" i="11"/>
  <c r="M1266" i="11"/>
  <c r="M1274" i="11"/>
  <c r="M1282" i="11"/>
  <c r="M1290" i="11"/>
  <c r="M1298" i="11"/>
  <c r="M1306" i="11"/>
  <c r="M1314" i="11"/>
  <c r="M1322" i="11"/>
  <c r="M1330" i="11"/>
  <c r="M1338" i="11"/>
  <c r="M1346" i="11"/>
  <c r="M1354" i="11"/>
  <c r="M1362" i="11"/>
  <c r="M1370" i="11"/>
  <c r="M1378" i="11"/>
  <c r="M1386" i="11"/>
  <c r="M1394" i="11"/>
  <c r="M1402" i="11"/>
  <c r="M1224" i="11"/>
  <c r="M1232" i="11"/>
  <c r="M1240" i="11"/>
  <c r="M1248" i="11"/>
  <c r="M1256" i="11"/>
  <c r="M1264" i="11"/>
  <c r="M1272" i="11"/>
  <c r="M1280" i="11"/>
  <c r="M1288" i="11"/>
  <c r="M1296" i="11"/>
  <c r="M1304" i="11"/>
  <c r="M1312" i="11"/>
  <c r="M1320" i="11"/>
  <c r="M1328" i="11"/>
  <c r="M1336" i="11"/>
  <c r="M1344" i="11"/>
  <c r="M1352" i="11"/>
  <c r="M1360" i="11"/>
  <c r="M1368" i="11"/>
  <c r="M1376" i="11"/>
  <c r="M1384" i="11"/>
  <c r="M1392" i="11"/>
  <c r="M1400" i="11"/>
  <c r="M1395" i="11"/>
  <c r="L1246" i="11"/>
  <c r="M1246" i="11"/>
  <c r="M1217" i="11"/>
  <c r="M1225" i="11"/>
  <c r="M1233" i="11"/>
  <c r="M1241" i="11"/>
  <c r="M1249" i="11"/>
  <c r="M1257" i="11"/>
  <c r="L1265" i="11"/>
  <c r="M1265" i="11"/>
  <c r="M1273" i="11"/>
  <c r="M1281" i="11"/>
  <c r="M1289" i="11"/>
  <c r="M1297" i="11"/>
  <c r="M1305" i="11"/>
  <c r="M1313" i="11"/>
  <c r="M1321" i="11"/>
  <c r="M1329" i="11"/>
  <c r="M1337" i="11"/>
  <c r="M1345" i="11"/>
  <c r="M1353" i="11"/>
  <c r="M1361" i="11"/>
  <c r="M1369" i="11"/>
  <c r="M1377" i="11"/>
  <c r="M1385" i="11"/>
  <c r="M1393" i="11"/>
  <c r="M1372" i="11"/>
  <c r="M1380" i="11"/>
  <c r="M1388" i="11"/>
  <c r="M1396" i="11"/>
  <c r="L1385" i="11"/>
  <c r="L645" i="11"/>
  <c r="L1281" i="11"/>
  <c r="L641" i="11"/>
  <c r="L1307" i="11"/>
  <c r="L1377" i="11"/>
  <c r="L1308" i="11"/>
  <c r="L1380" i="11"/>
  <c r="L1334" i="11"/>
  <c r="L1289" i="11"/>
  <c r="L1315" i="11"/>
  <c r="L1321" i="11"/>
  <c r="L1329" i="11"/>
  <c r="L1331" i="11"/>
  <c r="L1345" i="11"/>
  <c r="L1379" i="11"/>
  <c r="L1219" i="11"/>
  <c r="L649" i="11"/>
  <c r="L1339" i="11"/>
  <c r="L1353" i="11"/>
  <c r="L1355" i="11"/>
  <c r="L1371" i="11"/>
  <c r="L1259" i="11"/>
  <c r="L1398" i="11"/>
  <c r="L1238" i="11"/>
  <c r="L1320" i="11"/>
  <c r="L1363" i="11"/>
  <c r="L1397" i="11"/>
  <c r="L1322" i="11"/>
  <c r="L1328" i="11"/>
  <c r="L646" i="11"/>
  <c r="L650" i="11"/>
  <c r="L1316" i="11"/>
  <c r="L1346" i="11"/>
  <c r="L1376" i="11"/>
  <c r="L1390" i="11"/>
  <c r="L1225" i="11"/>
  <c r="L1237" i="11"/>
  <c r="L1229" i="11"/>
  <c r="L1335" i="11"/>
  <c r="L1337" i="11"/>
  <c r="L1364" i="11"/>
  <c r="L1387" i="11"/>
  <c r="L1389" i="11"/>
  <c r="L1391" i="11"/>
  <c r="L1393" i="11"/>
  <c r="L1253" i="11"/>
  <c r="L1358" i="11"/>
  <c r="E1215" i="11"/>
  <c r="L1227" i="11"/>
  <c r="L1245" i="11"/>
  <c r="L1313" i="11"/>
  <c r="L1232" i="11"/>
  <c r="L1226" i="11"/>
  <c r="L1293" i="11"/>
  <c r="L1317" i="11"/>
  <c r="L1330" i="11"/>
  <c r="L1361" i="11"/>
  <c r="L1297" i="11"/>
  <c r="L1350" i="11"/>
  <c r="L1254" i="11"/>
  <c r="L1273" i="11"/>
  <c r="L1323" i="11"/>
  <c r="L1332" i="11"/>
  <c r="L651" i="11"/>
  <c r="L1262" i="11"/>
  <c r="L1221" i="11"/>
  <c r="L1251" i="11"/>
  <c r="L1277" i="11"/>
  <c r="L1347" i="11"/>
  <c r="L1351" i="11"/>
  <c r="L1369" i="11"/>
  <c r="L1402" i="11"/>
  <c r="L1305" i="11"/>
  <c r="L1344" i="11"/>
  <c r="L1357" i="11"/>
  <c r="L1362" i="11"/>
  <c r="L1367" i="11"/>
  <c r="L642" i="11"/>
  <c r="L644" i="11"/>
  <c r="L1217" i="11"/>
  <c r="L1240" i="11"/>
  <c r="L1278" i="11"/>
  <c r="L1294" i="11"/>
  <c r="L1324" i="11"/>
  <c r="L1336" i="11"/>
  <c r="L1342" i="11"/>
  <c r="L1349" i="11"/>
  <c r="L1354" i="11"/>
  <c r="L1359" i="11"/>
  <c r="L1388" i="11"/>
  <c r="L1392" i="11"/>
  <c r="L1218" i="11"/>
  <c r="L1244" i="11"/>
  <c r="L1309" i="11"/>
  <c r="L1318" i="11"/>
  <c r="L1326" i="11"/>
  <c r="L1333" i="11"/>
  <c r="L1338" i="11"/>
  <c r="L1343" i="11"/>
  <c r="L1372" i="11"/>
  <c r="L1384" i="11"/>
  <c r="L1394" i="11"/>
  <c r="L1395" i="11"/>
  <c r="L1401" i="11"/>
  <c r="L1256" i="11"/>
  <c r="L1382" i="11"/>
  <c r="L1399" i="11"/>
  <c r="L1233" i="11"/>
  <c r="L1249" i="11"/>
  <c r="L1260" i="11"/>
  <c r="L1270" i="11"/>
  <c r="L1286" i="11"/>
  <c r="L1306" i="11"/>
  <c r="L1319" i="11"/>
  <c r="L1327" i="11"/>
  <c r="L1356" i="11"/>
  <c r="L1368" i="11"/>
  <c r="L1374" i="11"/>
  <c r="L1381" i="11"/>
  <c r="L1386" i="11"/>
  <c r="L1396" i="11"/>
  <c r="L643" i="11"/>
  <c r="L1241" i="11"/>
  <c r="L1269" i="11"/>
  <c r="L1285" i="11"/>
  <c r="L1301" i="11"/>
  <c r="L1348" i="11"/>
  <c r="L1360" i="11"/>
  <c r="L1366" i="11"/>
  <c r="L1373" i="11"/>
  <c r="L1378" i="11"/>
  <c r="L1383" i="11"/>
  <c r="L647" i="11"/>
  <c r="L1224" i="11"/>
  <c r="L1243" i="11"/>
  <c r="L1303" i="11"/>
  <c r="L1340" i="11"/>
  <c r="L1352" i="11"/>
  <c r="L1365" i="11"/>
  <c r="L1370" i="11"/>
  <c r="L1375" i="11"/>
  <c r="L648" i="11"/>
  <c r="L1230" i="11"/>
  <c r="L1257" i="11"/>
  <c r="L1216" i="11"/>
  <c r="L1220" i="11"/>
  <c r="L1263" i="11"/>
  <c r="L1266" i="11"/>
  <c r="L1274" i="11"/>
  <c r="L1282" i="11"/>
  <c r="L1290" i="11"/>
  <c r="L1298" i="11"/>
  <c r="L1228" i="11"/>
  <c r="L1271" i="11"/>
  <c r="L1279" i="11"/>
  <c r="L1287" i="11"/>
  <c r="L1295" i="11"/>
  <c r="L1236" i="11"/>
  <c r="L1223" i="11"/>
  <c r="L1252" i="11"/>
  <c r="L1231" i="11"/>
  <c r="L1239" i="11"/>
  <c r="L1222" i="11"/>
  <c r="L1235" i="11"/>
  <c r="L1261" i="11"/>
  <c r="L1234" i="11"/>
  <c r="L1250" i="11"/>
  <c r="L1268" i="11"/>
  <c r="L1276" i="11"/>
  <c r="L1284" i="11"/>
  <c r="L1292" i="11"/>
  <c r="L1300" i="11"/>
  <c r="L1311" i="11"/>
  <c r="L1248" i="11"/>
  <c r="L1325" i="11"/>
  <c r="L1267" i="11"/>
  <c r="L1275" i="11"/>
  <c r="L1283" i="11"/>
  <c r="L1291" i="11"/>
  <c r="L1299" i="11"/>
  <c r="L1264" i="11"/>
  <c r="L1272" i="11"/>
  <c r="L1280" i="11"/>
  <c r="L1288" i="11"/>
  <c r="L1296" i="11"/>
  <c r="L1304" i="11"/>
  <c r="L1341" i="11"/>
  <c r="L1302" i="11"/>
  <c r="L1310" i="11"/>
  <c r="L1242" i="11"/>
  <c r="L1258" i="11"/>
  <c r="L1314" i="11"/>
  <c r="L1312" i="11"/>
  <c r="L1400" i="11"/>
  <c r="J1408" i="11" l="1"/>
  <c r="F1409" i="11"/>
  <c r="J1409" i="11" s="1"/>
  <c r="J1407" i="11"/>
  <c r="J103" i="13"/>
  <c r="L103" i="13" s="1"/>
  <c r="V1131" i="13" s="1"/>
  <c r="O103" i="13"/>
  <c r="P103" i="13" s="1"/>
  <c r="V760" i="13"/>
  <c r="V761" i="13" s="1"/>
  <c r="V762" i="13" s="1"/>
  <c r="V763" i="13" s="1"/>
  <c r="V764" i="13" s="1"/>
  <c r="V765" i="13" s="1"/>
  <c r="V766" i="13" s="1"/>
  <c r="V767" i="13" s="1"/>
  <c r="V768" i="13" s="1"/>
  <c r="V769" i="13" s="1"/>
  <c r="V770" i="13" s="1"/>
  <c r="V532" i="13"/>
  <c r="V533" i="13" s="1"/>
  <c r="V534" i="13" s="1"/>
  <c r="V535" i="13" s="1"/>
  <c r="V536" i="13" s="1"/>
  <c r="V537" i="13" s="1"/>
  <c r="V538" i="13" s="1"/>
  <c r="V539" i="13" s="1"/>
  <c r="V540" i="13" s="1"/>
  <c r="V541" i="13" s="1"/>
  <c r="V542" i="13" s="1"/>
  <c r="V28" i="13"/>
  <c r="V976" i="13"/>
  <c r="V977" i="13" s="1"/>
  <c r="V978" i="13" s="1"/>
  <c r="V979" i="13" s="1"/>
  <c r="V980" i="13" s="1"/>
  <c r="V981" i="13" s="1"/>
  <c r="V982" i="13" s="1"/>
  <c r="V983" i="13" s="1"/>
  <c r="V984" i="13" s="1"/>
  <c r="V985" i="13" s="1"/>
  <c r="V986" i="13" s="1"/>
  <c r="V244" i="13"/>
  <c r="V245" i="13" s="1"/>
  <c r="V246" i="13" s="1"/>
  <c r="V247" i="13" s="1"/>
  <c r="V248" i="13" s="1"/>
  <c r="V249" i="13" s="1"/>
  <c r="V250" i="13" s="1"/>
  <c r="V251" i="13" s="1"/>
  <c r="V252" i="13" s="1"/>
  <c r="V253" i="13" s="1"/>
  <c r="V254" i="13" s="1"/>
  <c r="V724" i="13"/>
  <c r="V725" i="13" s="1"/>
  <c r="V726" i="13" s="1"/>
  <c r="V727" i="13" s="1"/>
  <c r="V728" i="13" s="1"/>
  <c r="V729" i="13" s="1"/>
  <c r="V730" i="13" s="1"/>
  <c r="V731" i="13" s="1"/>
  <c r="V732" i="13" s="1"/>
  <c r="V733" i="13" s="1"/>
  <c r="V734" i="13" s="1"/>
  <c r="V424" i="13"/>
  <c r="V425" i="13" s="1"/>
  <c r="V426" i="13" s="1"/>
  <c r="V427" i="13" s="1"/>
  <c r="V428" i="13" s="1"/>
  <c r="V429" i="13" s="1"/>
  <c r="V430" i="13" s="1"/>
  <c r="V431" i="13" s="1"/>
  <c r="V432" i="13" s="1"/>
  <c r="V433" i="13" s="1"/>
  <c r="V434" i="13" s="1"/>
  <c r="V124" i="13"/>
  <c r="V125" i="13" s="1"/>
  <c r="V126" i="13" s="1"/>
  <c r="V127" i="13" s="1"/>
  <c r="V128" i="13" s="1"/>
  <c r="V129" i="13" s="1"/>
  <c r="V130" i="13" s="1"/>
  <c r="V131" i="13" s="1"/>
  <c r="V132" i="13" s="1"/>
  <c r="V133" i="13" s="1"/>
  <c r="V134" i="13" s="1"/>
  <c r="V712" i="13"/>
  <c r="V713" i="13" s="1"/>
  <c r="V714" i="13" s="1"/>
  <c r="V715" i="13" s="1"/>
  <c r="V716" i="13" s="1"/>
  <c r="V717" i="13" s="1"/>
  <c r="V718" i="13" s="1"/>
  <c r="V719" i="13" s="1"/>
  <c r="V720" i="13" s="1"/>
  <c r="V721" i="13" s="1"/>
  <c r="V722" i="13" s="1"/>
  <c r="V208" i="13"/>
  <c r="V209" i="13" s="1"/>
  <c r="V210" i="13" s="1"/>
  <c r="V211" i="13" s="1"/>
  <c r="V212" i="13" s="1"/>
  <c r="V213" i="13" s="1"/>
  <c r="V214" i="13" s="1"/>
  <c r="V215" i="13" s="1"/>
  <c r="V216" i="13" s="1"/>
  <c r="V217" i="13" s="1"/>
  <c r="V218" i="13" s="1"/>
  <c r="V304" i="13"/>
  <c r="V305" i="13" s="1"/>
  <c r="V306" i="13" s="1"/>
  <c r="V307" i="13" s="1"/>
  <c r="V308" i="13" s="1"/>
  <c r="V309" i="13" s="1"/>
  <c r="V310" i="13" s="1"/>
  <c r="V311" i="13" s="1"/>
  <c r="V312" i="13" s="1"/>
  <c r="V313" i="13" s="1"/>
  <c r="V314" i="13" s="1"/>
  <c r="V364" i="13"/>
  <c r="V365" i="13" s="1"/>
  <c r="V366" i="13" s="1"/>
  <c r="V367" i="13" s="1"/>
  <c r="V368" i="13" s="1"/>
  <c r="V369" i="13" s="1"/>
  <c r="V370" i="13" s="1"/>
  <c r="V371" i="13" s="1"/>
  <c r="V372" i="13" s="1"/>
  <c r="V373" i="13" s="1"/>
  <c r="V374" i="13" s="1"/>
  <c r="V328" i="13"/>
  <c r="V329" i="13" s="1"/>
  <c r="V330" i="13" s="1"/>
  <c r="V331" i="13" s="1"/>
  <c r="V332" i="13" s="1"/>
  <c r="V333" i="13" s="1"/>
  <c r="V334" i="13" s="1"/>
  <c r="V335" i="13" s="1"/>
  <c r="V336" i="13" s="1"/>
  <c r="V337" i="13" s="1"/>
  <c r="V338" i="13" s="1"/>
  <c r="V784" i="13"/>
  <c r="V785" i="13" s="1"/>
  <c r="V786" i="13" s="1"/>
  <c r="V787" i="13" s="1"/>
  <c r="V788" i="13" s="1"/>
  <c r="V789" i="13" s="1"/>
  <c r="V790" i="13" s="1"/>
  <c r="V791" i="13" s="1"/>
  <c r="V792" i="13" s="1"/>
  <c r="V793" i="13" s="1"/>
  <c r="V794" i="13" s="1"/>
  <c r="V916" i="13"/>
  <c r="V917" i="13" s="1"/>
  <c r="V918" i="13" s="1"/>
  <c r="V919" i="13" s="1"/>
  <c r="V920" i="13" s="1"/>
  <c r="V921" i="13" s="1"/>
  <c r="V922" i="13" s="1"/>
  <c r="V923" i="13" s="1"/>
  <c r="V924" i="13" s="1"/>
  <c r="V925" i="13" s="1"/>
  <c r="V926" i="13" s="1"/>
  <c r="V184" i="13"/>
  <c r="V185" i="13" s="1"/>
  <c r="V186" i="13" s="1"/>
  <c r="V187" i="13" s="1"/>
  <c r="V188" i="13" s="1"/>
  <c r="V189" i="13" s="1"/>
  <c r="V190" i="13" s="1"/>
  <c r="V191" i="13" s="1"/>
  <c r="V192" i="13" s="1"/>
  <c r="V193" i="13" s="1"/>
  <c r="V194" i="13" s="1"/>
  <c r="V568" i="13"/>
  <c r="V569" i="13" s="1"/>
  <c r="V570" i="13" s="1"/>
  <c r="V571" i="13" s="1"/>
  <c r="V572" i="13" s="1"/>
  <c r="V573" i="13" s="1"/>
  <c r="V574" i="13" s="1"/>
  <c r="V575" i="13" s="1"/>
  <c r="V576" i="13" s="1"/>
  <c r="V577" i="13" s="1"/>
  <c r="V578" i="13" s="1"/>
  <c r="V616" i="13"/>
  <c r="V617" i="13" s="1"/>
  <c r="V618" i="13" s="1"/>
  <c r="V619" i="13" s="1"/>
  <c r="V620" i="13" s="1"/>
  <c r="V621" i="13" s="1"/>
  <c r="V622" i="13" s="1"/>
  <c r="V623" i="13" s="1"/>
  <c r="V624" i="13" s="1"/>
  <c r="V625" i="13" s="1"/>
  <c r="V626" i="13" s="1"/>
  <c r="V892" i="13"/>
  <c r="V893" i="13" s="1"/>
  <c r="V894" i="13" s="1"/>
  <c r="V895" i="13" s="1"/>
  <c r="V896" i="13" s="1"/>
  <c r="V897" i="13" s="1"/>
  <c r="V898" i="13" s="1"/>
  <c r="V899" i="13" s="1"/>
  <c r="V900" i="13" s="1"/>
  <c r="V901" i="13" s="1"/>
  <c r="V902" i="13" s="1"/>
  <c r="V832" i="13"/>
  <c r="V833" i="13" s="1"/>
  <c r="V834" i="13" s="1"/>
  <c r="V835" i="13" s="1"/>
  <c r="V836" i="13" s="1"/>
  <c r="V837" i="13" s="1"/>
  <c r="V838" i="13" s="1"/>
  <c r="V839" i="13" s="1"/>
  <c r="V840" i="13" s="1"/>
  <c r="V841" i="13" s="1"/>
  <c r="V842" i="13" s="1"/>
  <c r="V676" i="13"/>
  <c r="V677" i="13" s="1"/>
  <c r="V678" i="13" s="1"/>
  <c r="V679" i="13" s="1"/>
  <c r="V680" i="13" s="1"/>
  <c r="V681" i="13" s="1"/>
  <c r="V682" i="13" s="1"/>
  <c r="V683" i="13" s="1"/>
  <c r="V684" i="13" s="1"/>
  <c r="V685" i="13" s="1"/>
  <c r="V686" i="13" s="1"/>
  <c r="V580" i="13"/>
  <c r="V581" i="13" s="1"/>
  <c r="V582" i="13" s="1"/>
  <c r="V583" i="13" s="1"/>
  <c r="V584" i="13" s="1"/>
  <c r="V585" i="13" s="1"/>
  <c r="V586" i="13" s="1"/>
  <c r="V587" i="13" s="1"/>
  <c r="V588" i="13" s="1"/>
  <c r="V589" i="13" s="1"/>
  <c r="V590" i="13" s="1"/>
  <c r="V64" i="13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880" i="13"/>
  <c r="V881" i="13" s="1"/>
  <c r="V882" i="13" s="1"/>
  <c r="V883" i="13" s="1"/>
  <c r="V884" i="13" s="1"/>
  <c r="V885" i="13" s="1"/>
  <c r="V886" i="13" s="1"/>
  <c r="V887" i="13" s="1"/>
  <c r="V888" i="13" s="1"/>
  <c r="V889" i="13" s="1"/>
  <c r="V890" i="13" s="1"/>
  <c r="V640" i="13"/>
  <c r="V641" i="13" s="1"/>
  <c r="V642" i="13" s="1"/>
  <c r="V643" i="13" s="1"/>
  <c r="V644" i="13" s="1"/>
  <c r="V645" i="13" s="1"/>
  <c r="V646" i="13" s="1"/>
  <c r="V647" i="13" s="1"/>
  <c r="V648" i="13" s="1"/>
  <c r="V649" i="13" s="1"/>
  <c r="V650" i="13" s="1"/>
  <c r="V232" i="13"/>
  <c r="V233" i="13" s="1"/>
  <c r="V234" i="13" s="1"/>
  <c r="V235" i="13" s="1"/>
  <c r="V236" i="13" s="1"/>
  <c r="V237" i="13" s="1"/>
  <c r="V238" i="13" s="1"/>
  <c r="V239" i="13" s="1"/>
  <c r="V240" i="13" s="1"/>
  <c r="V241" i="13" s="1"/>
  <c r="V242" i="13" s="1"/>
  <c r="V1084" i="13"/>
  <c r="V1085" i="13" s="1"/>
  <c r="V1086" i="13" s="1"/>
  <c r="V1087" i="13" s="1"/>
  <c r="V1088" i="13" s="1"/>
  <c r="V1089" i="13" s="1"/>
  <c r="V1090" i="13" s="1"/>
  <c r="V1091" i="13" s="1"/>
  <c r="V1092" i="13" s="1"/>
  <c r="V1093" i="13" s="1"/>
  <c r="V1094" i="13" s="1"/>
  <c r="V820" i="13"/>
  <c r="V821" i="13" s="1"/>
  <c r="V822" i="13" s="1"/>
  <c r="V823" i="13" s="1"/>
  <c r="V824" i="13" s="1"/>
  <c r="V825" i="13" s="1"/>
  <c r="V826" i="13" s="1"/>
  <c r="V827" i="13" s="1"/>
  <c r="V828" i="13" s="1"/>
  <c r="V829" i="13" s="1"/>
  <c r="V830" i="13" s="1"/>
  <c r="V148" i="13"/>
  <c r="V149" i="13" s="1"/>
  <c r="V150" i="13" s="1"/>
  <c r="V151" i="13" s="1"/>
  <c r="V152" i="13" s="1"/>
  <c r="V153" i="13" s="1"/>
  <c r="V154" i="13" s="1"/>
  <c r="V155" i="13" s="1"/>
  <c r="V156" i="13" s="1"/>
  <c r="V157" i="13" s="1"/>
  <c r="V158" i="13" s="1"/>
  <c r="V772" i="13"/>
  <c r="V773" i="13" s="1"/>
  <c r="V774" i="13" s="1"/>
  <c r="V775" i="13" s="1"/>
  <c r="V776" i="13" s="1"/>
  <c r="V777" i="13" s="1"/>
  <c r="V778" i="13" s="1"/>
  <c r="V779" i="13" s="1"/>
  <c r="V780" i="13" s="1"/>
  <c r="V781" i="13" s="1"/>
  <c r="V782" i="13" s="1"/>
  <c r="V952" i="13"/>
  <c r="V953" i="13" s="1"/>
  <c r="V954" i="13" s="1"/>
  <c r="V955" i="13" s="1"/>
  <c r="V956" i="13" s="1"/>
  <c r="V957" i="13" s="1"/>
  <c r="V958" i="13" s="1"/>
  <c r="V959" i="13" s="1"/>
  <c r="V960" i="13" s="1"/>
  <c r="V961" i="13" s="1"/>
  <c r="V962" i="13" s="1"/>
  <c r="V268" i="13"/>
  <c r="V269" i="13" s="1"/>
  <c r="V270" i="13" s="1"/>
  <c r="V271" i="13" s="1"/>
  <c r="V272" i="13" s="1"/>
  <c r="V273" i="13" s="1"/>
  <c r="V274" i="13" s="1"/>
  <c r="V275" i="13" s="1"/>
  <c r="V276" i="13" s="1"/>
  <c r="V277" i="13" s="1"/>
  <c r="V278" i="13" s="1"/>
  <c r="V340" i="13"/>
  <c r="V341" i="13" s="1"/>
  <c r="V342" i="13" s="1"/>
  <c r="V343" i="13" s="1"/>
  <c r="V344" i="13" s="1"/>
  <c r="V345" i="13" s="1"/>
  <c r="V346" i="13" s="1"/>
  <c r="V347" i="13" s="1"/>
  <c r="V348" i="13" s="1"/>
  <c r="V349" i="13" s="1"/>
  <c r="V350" i="13" s="1"/>
  <c r="V484" i="13"/>
  <c r="V485" i="13" s="1"/>
  <c r="V486" i="13" s="1"/>
  <c r="V487" i="13" s="1"/>
  <c r="V488" i="13" s="1"/>
  <c r="V489" i="13" s="1"/>
  <c r="V490" i="13" s="1"/>
  <c r="V491" i="13" s="1"/>
  <c r="V492" i="13" s="1"/>
  <c r="V493" i="13" s="1"/>
  <c r="V494" i="13" s="1"/>
  <c r="V796" i="13"/>
  <c r="V797" i="13" s="1"/>
  <c r="V798" i="13" s="1"/>
  <c r="V799" i="13" s="1"/>
  <c r="V800" i="13" s="1"/>
  <c r="V801" i="13" s="1"/>
  <c r="V802" i="13" s="1"/>
  <c r="V803" i="13" s="1"/>
  <c r="V804" i="13" s="1"/>
  <c r="V805" i="13" s="1"/>
  <c r="V806" i="13" s="1"/>
  <c r="V172" i="13"/>
  <c r="V173" i="13" s="1"/>
  <c r="V174" i="13" s="1"/>
  <c r="V175" i="13" s="1"/>
  <c r="V176" i="13" s="1"/>
  <c r="V177" i="13" s="1"/>
  <c r="V178" i="13" s="1"/>
  <c r="V179" i="13" s="1"/>
  <c r="V180" i="13" s="1"/>
  <c r="V181" i="13" s="1"/>
  <c r="V182" i="13" s="1"/>
  <c r="V736" i="13"/>
  <c r="V737" i="13" s="1"/>
  <c r="V738" i="13" s="1"/>
  <c r="V739" i="13" s="1"/>
  <c r="V740" i="13" s="1"/>
  <c r="V741" i="13" s="1"/>
  <c r="V742" i="13" s="1"/>
  <c r="V743" i="13" s="1"/>
  <c r="V744" i="13" s="1"/>
  <c r="V745" i="13" s="1"/>
  <c r="V746" i="13" s="1"/>
  <c r="V52" i="13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1060" i="13"/>
  <c r="V1061" i="13" s="1"/>
  <c r="V1062" i="13" s="1"/>
  <c r="V1063" i="13" s="1"/>
  <c r="V1064" i="13" s="1"/>
  <c r="V1065" i="13" s="1"/>
  <c r="V1066" i="13" s="1"/>
  <c r="V1067" i="13" s="1"/>
  <c r="V1068" i="13" s="1"/>
  <c r="V1069" i="13" s="1"/>
  <c r="V1070" i="13" s="1"/>
  <c r="V1024" i="13"/>
  <c r="V1025" i="13" s="1"/>
  <c r="V1026" i="13" s="1"/>
  <c r="V1027" i="13" s="1"/>
  <c r="V1028" i="13" s="1"/>
  <c r="V1029" i="13" s="1"/>
  <c r="V1030" i="13" s="1"/>
  <c r="V1031" i="13" s="1"/>
  <c r="V1032" i="13" s="1"/>
  <c r="V1033" i="13" s="1"/>
  <c r="V1034" i="13" s="1"/>
  <c r="V412" i="13"/>
  <c r="V413" i="13" s="1"/>
  <c r="V414" i="13" s="1"/>
  <c r="V415" i="13" s="1"/>
  <c r="V416" i="13" s="1"/>
  <c r="V417" i="13" s="1"/>
  <c r="V418" i="13" s="1"/>
  <c r="V419" i="13" s="1"/>
  <c r="V420" i="13" s="1"/>
  <c r="V421" i="13" s="1"/>
  <c r="V422" i="13" s="1"/>
  <c r="V868" i="13"/>
  <c r="V869" i="13" s="1"/>
  <c r="V870" i="13" s="1"/>
  <c r="V871" i="13" s="1"/>
  <c r="V872" i="13" s="1"/>
  <c r="V873" i="13" s="1"/>
  <c r="V874" i="13" s="1"/>
  <c r="V875" i="13" s="1"/>
  <c r="V876" i="13" s="1"/>
  <c r="V877" i="13" s="1"/>
  <c r="V878" i="13" s="1"/>
  <c r="V388" i="13"/>
  <c r="V389" i="13" s="1"/>
  <c r="V390" i="13" s="1"/>
  <c r="V391" i="13" s="1"/>
  <c r="V392" i="13" s="1"/>
  <c r="V393" i="13" s="1"/>
  <c r="V394" i="13" s="1"/>
  <c r="V395" i="13" s="1"/>
  <c r="V396" i="13" s="1"/>
  <c r="V397" i="13" s="1"/>
  <c r="V398" i="13" s="1"/>
  <c r="V100" i="13"/>
  <c r="V101" i="13" s="1"/>
  <c r="V102" i="13" s="1"/>
  <c r="V103" i="13" s="1"/>
  <c r="V104" i="13" s="1"/>
  <c r="V105" i="13" s="1"/>
  <c r="V106" i="13" s="1"/>
  <c r="V107" i="13" s="1"/>
  <c r="V108" i="13" s="1"/>
  <c r="V109" i="13" s="1"/>
  <c r="V110" i="13" s="1"/>
  <c r="V280" i="13"/>
  <c r="V281" i="13" s="1"/>
  <c r="V282" i="13" s="1"/>
  <c r="V283" i="13" s="1"/>
  <c r="V284" i="13" s="1"/>
  <c r="V285" i="13" s="1"/>
  <c r="V286" i="13" s="1"/>
  <c r="V287" i="13" s="1"/>
  <c r="V288" i="13" s="1"/>
  <c r="V289" i="13" s="1"/>
  <c r="V290" i="13" s="1"/>
  <c r="V316" i="13"/>
  <c r="V317" i="13" s="1"/>
  <c r="V318" i="13" s="1"/>
  <c r="V319" i="13" s="1"/>
  <c r="V320" i="13" s="1"/>
  <c r="V321" i="13" s="1"/>
  <c r="V322" i="13" s="1"/>
  <c r="V323" i="13" s="1"/>
  <c r="V324" i="13" s="1"/>
  <c r="V325" i="13" s="1"/>
  <c r="V326" i="13" s="1"/>
  <c r="V1048" i="13"/>
  <c r="V1049" i="13" s="1"/>
  <c r="V1050" i="13" s="1"/>
  <c r="V1051" i="13" s="1"/>
  <c r="V1052" i="13" s="1"/>
  <c r="V1053" i="13" s="1"/>
  <c r="V1054" i="13" s="1"/>
  <c r="V1055" i="13" s="1"/>
  <c r="V1056" i="13" s="1"/>
  <c r="V1057" i="13" s="1"/>
  <c r="V1058" i="13" s="1"/>
  <c r="V808" i="13"/>
  <c r="V809" i="13" s="1"/>
  <c r="V810" i="13" s="1"/>
  <c r="V811" i="13" s="1"/>
  <c r="V812" i="13" s="1"/>
  <c r="V813" i="13" s="1"/>
  <c r="V814" i="13" s="1"/>
  <c r="V815" i="13" s="1"/>
  <c r="V816" i="13" s="1"/>
  <c r="V817" i="13" s="1"/>
  <c r="V818" i="13" s="1"/>
  <c r="V652" i="13"/>
  <c r="V653" i="13" s="1"/>
  <c r="V654" i="13" s="1"/>
  <c r="V655" i="13" s="1"/>
  <c r="V656" i="13" s="1"/>
  <c r="V657" i="13" s="1"/>
  <c r="V658" i="13" s="1"/>
  <c r="V659" i="13" s="1"/>
  <c r="V660" i="13" s="1"/>
  <c r="V661" i="13" s="1"/>
  <c r="V662" i="13" s="1"/>
  <c r="V1096" i="13"/>
  <c r="V1097" i="13" s="1"/>
  <c r="V1098" i="13" s="1"/>
  <c r="V1099" i="13" s="1"/>
  <c r="V1100" i="13" s="1"/>
  <c r="V1101" i="13" s="1"/>
  <c r="V1102" i="13" s="1"/>
  <c r="V1103" i="13" s="1"/>
  <c r="V1104" i="13" s="1"/>
  <c r="V1105" i="13" s="1"/>
  <c r="V1106" i="13" s="1"/>
  <c r="V748" i="13"/>
  <c r="V749" i="13" s="1"/>
  <c r="V750" i="13" s="1"/>
  <c r="V751" i="13" s="1"/>
  <c r="V752" i="13" s="1"/>
  <c r="V753" i="13" s="1"/>
  <c r="V754" i="13" s="1"/>
  <c r="V755" i="13" s="1"/>
  <c r="V756" i="13" s="1"/>
  <c r="V757" i="13" s="1"/>
  <c r="V758" i="13" s="1"/>
  <c r="V88" i="13"/>
  <c r="V89" i="13" s="1"/>
  <c r="V90" i="13" s="1"/>
  <c r="V91" i="13" s="1"/>
  <c r="V92" i="13" s="1"/>
  <c r="V93" i="13" s="1"/>
  <c r="V94" i="13" s="1"/>
  <c r="V95" i="13" s="1"/>
  <c r="V96" i="13" s="1"/>
  <c r="V97" i="13" s="1"/>
  <c r="V98" i="13" s="1"/>
  <c r="V844" i="13"/>
  <c r="V845" i="13" s="1"/>
  <c r="V846" i="13" s="1"/>
  <c r="V847" i="13" s="1"/>
  <c r="V848" i="13" s="1"/>
  <c r="V849" i="13" s="1"/>
  <c r="V850" i="13" s="1"/>
  <c r="V851" i="13" s="1"/>
  <c r="V852" i="13" s="1"/>
  <c r="V853" i="13" s="1"/>
  <c r="V854" i="13" s="1"/>
  <c r="V604" i="13"/>
  <c r="V605" i="13" s="1"/>
  <c r="V606" i="13" s="1"/>
  <c r="V607" i="13" s="1"/>
  <c r="V608" i="13" s="1"/>
  <c r="V609" i="13" s="1"/>
  <c r="V610" i="13" s="1"/>
  <c r="V611" i="13" s="1"/>
  <c r="V612" i="13" s="1"/>
  <c r="V613" i="13" s="1"/>
  <c r="V614" i="13" s="1"/>
  <c r="V700" i="13"/>
  <c r="V701" i="13" s="1"/>
  <c r="V702" i="13" s="1"/>
  <c r="V703" i="13" s="1"/>
  <c r="V704" i="13" s="1"/>
  <c r="V705" i="13" s="1"/>
  <c r="V706" i="13" s="1"/>
  <c r="V707" i="13" s="1"/>
  <c r="V708" i="13" s="1"/>
  <c r="V709" i="13" s="1"/>
  <c r="V710" i="13" s="1"/>
  <c r="V628" i="13"/>
  <c r="V629" i="13" s="1"/>
  <c r="V630" i="13" s="1"/>
  <c r="V631" i="13" s="1"/>
  <c r="V632" i="13" s="1"/>
  <c r="V633" i="13" s="1"/>
  <c r="V634" i="13" s="1"/>
  <c r="V635" i="13" s="1"/>
  <c r="V636" i="13" s="1"/>
  <c r="V637" i="13" s="1"/>
  <c r="V638" i="13" s="1"/>
  <c r="V136" i="13"/>
  <c r="V137" i="13" s="1"/>
  <c r="V138" i="13" s="1"/>
  <c r="V139" i="13" s="1"/>
  <c r="V140" i="13" s="1"/>
  <c r="V141" i="13" s="1"/>
  <c r="V142" i="13" s="1"/>
  <c r="V143" i="13" s="1"/>
  <c r="V144" i="13" s="1"/>
  <c r="V145" i="13" s="1"/>
  <c r="V146" i="13" s="1"/>
  <c r="V436" i="13"/>
  <c r="V437" i="13" s="1"/>
  <c r="V438" i="13" s="1"/>
  <c r="V439" i="13" s="1"/>
  <c r="V440" i="13" s="1"/>
  <c r="V441" i="13" s="1"/>
  <c r="V442" i="13" s="1"/>
  <c r="V443" i="13" s="1"/>
  <c r="V444" i="13" s="1"/>
  <c r="V445" i="13" s="1"/>
  <c r="V446" i="13" s="1"/>
  <c r="V688" i="13"/>
  <c r="V689" i="13" s="1"/>
  <c r="V690" i="13" s="1"/>
  <c r="V691" i="13" s="1"/>
  <c r="V692" i="13" s="1"/>
  <c r="V693" i="13" s="1"/>
  <c r="V694" i="13" s="1"/>
  <c r="V695" i="13" s="1"/>
  <c r="V696" i="13" s="1"/>
  <c r="V697" i="13" s="1"/>
  <c r="V698" i="13" s="1"/>
  <c r="V292" i="13"/>
  <c r="V293" i="13" s="1"/>
  <c r="V294" i="13" s="1"/>
  <c r="V295" i="13" s="1"/>
  <c r="V296" i="13" s="1"/>
  <c r="V297" i="13" s="1"/>
  <c r="V298" i="13" s="1"/>
  <c r="V299" i="13" s="1"/>
  <c r="V300" i="13" s="1"/>
  <c r="V301" i="13" s="1"/>
  <c r="V302" i="13" s="1"/>
  <c r="V664" i="13"/>
  <c r="V665" i="13" s="1"/>
  <c r="V666" i="13" s="1"/>
  <c r="V667" i="13" s="1"/>
  <c r="V668" i="13" s="1"/>
  <c r="V669" i="13" s="1"/>
  <c r="V670" i="13" s="1"/>
  <c r="V671" i="13" s="1"/>
  <c r="V672" i="13" s="1"/>
  <c r="V673" i="13" s="1"/>
  <c r="V674" i="13" s="1"/>
  <c r="V856" i="13"/>
  <c r="V857" i="13" s="1"/>
  <c r="V858" i="13" s="1"/>
  <c r="V859" i="13" s="1"/>
  <c r="V860" i="13" s="1"/>
  <c r="V861" i="13" s="1"/>
  <c r="V862" i="13" s="1"/>
  <c r="V863" i="13" s="1"/>
  <c r="V864" i="13" s="1"/>
  <c r="V865" i="13" s="1"/>
  <c r="V866" i="13" s="1"/>
  <c r="V520" i="13"/>
  <c r="V521" i="13" s="1"/>
  <c r="V522" i="13" s="1"/>
  <c r="V523" i="13" s="1"/>
  <c r="V524" i="13" s="1"/>
  <c r="V525" i="13" s="1"/>
  <c r="V526" i="13" s="1"/>
  <c r="V527" i="13" s="1"/>
  <c r="V528" i="13" s="1"/>
  <c r="V529" i="13" s="1"/>
  <c r="V530" i="13" s="1"/>
  <c r="V112" i="13"/>
  <c r="V113" i="13" s="1"/>
  <c r="V114" i="13" s="1"/>
  <c r="V115" i="13" s="1"/>
  <c r="V116" i="13" s="1"/>
  <c r="V117" i="13" s="1"/>
  <c r="V118" i="13" s="1"/>
  <c r="V119" i="13" s="1"/>
  <c r="V120" i="13" s="1"/>
  <c r="V121" i="13" s="1"/>
  <c r="V122" i="13" s="1"/>
  <c r="V40" i="13"/>
  <c r="V940" i="13"/>
  <c r="V941" i="13" s="1"/>
  <c r="V942" i="13" s="1"/>
  <c r="V943" i="13" s="1"/>
  <c r="V944" i="13" s="1"/>
  <c r="V945" i="13" s="1"/>
  <c r="V946" i="13" s="1"/>
  <c r="V947" i="13" s="1"/>
  <c r="V948" i="13" s="1"/>
  <c r="V949" i="13" s="1"/>
  <c r="V950" i="13" s="1"/>
  <c r="V904" i="13"/>
  <c r="V905" i="13" s="1"/>
  <c r="V906" i="13" s="1"/>
  <c r="V907" i="13" s="1"/>
  <c r="V908" i="13" s="1"/>
  <c r="V909" i="13" s="1"/>
  <c r="V910" i="13" s="1"/>
  <c r="V911" i="13" s="1"/>
  <c r="V912" i="13" s="1"/>
  <c r="V913" i="13" s="1"/>
  <c r="V914" i="13" s="1"/>
  <c r="V220" i="13"/>
  <c r="V221" i="13" s="1"/>
  <c r="V222" i="13" s="1"/>
  <c r="V223" i="13" s="1"/>
  <c r="V224" i="13" s="1"/>
  <c r="V225" i="13" s="1"/>
  <c r="V226" i="13" s="1"/>
  <c r="V227" i="13" s="1"/>
  <c r="V228" i="13" s="1"/>
  <c r="V229" i="13" s="1"/>
  <c r="V230" i="13" s="1"/>
  <c r="V592" i="13"/>
  <c r="V593" i="13" s="1"/>
  <c r="V594" i="13" s="1"/>
  <c r="V595" i="13" s="1"/>
  <c r="V596" i="13" s="1"/>
  <c r="V597" i="13" s="1"/>
  <c r="V598" i="13" s="1"/>
  <c r="V599" i="13" s="1"/>
  <c r="V600" i="13" s="1"/>
  <c r="V601" i="13" s="1"/>
  <c r="V602" i="13" s="1"/>
  <c r="V508" i="13"/>
  <c r="V509" i="13" s="1"/>
  <c r="V510" i="13" s="1"/>
  <c r="V511" i="13" s="1"/>
  <c r="V512" i="13" s="1"/>
  <c r="V513" i="13" s="1"/>
  <c r="V514" i="13" s="1"/>
  <c r="V515" i="13" s="1"/>
  <c r="V516" i="13" s="1"/>
  <c r="V517" i="13" s="1"/>
  <c r="V518" i="13" s="1"/>
  <c r="V928" i="13"/>
  <c r="V929" i="13" s="1"/>
  <c r="V930" i="13" s="1"/>
  <c r="V931" i="13" s="1"/>
  <c r="V932" i="13" s="1"/>
  <c r="V933" i="13" s="1"/>
  <c r="V934" i="13" s="1"/>
  <c r="V935" i="13" s="1"/>
  <c r="V936" i="13" s="1"/>
  <c r="V937" i="13" s="1"/>
  <c r="V938" i="13" s="1"/>
  <c r="V1072" i="13"/>
  <c r="V1073" i="13" s="1"/>
  <c r="V1074" i="13" s="1"/>
  <c r="V1075" i="13" s="1"/>
  <c r="V1076" i="13" s="1"/>
  <c r="V1077" i="13" s="1"/>
  <c r="V1078" i="13" s="1"/>
  <c r="V1079" i="13" s="1"/>
  <c r="V1080" i="13" s="1"/>
  <c r="V1081" i="13" s="1"/>
  <c r="V1082" i="13" s="1"/>
  <c r="V16" i="13"/>
  <c r="V376" i="13"/>
  <c r="V377" i="13" s="1"/>
  <c r="V378" i="13" s="1"/>
  <c r="V379" i="13" s="1"/>
  <c r="V380" i="13" s="1"/>
  <c r="V381" i="13" s="1"/>
  <c r="V382" i="13" s="1"/>
  <c r="V383" i="13" s="1"/>
  <c r="V384" i="13" s="1"/>
  <c r="V385" i="13" s="1"/>
  <c r="V386" i="13" s="1"/>
  <c r="V196" i="13"/>
  <c r="V197" i="13" s="1"/>
  <c r="V198" i="13" s="1"/>
  <c r="V199" i="13" s="1"/>
  <c r="V200" i="13" s="1"/>
  <c r="V201" i="13" s="1"/>
  <c r="V202" i="13" s="1"/>
  <c r="V203" i="13" s="1"/>
  <c r="V204" i="13" s="1"/>
  <c r="V205" i="13" s="1"/>
  <c r="V206" i="13" s="1"/>
  <c r="V256" i="13"/>
  <c r="V257" i="13" s="1"/>
  <c r="V258" i="13" s="1"/>
  <c r="V259" i="13" s="1"/>
  <c r="V260" i="13" s="1"/>
  <c r="V261" i="13" s="1"/>
  <c r="V262" i="13" s="1"/>
  <c r="V263" i="13" s="1"/>
  <c r="V264" i="13" s="1"/>
  <c r="V265" i="13" s="1"/>
  <c r="V266" i="13" s="1"/>
  <c r="V460" i="13"/>
  <c r="V461" i="13" s="1"/>
  <c r="V462" i="13" s="1"/>
  <c r="V463" i="13" s="1"/>
  <c r="V464" i="13" s="1"/>
  <c r="V465" i="13" s="1"/>
  <c r="V466" i="13" s="1"/>
  <c r="V467" i="13" s="1"/>
  <c r="V468" i="13" s="1"/>
  <c r="V469" i="13" s="1"/>
  <c r="V470" i="13" s="1"/>
  <c r="V544" i="13"/>
  <c r="V545" i="13" s="1"/>
  <c r="V546" i="13" s="1"/>
  <c r="V547" i="13" s="1"/>
  <c r="V548" i="13" s="1"/>
  <c r="V549" i="13" s="1"/>
  <c r="V550" i="13" s="1"/>
  <c r="V551" i="13" s="1"/>
  <c r="V552" i="13" s="1"/>
  <c r="V553" i="13" s="1"/>
  <c r="V554" i="13" s="1"/>
  <c r="V988" i="13"/>
  <c r="V989" i="13" s="1"/>
  <c r="V990" i="13" s="1"/>
  <c r="V991" i="13" s="1"/>
  <c r="V992" i="13" s="1"/>
  <c r="V993" i="13" s="1"/>
  <c r="V994" i="13" s="1"/>
  <c r="V995" i="13" s="1"/>
  <c r="V996" i="13" s="1"/>
  <c r="V997" i="13" s="1"/>
  <c r="V998" i="13" s="1"/>
  <c r="V496" i="13"/>
  <c r="V497" i="13" s="1"/>
  <c r="V498" i="13" s="1"/>
  <c r="V499" i="13" s="1"/>
  <c r="V500" i="13" s="1"/>
  <c r="V501" i="13" s="1"/>
  <c r="V502" i="13" s="1"/>
  <c r="V503" i="13" s="1"/>
  <c r="V504" i="13" s="1"/>
  <c r="V505" i="13" s="1"/>
  <c r="V506" i="13" s="1"/>
  <c r="V1012" i="13"/>
  <c r="V1013" i="13" s="1"/>
  <c r="V1014" i="13" s="1"/>
  <c r="V1015" i="13" s="1"/>
  <c r="V1016" i="13" s="1"/>
  <c r="V1017" i="13" s="1"/>
  <c r="V1018" i="13" s="1"/>
  <c r="V1019" i="13" s="1"/>
  <c r="V1020" i="13" s="1"/>
  <c r="V1021" i="13" s="1"/>
  <c r="V1022" i="13" s="1"/>
  <c r="V76" i="13"/>
  <c r="V77" i="13" s="1"/>
  <c r="V78" i="13" s="1"/>
  <c r="V79" i="13" s="1"/>
  <c r="V80" i="13" s="1"/>
  <c r="V81" i="13" s="1"/>
  <c r="V82" i="13" s="1"/>
  <c r="V83" i="13" s="1"/>
  <c r="V84" i="13" s="1"/>
  <c r="V85" i="13" s="1"/>
  <c r="V86" i="13" s="1"/>
  <c r="M102" i="13"/>
  <c r="V1000" i="13"/>
  <c r="V1001" i="13" s="1"/>
  <c r="V1002" i="13" s="1"/>
  <c r="V1003" i="13" s="1"/>
  <c r="V1004" i="13" s="1"/>
  <c r="V1005" i="13" s="1"/>
  <c r="V1006" i="13" s="1"/>
  <c r="V1007" i="13" s="1"/>
  <c r="V1008" i="13" s="1"/>
  <c r="V1009" i="13" s="1"/>
  <c r="V1010" i="13" s="1"/>
  <c r="V556" i="13"/>
  <c r="V557" i="13" s="1"/>
  <c r="V558" i="13" s="1"/>
  <c r="V559" i="13" s="1"/>
  <c r="V560" i="13" s="1"/>
  <c r="V561" i="13" s="1"/>
  <c r="V562" i="13" s="1"/>
  <c r="V563" i="13" s="1"/>
  <c r="V564" i="13" s="1"/>
  <c r="V565" i="13" s="1"/>
  <c r="V566" i="13" s="1"/>
  <c r="V964" i="13"/>
  <c r="V965" i="13" s="1"/>
  <c r="V966" i="13" s="1"/>
  <c r="V967" i="13" s="1"/>
  <c r="V968" i="13" s="1"/>
  <c r="V969" i="13" s="1"/>
  <c r="V970" i="13" s="1"/>
  <c r="V971" i="13" s="1"/>
  <c r="V972" i="13" s="1"/>
  <c r="V973" i="13" s="1"/>
  <c r="V974" i="13" s="1"/>
  <c r="V160" i="13"/>
  <c r="V161" i="13" s="1"/>
  <c r="V162" i="13" s="1"/>
  <c r="V163" i="13" s="1"/>
  <c r="V164" i="13" s="1"/>
  <c r="V165" i="13" s="1"/>
  <c r="V166" i="13" s="1"/>
  <c r="V167" i="13" s="1"/>
  <c r="V168" i="13" s="1"/>
  <c r="V169" i="13" s="1"/>
  <c r="V170" i="13" s="1"/>
  <c r="V1036" i="13"/>
  <c r="V1037" i="13" s="1"/>
  <c r="V1038" i="13" s="1"/>
  <c r="V1039" i="13" s="1"/>
  <c r="V1040" i="13" s="1"/>
  <c r="V1041" i="13" s="1"/>
  <c r="V1042" i="13" s="1"/>
  <c r="V1043" i="13" s="1"/>
  <c r="V1044" i="13" s="1"/>
  <c r="V1045" i="13" s="1"/>
  <c r="V1046" i="13" s="1"/>
  <c r="V352" i="13"/>
  <c r="V353" i="13" s="1"/>
  <c r="V354" i="13" s="1"/>
  <c r="V355" i="13" s="1"/>
  <c r="V356" i="13" s="1"/>
  <c r="V357" i="13" s="1"/>
  <c r="V358" i="13" s="1"/>
  <c r="V359" i="13" s="1"/>
  <c r="V360" i="13" s="1"/>
  <c r="V361" i="13" s="1"/>
  <c r="V362" i="13" s="1"/>
  <c r="V1108" i="13"/>
  <c r="V1109" i="13" s="1"/>
  <c r="V1110" i="13" s="1"/>
  <c r="V1111" i="13" s="1"/>
  <c r="V1112" i="13" s="1"/>
  <c r="V1113" i="13" s="1"/>
  <c r="V1114" i="13" s="1"/>
  <c r="V1115" i="13" s="1"/>
  <c r="V1116" i="13" s="1"/>
  <c r="V1117" i="13" s="1"/>
  <c r="V1118" i="13" s="1"/>
  <c r="M1405" i="11"/>
  <c r="L1405" i="11"/>
  <c r="M1406" i="11"/>
  <c r="L1406" i="11"/>
  <c r="V1120" i="13"/>
  <c r="V1121" i="13" s="1"/>
  <c r="V1122" i="13" s="1"/>
  <c r="V1123" i="13" s="1"/>
  <c r="V1124" i="13" s="1"/>
  <c r="V1125" i="13" s="1"/>
  <c r="V1126" i="13" s="1"/>
  <c r="V1127" i="13" s="1"/>
  <c r="V1128" i="13" s="1"/>
  <c r="V1129" i="13" s="1"/>
  <c r="V1130" i="13" s="1"/>
  <c r="E1214" i="11"/>
  <c r="I1215" i="11"/>
  <c r="M1215" i="11" s="1"/>
  <c r="L1215" i="11"/>
  <c r="M1407" i="11" l="1"/>
  <c r="L1407" i="11"/>
  <c r="L1409" i="11"/>
  <c r="M1409" i="11"/>
  <c r="L1408" i="11"/>
  <c r="M1408" i="11"/>
  <c r="V29" i="13"/>
  <c r="W28" i="13"/>
  <c r="V17" i="13"/>
  <c r="W16" i="13"/>
  <c r="V41" i="13"/>
  <c r="W40" i="13"/>
  <c r="M103" i="13"/>
  <c r="L1214" i="11"/>
  <c r="I1214" i="11"/>
  <c r="M1214" i="11" s="1"/>
  <c r="E1213" i="11"/>
  <c r="L1212" i="11"/>
  <c r="V18" i="13" l="1"/>
  <c r="W17" i="13"/>
  <c r="V30" i="13"/>
  <c r="W29" i="13"/>
  <c r="V42" i="13"/>
  <c r="W41" i="13"/>
  <c r="E1212" i="11"/>
  <c r="E1211" i="11" s="1"/>
  <c r="L1213" i="11"/>
  <c r="I1213" i="11"/>
  <c r="M1213" i="11" s="1"/>
  <c r="L1211" i="11"/>
  <c r="V19" i="13" l="1"/>
  <c r="W18" i="13"/>
  <c r="V43" i="13"/>
  <c r="W42" i="13"/>
  <c r="V31" i="13"/>
  <c r="W30" i="13"/>
  <c r="I1212" i="11"/>
  <c r="M1212" i="11" s="1"/>
  <c r="I1211" i="11"/>
  <c r="M1211" i="11" s="1"/>
  <c r="E1210" i="11"/>
  <c r="L1210" i="11"/>
  <c r="V44" i="13" l="1"/>
  <c r="W43" i="13"/>
  <c r="V32" i="13"/>
  <c r="W31" i="13"/>
  <c r="V20" i="13"/>
  <c r="W19" i="13"/>
  <c r="I1210" i="11"/>
  <c r="M1210" i="11" s="1"/>
  <c r="E1209" i="11"/>
  <c r="L1209" i="11"/>
  <c r="V45" i="13" l="1"/>
  <c r="W44" i="13"/>
  <c r="V21" i="13"/>
  <c r="W20" i="13"/>
  <c r="V33" i="13"/>
  <c r="W32" i="13"/>
  <c r="I1209" i="11"/>
  <c r="M1209" i="11" s="1"/>
  <c r="E1208" i="11"/>
  <c r="L1208" i="11"/>
  <c r="V34" i="13" l="1"/>
  <c r="W33" i="13"/>
  <c r="V22" i="13"/>
  <c r="W21" i="13"/>
  <c r="V46" i="13"/>
  <c r="W45" i="13"/>
  <c r="I1208" i="11"/>
  <c r="M1208" i="11" s="1"/>
  <c r="E1207" i="11"/>
  <c r="L1207" i="11"/>
  <c r="V35" i="13" l="1"/>
  <c r="W34" i="13"/>
  <c r="V47" i="13"/>
  <c r="W46" i="13"/>
  <c r="V23" i="13"/>
  <c r="W22" i="13"/>
  <c r="I1207" i="11"/>
  <c r="M1207" i="11" s="1"/>
  <c r="E1206" i="11"/>
  <c r="L1206" i="11"/>
  <c r="V24" i="13" l="1"/>
  <c r="W23" i="13"/>
  <c r="V48" i="13"/>
  <c r="W47" i="13"/>
  <c r="V36" i="13"/>
  <c r="W35" i="13"/>
  <c r="I1206" i="11"/>
  <c r="M1206" i="11" s="1"/>
  <c r="E1205" i="11"/>
  <c r="E1204" i="11" s="1"/>
  <c r="L1205" i="11"/>
  <c r="V25" i="13" l="1"/>
  <c r="W24" i="13"/>
  <c r="V37" i="13"/>
  <c r="W36" i="13"/>
  <c r="V49" i="13"/>
  <c r="W48" i="13"/>
  <c r="I1204" i="11"/>
  <c r="M1204" i="11" s="1"/>
  <c r="I1205" i="11"/>
  <c r="M1205" i="11" s="1"/>
  <c r="E1203" i="11"/>
  <c r="L1204" i="11"/>
  <c r="V38" i="13" l="1"/>
  <c r="W37" i="13"/>
  <c r="V50" i="13"/>
  <c r="W49" i="13"/>
  <c r="V26" i="13"/>
  <c r="W25" i="13"/>
  <c r="I1203" i="11"/>
  <c r="M1203" i="11" s="1"/>
  <c r="L1203" i="11"/>
  <c r="E1202" i="11"/>
  <c r="W38" i="13" l="1"/>
  <c r="W39" i="13"/>
  <c r="W26" i="13"/>
  <c r="W27" i="13"/>
  <c r="W50" i="13"/>
  <c r="W51" i="13"/>
  <c r="I1202" i="11"/>
  <c r="M1202" i="11" s="1"/>
  <c r="E1201" i="11"/>
  <c r="L1202" i="11"/>
  <c r="I1201" i="11" l="1"/>
  <c r="M1201" i="11" s="1"/>
  <c r="L1201" i="11"/>
  <c r="E1200" i="11"/>
  <c r="I1200" i="11" l="1"/>
  <c r="M1200" i="11" s="1"/>
  <c r="L1200" i="11"/>
  <c r="E1199" i="11"/>
  <c r="I1199" i="11" l="1"/>
  <c r="M1199" i="11" s="1"/>
  <c r="L1199" i="11"/>
  <c r="E1198" i="11"/>
  <c r="I1198" i="11" l="1"/>
  <c r="M1198" i="11" s="1"/>
  <c r="E1197" i="11"/>
  <c r="L1198" i="11"/>
  <c r="I1197" i="11" l="1"/>
  <c r="M1197" i="11" s="1"/>
  <c r="L1197" i="11"/>
  <c r="E1196" i="11"/>
  <c r="I1196" i="11" l="1"/>
  <c r="M1196" i="11" s="1"/>
  <c r="L1196" i="11"/>
  <c r="E1195" i="11"/>
  <c r="I1195" i="11" l="1"/>
  <c r="M1195" i="11" s="1"/>
  <c r="E1194" i="11"/>
  <c r="L1195" i="11"/>
  <c r="I1194" i="11" l="1"/>
  <c r="M1194" i="11" s="1"/>
  <c r="E1193" i="11"/>
  <c r="L1194" i="11"/>
  <c r="I1193" i="11" l="1"/>
  <c r="M1193" i="11" s="1"/>
  <c r="L1193" i="11"/>
  <c r="E1192" i="11"/>
  <c r="I1192" i="11" l="1"/>
  <c r="M1192" i="11" s="1"/>
  <c r="L1192" i="11"/>
  <c r="E1191" i="11"/>
  <c r="I1191" i="11" l="1"/>
  <c r="M1191" i="11" s="1"/>
  <c r="E1190" i="11"/>
  <c r="L1191" i="11"/>
  <c r="I1190" i="11" l="1"/>
  <c r="M1190" i="11" s="1"/>
  <c r="E1189" i="11"/>
  <c r="L1190" i="11"/>
  <c r="I1189" i="11" l="1"/>
  <c r="M1189" i="11" s="1"/>
  <c r="E1188" i="11"/>
  <c r="L1189" i="11"/>
  <c r="I1188" i="11" l="1"/>
  <c r="M1188" i="11" s="1"/>
  <c r="E1187" i="11"/>
  <c r="L1188" i="11"/>
  <c r="I1187" i="11" l="1"/>
  <c r="M1187" i="11" s="1"/>
  <c r="E1186" i="11"/>
  <c r="L1187" i="11"/>
  <c r="I1186" i="11" l="1"/>
  <c r="M1186" i="11" s="1"/>
  <c r="L1186" i="11"/>
  <c r="E1185" i="11"/>
  <c r="I1185" i="11" l="1"/>
  <c r="M1185" i="11" s="1"/>
  <c r="L1185" i="11"/>
  <c r="E1184" i="11"/>
  <c r="I1184" i="11" l="1"/>
  <c r="M1184" i="11" s="1"/>
  <c r="L1184" i="11"/>
  <c r="E1183" i="11"/>
  <c r="I1183" i="11" l="1"/>
  <c r="M1183" i="11" s="1"/>
  <c r="E1182" i="11"/>
  <c r="L1183" i="11"/>
  <c r="I1182" i="11" l="1"/>
  <c r="M1182" i="11" s="1"/>
  <c r="E1181" i="11"/>
  <c r="L1182" i="11"/>
  <c r="I1181" i="11" l="1"/>
  <c r="M1181" i="11" s="1"/>
  <c r="L1181" i="11"/>
  <c r="E1180" i="11"/>
  <c r="I1180" i="11" l="1"/>
  <c r="M1180" i="11" s="1"/>
  <c r="E1179" i="11"/>
  <c r="L1180" i="11"/>
  <c r="I1179" i="11" l="1"/>
  <c r="M1179" i="11" s="1"/>
  <c r="L1179" i="11"/>
  <c r="E1178" i="11"/>
  <c r="I1178" i="11" l="1"/>
  <c r="M1178" i="11" s="1"/>
  <c r="L1178" i="11"/>
  <c r="E1177" i="11"/>
  <c r="I1177" i="11" l="1"/>
  <c r="M1177" i="11" s="1"/>
  <c r="L1177" i="11"/>
  <c r="E1176" i="11"/>
  <c r="I1176" i="11" l="1"/>
  <c r="M1176" i="11" s="1"/>
  <c r="E1175" i="11"/>
  <c r="L1176" i="11"/>
  <c r="I1175" i="11" l="1"/>
  <c r="M1175" i="11" s="1"/>
  <c r="E1174" i="11"/>
  <c r="L1175" i="11"/>
  <c r="I1174" i="11" l="1"/>
  <c r="M1174" i="11" s="1"/>
  <c r="E1173" i="11"/>
  <c r="L1174" i="11"/>
  <c r="I1173" i="11" l="1"/>
  <c r="M1173" i="11" s="1"/>
  <c r="L1173" i="11"/>
  <c r="E1172" i="11"/>
  <c r="I1172" i="11" l="1"/>
  <c r="M1172" i="11" s="1"/>
  <c r="L1172" i="11"/>
  <c r="E1171" i="11"/>
  <c r="I1171" i="11" l="1"/>
  <c r="M1171" i="11" s="1"/>
  <c r="E1170" i="11"/>
  <c r="L1171" i="11"/>
  <c r="I1170" i="11" l="1"/>
  <c r="M1170" i="11" s="1"/>
  <c r="E1169" i="11"/>
  <c r="L1170" i="11"/>
  <c r="I1169" i="11" l="1"/>
  <c r="M1169" i="11" s="1"/>
  <c r="E1168" i="11"/>
  <c r="L1169" i="11"/>
  <c r="I1168" i="11" l="1"/>
  <c r="M1168" i="11" s="1"/>
  <c r="L1168" i="11"/>
  <c r="E1167" i="11"/>
  <c r="I1167" i="11" l="1"/>
  <c r="M1167" i="11" s="1"/>
  <c r="E1166" i="11"/>
  <c r="L1167" i="11"/>
  <c r="I1166" i="11" l="1"/>
  <c r="M1166" i="11" s="1"/>
  <c r="E1165" i="11"/>
  <c r="L1166" i="11"/>
  <c r="I1165" i="11" l="1"/>
  <c r="M1165" i="11" s="1"/>
  <c r="L1165" i="11"/>
  <c r="E1164" i="11"/>
  <c r="I1164" i="11" l="1"/>
  <c r="M1164" i="11" s="1"/>
  <c r="L1164" i="11"/>
  <c r="E1163" i="11"/>
  <c r="I1163" i="11" l="1"/>
  <c r="M1163" i="11" s="1"/>
  <c r="L1163" i="11"/>
  <c r="E1162" i="11"/>
  <c r="I1162" i="11" l="1"/>
  <c r="M1162" i="11" s="1"/>
  <c r="L1162" i="11"/>
  <c r="E1161" i="11"/>
  <c r="I1161" i="11" l="1"/>
  <c r="M1161" i="11" s="1"/>
  <c r="L1161" i="11"/>
  <c r="E1160" i="11"/>
  <c r="I1160" i="11" l="1"/>
  <c r="M1160" i="11" s="1"/>
  <c r="L1160" i="11"/>
  <c r="E1159" i="11"/>
  <c r="I1159" i="11" l="1"/>
  <c r="M1159" i="11" s="1"/>
  <c r="L1159" i="11"/>
  <c r="E1158" i="11"/>
  <c r="I1158" i="11" l="1"/>
  <c r="M1158" i="11" s="1"/>
  <c r="L1158" i="11"/>
  <c r="E1157" i="11"/>
  <c r="I1157" i="11" l="1"/>
  <c r="M1157" i="11" s="1"/>
  <c r="L1157" i="11"/>
  <c r="E1156" i="11"/>
  <c r="F5" i="11" l="1"/>
  <c r="E5" i="11"/>
  <c r="I1156" i="11"/>
  <c r="M1156" i="11" s="1"/>
  <c r="L1156" i="11"/>
  <c r="E1155" i="11"/>
  <c r="N1408" i="11" l="1"/>
  <c r="N1409" i="11"/>
  <c r="O1409" i="11"/>
  <c r="O1408" i="11"/>
  <c r="N1156" i="11"/>
  <c r="Q1156" i="11" s="1"/>
  <c r="S1156" i="11" s="1"/>
  <c r="O1156" i="11"/>
  <c r="O1403" i="11"/>
  <c r="O1324" i="11"/>
  <c r="O1233" i="11"/>
  <c r="O1389" i="11"/>
  <c r="O1367" i="11"/>
  <c r="O1360" i="11"/>
  <c r="O1251" i="11"/>
  <c r="O1286" i="11"/>
  <c r="O1313" i="11"/>
  <c r="O1255" i="11"/>
  <c r="O1276" i="11"/>
  <c r="O1289" i="11"/>
  <c r="O1366" i="11"/>
  <c r="O1304" i="11"/>
  <c r="O1246" i="11"/>
  <c r="O1342" i="11"/>
  <c r="O1245" i="11"/>
  <c r="O1249" i="11"/>
  <c r="O1387" i="11"/>
  <c r="O1356" i="11"/>
  <c r="O1353" i="11"/>
  <c r="O1252" i="11"/>
  <c r="O1271" i="11"/>
  <c r="O1323" i="11"/>
  <c r="O1319" i="11"/>
  <c r="O1264" i="11"/>
  <c r="O1238" i="11"/>
  <c r="O1331" i="11"/>
  <c r="O1293" i="11"/>
  <c r="O1349" i="11"/>
  <c r="O1384" i="11"/>
  <c r="O1397" i="11"/>
  <c r="O1386" i="11"/>
  <c r="O1287" i="11"/>
  <c r="O1371" i="11"/>
  <c r="O1290" i="11"/>
  <c r="O1220" i="11"/>
  <c r="O1301" i="11"/>
  <c r="O1284" i="11"/>
  <c r="O1336" i="11"/>
  <c r="O1229" i="11"/>
  <c r="O1275" i="11"/>
  <c r="O1270" i="11"/>
  <c r="O1322" i="11"/>
  <c r="O1283" i="11"/>
  <c r="O1281" i="11"/>
  <c r="O1337" i="11"/>
  <c r="O1259" i="11"/>
  <c r="O1253" i="11"/>
  <c r="O1344" i="11"/>
  <c r="O1347" i="11"/>
  <c r="O1262" i="11"/>
  <c r="O1390" i="11"/>
  <c r="O1272" i="11"/>
  <c r="O1254" i="11"/>
  <c r="O1267" i="11"/>
  <c r="O1361" i="11"/>
  <c r="O1258" i="11"/>
  <c r="O1219" i="11"/>
  <c r="O1248" i="11"/>
  <c r="O1368" i="11"/>
  <c r="O1239" i="11"/>
  <c r="O1288" i="11"/>
  <c r="O1280" i="11"/>
  <c r="O1278" i="11"/>
  <c r="O1352" i="11"/>
  <c r="O1295" i="11"/>
  <c r="O1225" i="11"/>
  <c r="O1217" i="11"/>
  <c r="O1247" i="11"/>
  <c r="O1240" i="11"/>
  <c r="O1307" i="11"/>
  <c r="O1402" i="11"/>
  <c r="O1299" i="11"/>
  <c r="O1359" i="11"/>
  <c r="O1224" i="11"/>
  <c r="O1330" i="11"/>
  <c r="O1362" i="11"/>
  <c r="O1379" i="11"/>
  <c r="O1318" i="11"/>
  <c r="O1234" i="11"/>
  <c r="O1398" i="11"/>
  <c r="O1325" i="11"/>
  <c r="O1350" i="11"/>
  <c r="O1369" i="11"/>
  <c r="O1335" i="11"/>
  <c r="O1306" i="11"/>
  <c r="O1310" i="11"/>
  <c r="O1221" i="11"/>
  <c r="O1388" i="11"/>
  <c r="O1274" i="11"/>
  <c r="O1373" i="11"/>
  <c r="O1404" i="11"/>
  <c r="O1383" i="11"/>
  <c r="O1222" i="11"/>
  <c r="O1332" i="11"/>
  <c r="O1378" i="11"/>
  <c r="O1358" i="11"/>
  <c r="O1236" i="11"/>
  <c r="O1354" i="11"/>
  <c r="O1231" i="11"/>
  <c r="O1257" i="11"/>
  <c r="O1364" i="11"/>
  <c r="O1320" i="11"/>
  <c r="O1345" i="11"/>
  <c r="O1298" i="11"/>
  <c r="O1232" i="11"/>
  <c r="O1315" i="11"/>
  <c r="O1311" i="11"/>
  <c r="O1400" i="11"/>
  <c r="O1308" i="11"/>
  <c r="O1351" i="11"/>
  <c r="O1374" i="11"/>
  <c r="O1277" i="11"/>
  <c r="O1385" i="11"/>
  <c r="O1395" i="11"/>
  <c r="O1357" i="11"/>
  <c r="O1250" i="11"/>
  <c r="O1376" i="11"/>
  <c r="O1261" i="11"/>
  <c r="O1226" i="11"/>
  <c r="O1339" i="11"/>
  <c r="O1256" i="11"/>
  <c r="O1396" i="11"/>
  <c r="O1391" i="11"/>
  <c r="O1365" i="11"/>
  <c r="O1237" i="11"/>
  <c r="O1370" i="11"/>
  <c r="O1263" i="11"/>
  <c r="O1317" i="11"/>
  <c r="O1321" i="11"/>
  <c r="O1382" i="11"/>
  <c r="O1314" i="11"/>
  <c r="O1380" i="11"/>
  <c r="O1327" i="11"/>
  <c r="O1334" i="11"/>
  <c r="O1326" i="11"/>
  <c r="O1279" i="11"/>
  <c r="O1216" i="11"/>
  <c r="O1300" i="11"/>
  <c r="O1294" i="11"/>
  <c r="O1355" i="11"/>
  <c r="O1394" i="11"/>
  <c r="O1291" i="11"/>
  <c r="O1297" i="11"/>
  <c r="O1260" i="11"/>
  <c r="O1292" i="11"/>
  <c r="O1346" i="11"/>
  <c r="O1303" i="11"/>
  <c r="O1316" i="11"/>
  <c r="O1381" i="11"/>
  <c r="O1227" i="11"/>
  <c r="O1312" i="11"/>
  <c r="O1241" i="11"/>
  <c r="O1282" i="11"/>
  <c r="O1223" i="11"/>
  <c r="O1266" i="11"/>
  <c r="O1392" i="11"/>
  <c r="O1302" i="11"/>
  <c r="O1363" i="11"/>
  <c r="O1329" i="11"/>
  <c r="O1305" i="11"/>
  <c r="O1269" i="11"/>
  <c r="O1341" i="11"/>
  <c r="O1242" i="11"/>
  <c r="O1244" i="11"/>
  <c r="O1243" i="11"/>
  <c r="O1399" i="11"/>
  <c r="O1401" i="11"/>
  <c r="O1348" i="11"/>
  <c r="O1393" i="11"/>
  <c r="O1338" i="11"/>
  <c r="O1235" i="11"/>
  <c r="O1340" i="11"/>
  <c r="O1372" i="11"/>
  <c r="O1228" i="11"/>
  <c r="O1218" i="11"/>
  <c r="O1407" i="11"/>
  <c r="O1230" i="11"/>
  <c r="O1285" i="11"/>
  <c r="O1375" i="11"/>
  <c r="O1265" i="11"/>
  <c r="O1309" i="11"/>
  <c r="O1377" i="11"/>
  <c r="O1343" i="11"/>
  <c r="O1333" i="11"/>
  <c r="O1273" i="11"/>
  <c r="O1268" i="11"/>
  <c r="O1296" i="11"/>
  <c r="O1328" i="11"/>
  <c r="O1215" i="11"/>
  <c r="O1406" i="11"/>
  <c r="O1405" i="11"/>
  <c r="O1214" i="11"/>
  <c r="O1213" i="11"/>
  <c r="O1211" i="11"/>
  <c r="O1212" i="11"/>
  <c r="O1210" i="11"/>
  <c r="O1209" i="11"/>
  <c r="O1208" i="11"/>
  <c r="O1207" i="11"/>
  <c r="O1206" i="11"/>
  <c r="O1205" i="11"/>
  <c r="O1204" i="11"/>
  <c r="O1203" i="11"/>
  <c r="O1202" i="11"/>
  <c r="O1201" i="11"/>
  <c r="O1200" i="11"/>
  <c r="O1199" i="11"/>
  <c r="O1198" i="11"/>
  <c r="O1197" i="11"/>
  <c r="O1196" i="11"/>
  <c r="O1195" i="11"/>
  <c r="O1194" i="11"/>
  <c r="O1193" i="11"/>
  <c r="O1192" i="11"/>
  <c r="O1191" i="11"/>
  <c r="O1190" i="11"/>
  <c r="O1189" i="11"/>
  <c r="O1188" i="11"/>
  <c r="O1187" i="11"/>
  <c r="O1186" i="11"/>
  <c r="O1185" i="11"/>
  <c r="O1184" i="11"/>
  <c r="O1183" i="11"/>
  <c r="O1182" i="11"/>
  <c r="O1181" i="11"/>
  <c r="O1180" i="11"/>
  <c r="O1179" i="11"/>
  <c r="O1178" i="11"/>
  <c r="O1177" i="11"/>
  <c r="O1176" i="11"/>
  <c r="O1175" i="11"/>
  <c r="O1174" i="11"/>
  <c r="O1173" i="11"/>
  <c r="O1172" i="11"/>
  <c r="O1171" i="11"/>
  <c r="O1170" i="11"/>
  <c r="O1169" i="11"/>
  <c r="O1168" i="11"/>
  <c r="O1167" i="11"/>
  <c r="O1166" i="11"/>
  <c r="O1165" i="11"/>
  <c r="O1164" i="11"/>
  <c r="O1163" i="11"/>
  <c r="O1162" i="11"/>
  <c r="O1161" i="11"/>
  <c r="O1160" i="11"/>
  <c r="O1159" i="11"/>
  <c r="O1158" i="11"/>
  <c r="O1157" i="11"/>
  <c r="N1403" i="11"/>
  <c r="N1248" i="11"/>
  <c r="N1273" i="11"/>
  <c r="Q1273" i="11" s="1"/>
  <c r="S1273" i="11" s="1"/>
  <c r="N1232" i="11"/>
  <c r="Q1232" i="11" s="1"/>
  <c r="S1232" i="11" s="1"/>
  <c r="N1399" i="11"/>
  <c r="Q1399" i="11" s="1"/>
  <c r="S1399" i="11" s="1"/>
  <c r="N1376" i="11"/>
  <c r="Q1376" i="11" s="1"/>
  <c r="S1376" i="11" s="1"/>
  <c r="N1275" i="11"/>
  <c r="Q1275" i="11" s="1"/>
  <c r="S1275" i="11" s="1"/>
  <c r="N1306" i="11"/>
  <c r="N1227" i="11"/>
  <c r="N1272" i="11"/>
  <c r="N1331" i="11"/>
  <c r="Q1331" i="11" s="1"/>
  <c r="S1331" i="11" s="1"/>
  <c r="N1370" i="11"/>
  <c r="Q1370" i="11" s="1"/>
  <c r="S1370" i="11" s="1"/>
  <c r="N1365" i="11"/>
  <c r="Q1365" i="11" s="1"/>
  <c r="S1365" i="11" s="1"/>
  <c r="N1387" i="11"/>
  <c r="Q1387" i="11" s="1"/>
  <c r="S1387" i="11" s="1"/>
  <c r="N1267" i="11"/>
  <c r="Q1267" i="11" s="1"/>
  <c r="S1267" i="11" s="1"/>
  <c r="N1286" i="11"/>
  <c r="Q1286" i="11" s="1"/>
  <c r="S1286" i="11" s="1"/>
  <c r="N1337" i="11"/>
  <c r="N1234" i="11"/>
  <c r="Q1234" i="11" s="1"/>
  <c r="S1234" i="11" s="1"/>
  <c r="N1347" i="11"/>
  <c r="N1324" i="11"/>
  <c r="Q1324" i="11" s="1"/>
  <c r="S1324" i="11" s="1"/>
  <c r="N1246" i="11"/>
  <c r="Q1246" i="11" s="1"/>
  <c r="S1246" i="11" s="1"/>
  <c r="N1230" i="11"/>
  <c r="Q1230" i="11" s="1"/>
  <c r="S1230" i="11" s="1"/>
  <c r="N644" i="11"/>
  <c r="Q644" i="11" s="1"/>
  <c r="S644" i="11" s="1"/>
  <c r="N1379" i="11"/>
  <c r="Q1379" i="11" s="1"/>
  <c r="S1379" i="11" s="1"/>
  <c r="N1236" i="11"/>
  <c r="Q1236" i="11" s="1"/>
  <c r="S1236" i="11" s="1"/>
  <c r="N1363" i="11"/>
  <c r="N1268" i="11"/>
  <c r="N1316" i="11"/>
  <c r="Q1316" i="11" s="1"/>
  <c r="S1316" i="11" s="1"/>
  <c r="N1393" i="11"/>
  <c r="Q1393" i="11" s="1"/>
  <c r="S1393" i="11" s="1"/>
  <c r="N1254" i="11"/>
  <c r="Q1254" i="11" s="1"/>
  <c r="S1254" i="11" s="1"/>
  <c r="N1341" i="11"/>
  <c r="Q1341" i="11" s="1"/>
  <c r="S1341" i="11" s="1"/>
  <c r="N1283" i="11"/>
  <c r="N1243" i="11"/>
  <c r="Q1243" i="11" s="1"/>
  <c r="S1243" i="11" s="1"/>
  <c r="N1369" i="11"/>
  <c r="N1224" i="11"/>
  <c r="Q1224" i="11" s="1"/>
  <c r="S1224" i="11" s="1"/>
  <c r="N1377" i="11"/>
  <c r="Q1377" i="11" s="1"/>
  <c r="S1377" i="11" s="1"/>
  <c r="N1302" i="11"/>
  <c r="Q1302" i="11" s="1"/>
  <c r="S1302" i="11" s="1"/>
  <c r="N1329" i="11"/>
  <c r="Q1329" i="11" s="1"/>
  <c r="S1329" i="11" s="1"/>
  <c r="N1239" i="11"/>
  <c r="Q1239" i="11" s="1"/>
  <c r="S1239" i="11" s="1"/>
  <c r="N1346" i="11"/>
  <c r="Q1346" i="11" s="1"/>
  <c r="S1346" i="11" s="1"/>
  <c r="N1301" i="11"/>
  <c r="Q1301" i="11" s="1"/>
  <c r="S1301" i="11" s="1"/>
  <c r="N1261" i="11"/>
  <c r="Q1261" i="11" s="1"/>
  <c r="S1261" i="11" s="1"/>
  <c r="N1218" i="11"/>
  <c r="Q1218" i="11" s="1"/>
  <c r="S1218" i="11" s="1"/>
  <c r="N1343" i="11"/>
  <c r="Q1343" i="11" s="1"/>
  <c r="S1343" i="11" s="1"/>
  <c r="N1400" i="11"/>
  <c r="Q1400" i="11" s="1"/>
  <c r="S1400" i="11" s="1"/>
  <c r="N1326" i="11"/>
  <c r="Q1326" i="11" s="1"/>
  <c r="S1326" i="11" s="1"/>
  <c r="N1374" i="11"/>
  <c r="N1279" i="11"/>
  <c r="Q1279" i="11" s="1"/>
  <c r="S1279" i="11" s="1"/>
  <c r="N1258" i="11"/>
  <c r="Q1258" i="11" s="1"/>
  <c r="S1258" i="11" s="1"/>
  <c r="N1332" i="11"/>
  <c r="Q1332" i="11" s="1"/>
  <c r="S1332" i="11" s="1"/>
  <c r="N1311" i="11"/>
  <c r="N1265" i="11"/>
  <c r="Q1265" i="11" s="1"/>
  <c r="S1265" i="11" s="1"/>
  <c r="N1228" i="11"/>
  <c r="Q1228" i="11" s="1"/>
  <c r="S1228" i="11" s="1"/>
  <c r="N1320" i="11"/>
  <c r="N647" i="11"/>
  <c r="Q647" i="11" s="1"/>
  <c r="S647" i="11" s="1"/>
  <c r="N1277" i="11"/>
  <c r="Q1277" i="11" s="1"/>
  <c r="S1277" i="11" s="1"/>
  <c r="N1357" i="11"/>
  <c r="Q1357" i="11" s="1"/>
  <c r="S1357" i="11" s="1"/>
  <c r="N1284" i="11"/>
  <c r="Q1284" i="11" s="1"/>
  <c r="S1284" i="11" s="1"/>
  <c r="N1354" i="11"/>
  <c r="Q1354" i="11" s="1"/>
  <c r="S1354" i="11" s="1"/>
  <c r="N1309" i="11"/>
  <c r="Q1309" i="11" s="1"/>
  <c r="S1309" i="11" s="1"/>
  <c r="N1264" i="11"/>
  <c r="Q1264" i="11" s="1"/>
  <c r="S1264" i="11" s="1"/>
  <c r="N1378" i="11"/>
  <c r="Q1378" i="11" s="1"/>
  <c r="S1378" i="11" s="1"/>
  <c r="N1373" i="11"/>
  <c r="N1381" i="11"/>
  <c r="N1342" i="11"/>
  <c r="Q1342" i="11" s="1"/>
  <c r="S1342" i="11" s="1"/>
  <c r="N1266" i="11"/>
  <c r="Q1266" i="11" s="1"/>
  <c r="S1266" i="11" s="1"/>
  <c r="N1291" i="11"/>
  <c r="Q1291" i="11" s="1"/>
  <c r="S1291" i="11" s="1"/>
  <c r="N1397" i="11"/>
  <c r="Q1397" i="11" s="1"/>
  <c r="S1397" i="11" s="1"/>
  <c r="N643" i="11"/>
  <c r="Q643" i="11" s="1"/>
  <c r="S643" i="11" s="1"/>
  <c r="N1216" i="11"/>
  <c r="Q1216" i="11" s="1"/>
  <c r="S1216" i="11" s="1"/>
  <c r="N1240" i="11"/>
  <c r="Q1240" i="11" s="1"/>
  <c r="S1240" i="11" s="1"/>
  <c r="N642" i="11"/>
  <c r="N1384" i="11"/>
  <c r="N1391" i="11"/>
  <c r="N1313" i="11"/>
  <c r="N1220" i="11"/>
  <c r="Q1220" i="11" s="1"/>
  <c r="S1220" i="11" s="1"/>
  <c r="N1257" i="11"/>
  <c r="Q1257" i="11" s="1"/>
  <c r="S1257" i="11" s="1"/>
  <c r="N1334" i="11"/>
  <c r="Q1334" i="11" s="1"/>
  <c r="S1334" i="11" s="1"/>
  <c r="N1351" i="11"/>
  <c r="Q1351" i="11" s="1"/>
  <c r="S1351" i="11" s="1"/>
  <c r="N1295" i="11"/>
  <c r="Q1295" i="11" s="1"/>
  <c r="S1295" i="11" s="1"/>
  <c r="N1382" i="11"/>
  <c r="Q1382" i="11" s="1"/>
  <c r="S1382" i="11" s="1"/>
  <c r="N1270" i="11"/>
  <c r="N1358" i="11"/>
  <c r="N1323" i="11"/>
  <c r="Q1323" i="11" s="1"/>
  <c r="S1323" i="11" s="1"/>
  <c r="N1269" i="11"/>
  <c r="Q1269" i="11" s="1"/>
  <c r="S1269" i="11" s="1"/>
  <c r="N1222" i="11"/>
  <c r="Q1222" i="11" s="1"/>
  <c r="S1222" i="11" s="1"/>
  <c r="N1321" i="11"/>
  <c r="N1338" i="11"/>
  <c r="N1305" i="11"/>
  <c r="N1367" i="11"/>
  <c r="N1355" i="11"/>
  <c r="Q1355" i="11" s="1"/>
  <c r="S1355" i="11" s="1"/>
  <c r="N1303" i="11"/>
  <c r="Q1303" i="11" s="1"/>
  <c r="S1303" i="11" s="1"/>
  <c r="N1293" i="11"/>
  <c r="Q1293" i="11" s="1"/>
  <c r="S1293" i="11" s="1"/>
  <c r="N1375" i="11"/>
  <c r="Q1375" i="11" s="1"/>
  <c r="S1375" i="11" s="1"/>
  <c r="N1250" i="11"/>
  <c r="Q1250" i="11" s="1"/>
  <c r="S1250" i="11" s="1"/>
  <c r="N1335" i="11"/>
  <c r="Q1335" i="11" s="1"/>
  <c r="S1335" i="11" s="1"/>
  <c r="N1312" i="11"/>
  <c r="Q1312" i="11" s="1"/>
  <c r="S1312" i="11" s="1"/>
  <c r="N645" i="11"/>
  <c r="Q645" i="11" s="1"/>
  <c r="S645" i="11" s="1"/>
  <c r="N1259" i="11"/>
  <c r="N1388" i="11"/>
  <c r="Q1388" i="11" s="1"/>
  <c r="S1388" i="11" s="1"/>
  <c r="N1314" i="11"/>
  <c r="Q1314" i="11" s="1"/>
  <c r="S1314" i="11" s="1"/>
  <c r="N1229" i="11"/>
  <c r="Q1229" i="11" s="1"/>
  <c r="S1229" i="11" s="1"/>
  <c r="N1223" i="11"/>
  <c r="Q1223" i="11" s="1"/>
  <c r="S1223" i="11" s="1"/>
  <c r="N650" i="11"/>
  <c r="N1241" i="11"/>
  <c r="N1297" i="11"/>
  <c r="Q1297" i="11" s="1"/>
  <c r="S1297" i="11" s="1"/>
  <c r="N1296" i="11"/>
  <c r="Q1296" i="11" s="1"/>
  <c r="S1296" i="11" s="1"/>
  <c r="N1361" i="11"/>
  <c r="Q1361" i="11" s="1"/>
  <c r="S1361" i="11" s="1"/>
  <c r="N1308" i="11"/>
  <c r="Q1308" i="11" s="1"/>
  <c r="S1308" i="11" s="1"/>
  <c r="N1300" i="11"/>
  <c r="Q1300" i="11" s="1"/>
  <c r="S1300" i="11" s="1"/>
  <c r="N1292" i="11"/>
  <c r="N1386" i="11"/>
  <c r="N1255" i="11"/>
  <c r="N1242" i="11"/>
  <c r="N1339" i="11"/>
  <c r="Q1339" i="11" s="1"/>
  <c r="S1339" i="11" s="1"/>
  <c r="N1398" i="11"/>
  <c r="Q1398" i="11" s="1"/>
  <c r="S1398" i="11" s="1"/>
  <c r="N1282" i="11"/>
  <c r="Q1282" i="11" s="1"/>
  <c r="S1282" i="11" s="1"/>
  <c r="N1328" i="11"/>
  <c r="Q1328" i="11" s="1"/>
  <c r="S1328" i="11" s="1"/>
  <c r="N1322" i="11"/>
  <c r="Q1322" i="11" s="1"/>
  <c r="S1322" i="11" s="1"/>
  <c r="N1294" i="11"/>
  <c r="Q1294" i="11" s="1"/>
  <c r="S1294" i="11" s="1"/>
  <c r="N1304" i="11"/>
  <c r="Q1304" i="11" s="1"/>
  <c r="S1304" i="11" s="1"/>
  <c r="N1315" i="11"/>
  <c r="Q1315" i="11" s="1"/>
  <c r="S1315" i="11" s="1"/>
  <c r="N1276" i="11"/>
  <c r="N1256" i="11"/>
  <c r="Q1256" i="11" s="1"/>
  <c r="S1256" i="11" s="1"/>
  <c r="N1364" i="11"/>
  <c r="Q1364" i="11" s="1"/>
  <c r="S1364" i="11" s="1"/>
  <c r="N1404" i="11"/>
  <c r="Q1404" i="11" s="1"/>
  <c r="S1404" i="11" s="1"/>
  <c r="N1310" i="11"/>
  <c r="N1356" i="11"/>
  <c r="Q1356" i="11" s="1"/>
  <c r="S1356" i="11" s="1"/>
  <c r="N1327" i="11"/>
  <c r="N1401" i="11"/>
  <c r="N648" i="11"/>
  <c r="Q648" i="11" s="1"/>
  <c r="S648" i="11" s="1"/>
  <c r="N1380" i="11"/>
  <c r="Q1380" i="11" s="1"/>
  <c r="S1380" i="11" s="1"/>
  <c r="N1251" i="11"/>
  <c r="Q1251" i="11" s="1"/>
  <c r="S1251" i="11" s="1"/>
  <c r="N1231" i="11"/>
  <c r="Q1231" i="11" s="1"/>
  <c r="S1231" i="11" s="1"/>
  <c r="N1333" i="11"/>
  <c r="Q1333" i="11" s="1"/>
  <c r="S1333" i="11" s="1"/>
  <c r="N1281" i="11"/>
  <c r="N1252" i="11"/>
  <c r="N1238" i="11"/>
  <c r="Q1238" i="11" s="1"/>
  <c r="S1238" i="11" s="1"/>
  <c r="N1371" i="11"/>
  <c r="Q1371" i="11" s="1"/>
  <c r="S1371" i="11" s="1"/>
  <c r="N1225" i="11"/>
  <c r="Q1225" i="11" s="1"/>
  <c r="S1225" i="11" s="1"/>
  <c r="N1271" i="11"/>
  <c r="Q1271" i="11" s="1"/>
  <c r="S1271" i="11" s="1"/>
  <c r="N1348" i="11"/>
  <c r="Q1348" i="11" s="1"/>
  <c r="S1348" i="11" s="1"/>
  <c r="N1260" i="11"/>
  <c r="Q1260" i="11" s="1"/>
  <c r="S1260" i="11" s="1"/>
  <c r="N1235" i="11"/>
  <c r="Q1235" i="11" s="1"/>
  <c r="S1235" i="11" s="1"/>
  <c r="N1389" i="11"/>
  <c r="N1352" i="11"/>
  <c r="N1359" i="11"/>
  <c r="Q1359" i="11" s="1"/>
  <c r="S1359" i="11" s="1"/>
  <c r="N1394" i="11"/>
  <c r="Q1394" i="11" s="1"/>
  <c r="S1394" i="11" s="1"/>
  <c r="N1298" i="11"/>
  <c r="Q1298" i="11" s="1"/>
  <c r="S1298" i="11" s="1"/>
  <c r="N1219" i="11"/>
  <c r="Q1219" i="11" s="1"/>
  <c r="S1219" i="11" s="1"/>
  <c r="N1307" i="11"/>
  <c r="N1280" i="11"/>
  <c r="Q1280" i="11" s="1"/>
  <c r="S1280" i="11" s="1"/>
  <c r="N1317" i="11"/>
  <c r="Q1317" i="11" s="1"/>
  <c r="S1317" i="11" s="1"/>
  <c r="N1274" i="11"/>
  <c r="Q1274" i="11" s="1"/>
  <c r="S1274" i="11" s="1"/>
  <c r="N649" i="11"/>
  <c r="Q649" i="11" s="1"/>
  <c r="S649" i="11" s="1"/>
  <c r="N1217" i="11"/>
  <c r="Q1217" i="11" s="1"/>
  <c r="S1217" i="11" s="1"/>
  <c r="N1247" i="11"/>
  <c r="Q1247" i="11" s="1"/>
  <c r="S1247" i="11" s="1"/>
  <c r="N1299" i="11"/>
  <c r="Q1299" i="11" s="1"/>
  <c r="S1299" i="11" s="1"/>
  <c r="N1392" i="11"/>
  <c r="N1325" i="11"/>
  <c r="Q1325" i="11" s="1"/>
  <c r="S1325" i="11" s="1"/>
  <c r="N1285" i="11"/>
  <c r="N1340" i="11"/>
  <c r="Q1340" i="11" s="1"/>
  <c r="S1340" i="11" s="1"/>
  <c r="N1319" i="11"/>
  <c r="Q1319" i="11" s="1"/>
  <c r="S1319" i="11" s="1"/>
  <c r="N1402" i="11"/>
  <c r="Q1402" i="11" s="1"/>
  <c r="S1402" i="11" s="1"/>
  <c r="N1278" i="11"/>
  <c r="Q1278" i="11" s="1"/>
  <c r="S1278" i="11" s="1"/>
  <c r="N646" i="11"/>
  <c r="Q646" i="11" s="1"/>
  <c r="S646" i="11" s="1"/>
  <c r="N1263" i="11"/>
  <c r="Q1263" i="11" s="1"/>
  <c r="S1263" i="11" s="1"/>
  <c r="N1262" i="11"/>
  <c r="N1226" i="11"/>
  <c r="N641" i="11"/>
  <c r="Q641" i="11" s="1"/>
  <c r="S641" i="11" s="1"/>
  <c r="N1360" i="11"/>
  <c r="Q1360" i="11" s="1"/>
  <c r="S1360" i="11" s="1"/>
  <c r="N1368" i="11"/>
  <c r="Q1368" i="11" s="1"/>
  <c r="S1368" i="11" s="1"/>
  <c r="N1353" i="11"/>
  <c r="Q1353" i="11" s="1"/>
  <c r="S1353" i="11" s="1"/>
  <c r="N1336" i="11"/>
  <c r="Q1336" i="11" s="1"/>
  <c r="S1336" i="11" s="1"/>
  <c r="N1407" i="11"/>
  <c r="Q1407" i="11" s="1"/>
  <c r="S1407" i="11" s="1"/>
  <c r="N1290" i="11"/>
  <c r="Q1290" i="11" s="1"/>
  <c r="S1290" i="11" s="1"/>
  <c r="N1289" i="11"/>
  <c r="N1253" i="11"/>
  <c r="Q1253" i="11" s="1"/>
  <c r="S1253" i="11" s="1"/>
  <c r="N1390" i="11"/>
  <c r="N1385" i="11"/>
  <c r="Q1385" i="11" s="1"/>
  <c r="S1385" i="11" s="1"/>
  <c r="N1287" i="11"/>
  <c r="Q1287" i="11" s="1"/>
  <c r="S1287" i="11" s="1"/>
  <c r="N1350" i="11"/>
  <c r="Q1350" i="11" s="1"/>
  <c r="S1350" i="11" s="1"/>
  <c r="N1395" i="11"/>
  <c r="Q1395" i="11" s="1"/>
  <c r="S1395" i="11" s="1"/>
  <c r="N1249" i="11"/>
  <c r="N1372" i="11"/>
  <c r="N1344" i="11"/>
  <c r="Q1344" i="11" s="1"/>
  <c r="S1344" i="11" s="1"/>
  <c r="N1366" i="11"/>
  <c r="N651" i="11"/>
  <c r="Q651" i="11" s="1"/>
  <c r="S651" i="11" s="1"/>
  <c r="N1383" i="11"/>
  <c r="Q1383" i="11" s="1"/>
  <c r="S1383" i="11" s="1"/>
  <c r="N1245" i="11"/>
  <c r="Q1245" i="11" s="1"/>
  <c r="S1245" i="11" s="1"/>
  <c r="N1318" i="11"/>
  <c r="N1362" i="11"/>
  <c r="Q1362" i="11" s="1"/>
  <c r="S1362" i="11" s="1"/>
  <c r="N1396" i="11"/>
  <c r="N1237" i="11"/>
  <c r="Q1237" i="11" s="1"/>
  <c r="S1237" i="11" s="1"/>
  <c r="N1221" i="11"/>
  <c r="Q1221" i="11" s="1"/>
  <c r="S1221" i="11" s="1"/>
  <c r="N1288" i="11"/>
  <c r="Q1288" i="11" s="1"/>
  <c r="S1288" i="11" s="1"/>
  <c r="N1330" i="11"/>
  <c r="Q1330" i="11" s="1"/>
  <c r="S1330" i="11" s="1"/>
  <c r="N1345" i="11"/>
  <c r="N1244" i="11"/>
  <c r="Q1244" i="11" s="1"/>
  <c r="S1244" i="11" s="1"/>
  <c r="N1233" i="11"/>
  <c r="N1349" i="11"/>
  <c r="Q1349" i="11" s="1"/>
  <c r="S1349" i="11" s="1"/>
  <c r="N1215" i="11"/>
  <c r="Q1215" i="11" s="1"/>
  <c r="S1215" i="11" s="1"/>
  <c r="N1406" i="11"/>
  <c r="Q1406" i="11" s="1"/>
  <c r="S1406" i="11" s="1"/>
  <c r="N1405" i="11"/>
  <c r="Q1405" i="11" s="1"/>
  <c r="S1405" i="11" s="1"/>
  <c r="N1214" i="11"/>
  <c r="Q1214" i="11" s="1"/>
  <c r="S1214" i="11" s="1"/>
  <c r="N1212" i="11"/>
  <c r="Q1212" i="11" s="1"/>
  <c r="S1212" i="11" s="1"/>
  <c r="N1213" i="11"/>
  <c r="Q1213" i="11" s="1"/>
  <c r="S1213" i="11" s="1"/>
  <c r="N1211" i="11"/>
  <c r="Q1211" i="11" s="1"/>
  <c r="S1211" i="11" s="1"/>
  <c r="N1210" i="11"/>
  <c r="Q1210" i="11" s="1"/>
  <c r="S1210" i="11" s="1"/>
  <c r="N1209" i="11"/>
  <c r="Q1209" i="11" s="1"/>
  <c r="S1209" i="11" s="1"/>
  <c r="N1208" i="11"/>
  <c r="N1207" i="11"/>
  <c r="Q1207" i="11" s="1"/>
  <c r="S1207" i="11" s="1"/>
  <c r="N1206" i="11"/>
  <c r="Q1206" i="11" s="1"/>
  <c r="S1206" i="11" s="1"/>
  <c r="N1205" i="11"/>
  <c r="Q1205" i="11" s="1"/>
  <c r="S1205" i="11" s="1"/>
  <c r="N1204" i="11"/>
  <c r="Q1204" i="11" s="1"/>
  <c r="S1204" i="11" s="1"/>
  <c r="N1203" i="11"/>
  <c r="Q1203" i="11" s="1"/>
  <c r="S1203" i="11" s="1"/>
  <c r="N1202" i="11"/>
  <c r="Q1202" i="11" s="1"/>
  <c r="S1202" i="11" s="1"/>
  <c r="N1201" i="11"/>
  <c r="Q1201" i="11" s="1"/>
  <c r="S1201" i="11" s="1"/>
  <c r="N1200" i="11"/>
  <c r="Q1200" i="11" s="1"/>
  <c r="S1200" i="11" s="1"/>
  <c r="N1199" i="11"/>
  <c r="Q1199" i="11" s="1"/>
  <c r="S1199" i="11" s="1"/>
  <c r="N1198" i="11"/>
  <c r="Q1198" i="11" s="1"/>
  <c r="S1198" i="11" s="1"/>
  <c r="N1197" i="11"/>
  <c r="Q1197" i="11" s="1"/>
  <c r="S1197" i="11" s="1"/>
  <c r="N1196" i="11"/>
  <c r="Q1196" i="11" s="1"/>
  <c r="S1196" i="11" s="1"/>
  <c r="N1195" i="11"/>
  <c r="Q1195" i="11" s="1"/>
  <c r="S1195" i="11" s="1"/>
  <c r="N1194" i="11"/>
  <c r="Q1194" i="11" s="1"/>
  <c r="S1194" i="11" s="1"/>
  <c r="N1193" i="11"/>
  <c r="Q1193" i="11" s="1"/>
  <c r="S1193" i="11" s="1"/>
  <c r="N1192" i="11"/>
  <c r="N1191" i="11"/>
  <c r="Q1191" i="11" s="1"/>
  <c r="S1191" i="11" s="1"/>
  <c r="N1190" i="11"/>
  <c r="Q1190" i="11" s="1"/>
  <c r="S1190" i="11" s="1"/>
  <c r="N1189" i="11"/>
  <c r="Q1189" i="11" s="1"/>
  <c r="S1189" i="11" s="1"/>
  <c r="N1188" i="11"/>
  <c r="N1187" i="11"/>
  <c r="N1186" i="11"/>
  <c r="Q1186" i="11" s="1"/>
  <c r="S1186" i="11" s="1"/>
  <c r="N1185" i="11"/>
  <c r="Q1185" i="11" s="1"/>
  <c r="S1185" i="11" s="1"/>
  <c r="N1184" i="11"/>
  <c r="Q1184" i="11" s="1"/>
  <c r="S1184" i="11" s="1"/>
  <c r="N1183" i="11"/>
  <c r="Q1183" i="11" s="1"/>
  <c r="S1183" i="11" s="1"/>
  <c r="N1182" i="11"/>
  <c r="Q1182" i="11" s="1"/>
  <c r="S1182" i="11" s="1"/>
  <c r="N1181" i="11"/>
  <c r="N1180" i="11"/>
  <c r="Q1180" i="11" s="1"/>
  <c r="S1180" i="11" s="1"/>
  <c r="N1179" i="11"/>
  <c r="Q1179" i="11" s="1"/>
  <c r="S1179" i="11" s="1"/>
  <c r="N1178" i="11"/>
  <c r="Q1178" i="11" s="1"/>
  <c r="S1178" i="11" s="1"/>
  <c r="N1177" i="11"/>
  <c r="N1176" i="11"/>
  <c r="N1175" i="11"/>
  <c r="Q1175" i="11" s="1"/>
  <c r="S1175" i="11" s="1"/>
  <c r="N1174" i="11"/>
  <c r="Q1174" i="11" s="1"/>
  <c r="S1174" i="11" s="1"/>
  <c r="N1173" i="11"/>
  <c r="Q1173" i="11" s="1"/>
  <c r="S1173" i="11" s="1"/>
  <c r="N1172" i="11"/>
  <c r="N1171" i="11"/>
  <c r="Q1171" i="11" s="1"/>
  <c r="S1171" i="11" s="1"/>
  <c r="N1170" i="11"/>
  <c r="N1169" i="11"/>
  <c r="Q1169" i="11" s="1"/>
  <c r="S1169" i="11" s="1"/>
  <c r="N1168" i="11"/>
  <c r="Q1168" i="11" s="1"/>
  <c r="S1168" i="11" s="1"/>
  <c r="N1167" i="11"/>
  <c r="Q1167" i="11" s="1"/>
  <c r="S1167" i="11" s="1"/>
  <c r="N1166" i="11"/>
  <c r="Q1166" i="11" s="1"/>
  <c r="S1166" i="11" s="1"/>
  <c r="N1165" i="11"/>
  <c r="Q1165" i="11" s="1"/>
  <c r="S1165" i="11" s="1"/>
  <c r="N1164" i="11"/>
  <c r="Q1164" i="11" s="1"/>
  <c r="S1164" i="11" s="1"/>
  <c r="N1163" i="11"/>
  <c r="N1162" i="11"/>
  <c r="N1161" i="11"/>
  <c r="Q1161" i="11" s="1"/>
  <c r="S1161" i="11" s="1"/>
  <c r="N1160" i="11"/>
  <c r="N1159" i="11"/>
  <c r="Q1159" i="11" s="1"/>
  <c r="S1159" i="11" s="1"/>
  <c r="N1158" i="11"/>
  <c r="Q1158" i="11" s="1"/>
  <c r="S1158" i="11" s="1"/>
  <c r="N1157" i="11"/>
  <c r="Q1157" i="11" s="1"/>
  <c r="S1157" i="11" s="1"/>
  <c r="P1370" i="11"/>
  <c r="R1370" i="11" s="1"/>
  <c r="P1343" i="11"/>
  <c r="R1343" i="11" s="1"/>
  <c r="P1365" i="11"/>
  <c r="R1365" i="11" s="1"/>
  <c r="P1183" i="11"/>
  <c r="R1183" i="11" s="1"/>
  <c r="P1263" i="11"/>
  <c r="R1263" i="11" s="1"/>
  <c r="P1239" i="11"/>
  <c r="R1239" i="11" s="1"/>
  <c r="P1231" i="11"/>
  <c r="R1231" i="11" s="1"/>
  <c r="P1159" i="11"/>
  <c r="R1159" i="11" s="1"/>
  <c r="P1293" i="11"/>
  <c r="R1293" i="11" s="1"/>
  <c r="P1205" i="11"/>
  <c r="R1205" i="11" s="1"/>
  <c r="P1300" i="11"/>
  <c r="R1300" i="11" s="1"/>
  <c r="P1228" i="11"/>
  <c r="R1228" i="11" s="1"/>
  <c r="P644" i="11"/>
  <c r="R644" i="11" s="1"/>
  <c r="P1377" i="11"/>
  <c r="R1377" i="11" s="1"/>
  <c r="P1298" i="11"/>
  <c r="R1298" i="11" s="1"/>
  <c r="P1222" i="11"/>
  <c r="R1222" i="11" s="1"/>
  <c r="P1361" i="11"/>
  <c r="R1361" i="11" s="1"/>
  <c r="P1219" i="11"/>
  <c r="R1219" i="11" s="1"/>
  <c r="P1267" i="11"/>
  <c r="R1267" i="11" s="1"/>
  <c r="P1394" i="11"/>
  <c r="P1379" i="11"/>
  <c r="R1379" i="11" s="1"/>
  <c r="P1393" i="11"/>
  <c r="P1225" i="11"/>
  <c r="R1225" i="11" s="1"/>
  <c r="P1342" i="11"/>
  <c r="R1342" i="11" s="1"/>
  <c r="P1402" i="11"/>
  <c r="P1385" i="11"/>
  <c r="R1385" i="11" s="1"/>
  <c r="P1245" i="11"/>
  <c r="R1245" i="11" s="1"/>
  <c r="P1380" i="11"/>
  <c r="R1380" i="11" s="1"/>
  <c r="P647" i="11"/>
  <c r="R647" i="11" s="1"/>
  <c r="P1387" i="11"/>
  <c r="R1387" i="11" s="1"/>
  <c r="P1265" i="11"/>
  <c r="R1265" i="11" s="1"/>
  <c r="P1264" i="11"/>
  <c r="R1264" i="11" s="1"/>
  <c r="P1368" i="11"/>
  <c r="R1368" i="11" s="1"/>
  <c r="P1388" i="11"/>
  <c r="R1388" i="11" s="1"/>
  <c r="P1398" i="11"/>
  <c r="P1405" i="11"/>
  <c r="P1201" i="11"/>
  <c r="R1201" i="11" s="1"/>
  <c r="P1269" i="11"/>
  <c r="R1269" i="11" s="1"/>
  <c r="P1400" i="11"/>
  <c r="P1256" i="11"/>
  <c r="R1256" i="11" s="1"/>
  <c r="P1213" i="11"/>
  <c r="R1213" i="11" s="1"/>
  <c r="P1404" i="11"/>
  <c r="P1240" i="11"/>
  <c r="R1240" i="11" s="1"/>
  <c r="P1303" i="11"/>
  <c r="R1303" i="11" s="1"/>
  <c r="P1180" i="11"/>
  <c r="R1180" i="11" s="1"/>
  <c r="P1230" i="11"/>
  <c r="R1230" i="11" s="1"/>
  <c r="P1333" i="11"/>
  <c r="R1333" i="11" s="1"/>
  <c r="P1217" i="11"/>
  <c r="R1217" i="11" s="1"/>
  <c r="P1279" i="11"/>
  <c r="R1279" i="11" s="1"/>
  <c r="P1212" i="11"/>
  <c r="R1212" i="11" s="1"/>
  <c r="P1196" i="11"/>
  <c r="R1196" i="11" s="1"/>
  <c r="P1244" i="11"/>
  <c r="R1244" i="11" s="1"/>
  <c r="P1323" i="11"/>
  <c r="R1323" i="11" s="1"/>
  <c r="P1260" i="11"/>
  <c r="R1260" i="11" s="1"/>
  <c r="P1199" i="11"/>
  <c r="R1199" i="11" s="1"/>
  <c r="P1216" i="11"/>
  <c r="R1216" i="11" s="1"/>
  <c r="P1236" i="11"/>
  <c r="R1236" i="11" s="1"/>
  <c r="P1164" i="11"/>
  <c r="R1164" i="11" s="1"/>
  <c r="I1155" i="11"/>
  <c r="M1155" i="11" s="1"/>
  <c r="O1155" i="11" s="1"/>
  <c r="E1154" i="11"/>
  <c r="L1155" i="11"/>
  <c r="N1155" i="11" s="1"/>
  <c r="Q1155" i="11" s="1"/>
  <c r="S1155" i="11" s="1"/>
  <c r="P1271" i="11" l="1"/>
  <c r="R1271" i="11" s="1"/>
  <c r="P1166" i="11"/>
  <c r="R1166" i="11" s="1"/>
  <c r="P1364" i="11"/>
  <c r="R1364" i="11" s="1"/>
  <c r="P1287" i="11"/>
  <c r="R1287" i="11" s="1"/>
  <c r="P1182" i="11"/>
  <c r="R1182" i="11" s="1"/>
  <c r="P1198" i="11"/>
  <c r="R1198" i="11" s="1"/>
  <c r="P1210" i="11"/>
  <c r="R1210" i="11" s="1"/>
  <c r="P1175" i="11"/>
  <c r="R1175" i="11" s="1"/>
  <c r="P1314" i="11"/>
  <c r="R1314" i="11" s="1"/>
  <c r="P1282" i="11"/>
  <c r="R1282" i="11" s="1"/>
  <c r="P643" i="11"/>
  <c r="R643" i="11" s="1"/>
  <c r="P1383" i="11"/>
  <c r="R1383" i="11" s="1"/>
  <c r="P1409" i="11"/>
  <c r="Q1409" i="11"/>
  <c r="S1409" i="11" s="1"/>
  <c r="P1247" i="11"/>
  <c r="R1247" i="11" s="1"/>
  <c r="P1308" i="11"/>
  <c r="R1308" i="11" s="1"/>
  <c r="Q1408" i="11"/>
  <c r="S1408" i="11" s="1"/>
  <c r="P1408" i="11"/>
  <c r="P1276" i="11"/>
  <c r="R1276" i="11" s="1"/>
  <c r="Q1276" i="11"/>
  <c r="S1276" i="11" s="1"/>
  <c r="P1259" i="11"/>
  <c r="R1259" i="11" s="1"/>
  <c r="Q1259" i="11"/>
  <c r="S1259" i="11" s="1"/>
  <c r="P1358" i="11"/>
  <c r="R1358" i="11" s="1"/>
  <c r="Q1358" i="11"/>
  <c r="S1358" i="11" s="1"/>
  <c r="P1347" i="11"/>
  <c r="R1347" i="11" s="1"/>
  <c r="Q1347" i="11"/>
  <c r="S1347" i="11" s="1"/>
  <c r="P1170" i="11"/>
  <c r="R1170" i="11" s="1"/>
  <c r="Q1170" i="11"/>
  <c r="S1170" i="11" s="1"/>
  <c r="P1396" i="11"/>
  <c r="Q1396" i="11"/>
  <c r="S1396" i="11" s="1"/>
  <c r="P1226" i="11"/>
  <c r="R1226" i="11" s="1"/>
  <c r="Q1226" i="11"/>
  <c r="S1226" i="11" s="1"/>
  <c r="P1389" i="11"/>
  <c r="R1389" i="11" s="1"/>
  <c r="Q1389" i="11"/>
  <c r="S1389" i="11" s="1"/>
  <c r="P1327" i="11"/>
  <c r="R1327" i="11" s="1"/>
  <c r="Q1327" i="11"/>
  <c r="S1327" i="11" s="1"/>
  <c r="P1241" i="11"/>
  <c r="R1241" i="11" s="1"/>
  <c r="Q1241" i="11"/>
  <c r="S1241" i="11" s="1"/>
  <c r="P1305" i="11"/>
  <c r="R1305" i="11" s="1"/>
  <c r="Q1305" i="11"/>
  <c r="S1305" i="11" s="1"/>
  <c r="P1384" i="11"/>
  <c r="R1384" i="11" s="1"/>
  <c r="Q1384" i="11"/>
  <c r="S1384" i="11" s="1"/>
  <c r="P1227" i="11"/>
  <c r="R1227" i="11" s="1"/>
  <c r="Q1227" i="11"/>
  <c r="S1227" i="11" s="1"/>
  <c r="P1163" i="11"/>
  <c r="R1163" i="11" s="1"/>
  <c r="Q1163" i="11"/>
  <c r="S1163" i="11" s="1"/>
  <c r="P1187" i="11"/>
  <c r="R1187" i="11" s="1"/>
  <c r="Q1187" i="11"/>
  <c r="S1187" i="11" s="1"/>
  <c r="P1283" i="11"/>
  <c r="R1283" i="11" s="1"/>
  <c r="Q1283" i="11"/>
  <c r="S1283" i="11" s="1"/>
  <c r="P1301" i="11"/>
  <c r="R1301" i="11" s="1"/>
  <c r="P1172" i="11"/>
  <c r="R1172" i="11" s="1"/>
  <c r="Q1172" i="11"/>
  <c r="S1172" i="11" s="1"/>
  <c r="P1188" i="11"/>
  <c r="R1188" i="11" s="1"/>
  <c r="Q1188" i="11"/>
  <c r="S1188" i="11" s="1"/>
  <c r="P1318" i="11"/>
  <c r="R1318" i="11" s="1"/>
  <c r="Q1318" i="11"/>
  <c r="S1318" i="11" s="1"/>
  <c r="P1392" i="11"/>
  <c r="Q1392" i="11"/>
  <c r="S1392" i="11" s="1"/>
  <c r="P1307" i="11"/>
  <c r="R1307" i="11" s="1"/>
  <c r="Q1307" i="11"/>
  <c r="S1307" i="11" s="1"/>
  <c r="P1310" i="11"/>
  <c r="R1310" i="11" s="1"/>
  <c r="Q1310" i="11"/>
  <c r="S1310" i="11" s="1"/>
  <c r="P1292" i="11"/>
  <c r="R1292" i="11" s="1"/>
  <c r="Q1292" i="11"/>
  <c r="S1292" i="11" s="1"/>
  <c r="P1321" i="11"/>
  <c r="R1321" i="11" s="1"/>
  <c r="Q1321" i="11"/>
  <c r="S1321" i="11" s="1"/>
  <c r="P1373" i="11"/>
  <c r="R1373" i="11" s="1"/>
  <c r="Q1373" i="11"/>
  <c r="S1373" i="11" s="1"/>
  <c r="P1374" i="11"/>
  <c r="R1374" i="11" s="1"/>
  <c r="Q1374" i="11"/>
  <c r="S1374" i="11" s="1"/>
  <c r="P1160" i="11"/>
  <c r="R1160" i="11" s="1"/>
  <c r="Q1160" i="11"/>
  <c r="S1160" i="11" s="1"/>
  <c r="P1176" i="11"/>
  <c r="R1176" i="11" s="1"/>
  <c r="Q1176" i="11"/>
  <c r="S1176" i="11" s="1"/>
  <c r="P1192" i="11"/>
  <c r="R1192" i="11" s="1"/>
  <c r="Q1192" i="11"/>
  <c r="S1192" i="11" s="1"/>
  <c r="P1208" i="11"/>
  <c r="R1208" i="11" s="1"/>
  <c r="Q1208" i="11"/>
  <c r="S1208" i="11" s="1"/>
  <c r="P1313" i="11"/>
  <c r="R1313" i="11" s="1"/>
  <c r="Q1313" i="11"/>
  <c r="S1313" i="11" s="1"/>
  <c r="P1311" i="11"/>
  <c r="R1311" i="11" s="1"/>
  <c r="Q1311" i="11"/>
  <c r="S1311" i="11" s="1"/>
  <c r="P1242" i="11"/>
  <c r="R1242" i="11" s="1"/>
  <c r="Q1242" i="11"/>
  <c r="S1242" i="11" s="1"/>
  <c r="P1367" i="11"/>
  <c r="R1367" i="11" s="1"/>
  <c r="Q1367" i="11"/>
  <c r="S1367" i="11" s="1"/>
  <c r="P1369" i="11"/>
  <c r="R1369" i="11" s="1"/>
  <c r="Q1369" i="11"/>
  <c r="S1369" i="11" s="1"/>
  <c r="P1248" i="11"/>
  <c r="R1248" i="11" s="1"/>
  <c r="Q1248" i="11"/>
  <c r="S1248" i="11" s="1"/>
  <c r="P1162" i="11"/>
  <c r="R1162" i="11" s="1"/>
  <c r="Q1162" i="11"/>
  <c r="S1162" i="11" s="1"/>
  <c r="P1249" i="11"/>
  <c r="R1249" i="11" s="1"/>
  <c r="Q1249" i="11"/>
  <c r="S1249" i="11" s="1"/>
  <c r="P1281" i="11"/>
  <c r="R1281" i="11" s="1"/>
  <c r="Q1281" i="11"/>
  <c r="S1281" i="11" s="1"/>
  <c r="P1386" i="11"/>
  <c r="R1386" i="11" s="1"/>
  <c r="Q1386" i="11"/>
  <c r="S1386" i="11" s="1"/>
  <c r="P1235" i="11"/>
  <c r="R1235" i="11" s="1"/>
  <c r="P1181" i="11"/>
  <c r="R1181" i="11" s="1"/>
  <c r="Q1181" i="11"/>
  <c r="S1181" i="11" s="1"/>
  <c r="P1345" i="11"/>
  <c r="R1345" i="11" s="1"/>
  <c r="Q1345" i="11"/>
  <c r="S1345" i="11" s="1"/>
  <c r="P1320" i="11"/>
  <c r="R1320" i="11" s="1"/>
  <c r="Q1320" i="11"/>
  <c r="S1320" i="11" s="1"/>
  <c r="P1366" i="11"/>
  <c r="R1366" i="11" s="1"/>
  <c r="Q1366" i="11"/>
  <c r="S1366" i="11" s="1"/>
  <c r="P1268" i="11"/>
  <c r="R1268" i="11" s="1"/>
  <c r="Q1268" i="11"/>
  <c r="S1268" i="11" s="1"/>
  <c r="P1401" i="11"/>
  <c r="Q1401" i="11"/>
  <c r="S1401" i="11" s="1"/>
  <c r="P1391" i="11"/>
  <c r="Q1391" i="11"/>
  <c r="S1391" i="11" s="1"/>
  <c r="P1272" i="11"/>
  <c r="R1272" i="11" s="1"/>
  <c r="Q1272" i="11"/>
  <c r="S1272" i="11" s="1"/>
  <c r="P1372" i="11"/>
  <c r="R1372" i="11" s="1"/>
  <c r="Q1372" i="11"/>
  <c r="S1372" i="11" s="1"/>
  <c r="P1285" i="11"/>
  <c r="R1285" i="11" s="1"/>
  <c r="Q1285" i="11"/>
  <c r="S1285" i="11" s="1"/>
  <c r="P1252" i="11"/>
  <c r="R1252" i="11" s="1"/>
  <c r="Q1252" i="11"/>
  <c r="S1252" i="11" s="1"/>
  <c r="P1255" i="11"/>
  <c r="R1255" i="11" s="1"/>
  <c r="Q1255" i="11"/>
  <c r="S1255" i="11" s="1"/>
  <c r="P1403" i="11"/>
  <c r="Q1403" i="11"/>
  <c r="S1403" i="11" s="1"/>
  <c r="P1233" i="11"/>
  <c r="R1233" i="11" s="1"/>
  <c r="Q1233" i="11"/>
  <c r="S1233" i="11" s="1"/>
  <c r="P642" i="11"/>
  <c r="R642" i="11" s="1"/>
  <c r="Q642" i="11"/>
  <c r="S642" i="11" s="1"/>
  <c r="P1306" i="11"/>
  <c r="R1306" i="11" s="1"/>
  <c r="Q1306" i="11"/>
  <c r="S1306" i="11" s="1"/>
  <c r="P1346" i="11"/>
  <c r="R1346" i="11" s="1"/>
  <c r="P1325" i="11"/>
  <c r="R1325" i="11" s="1"/>
  <c r="P1390" i="11"/>
  <c r="Q1390" i="11"/>
  <c r="S1390" i="11" s="1"/>
  <c r="P1177" i="11"/>
  <c r="R1177" i="11" s="1"/>
  <c r="Q1177" i="11"/>
  <c r="S1177" i="11" s="1"/>
  <c r="P1352" i="11"/>
  <c r="R1352" i="11" s="1"/>
  <c r="Q1352" i="11"/>
  <c r="S1352" i="11" s="1"/>
  <c r="P1270" i="11"/>
  <c r="R1270" i="11" s="1"/>
  <c r="Q1270" i="11"/>
  <c r="S1270" i="11" s="1"/>
  <c r="P1363" i="11"/>
  <c r="R1363" i="11" s="1"/>
  <c r="Q1363" i="11"/>
  <c r="S1363" i="11" s="1"/>
  <c r="P1289" i="11"/>
  <c r="R1289" i="11" s="1"/>
  <c r="Q1289" i="11"/>
  <c r="S1289" i="11" s="1"/>
  <c r="P1337" i="11"/>
  <c r="R1337" i="11" s="1"/>
  <c r="Q1337" i="11"/>
  <c r="S1337" i="11" s="1"/>
  <c r="P1262" i="11"/>
  <c r="R1262" i="11" s="1"/>
  <c r="Q1262" i="11"/>
  <c r="S1262" i="11" s="1"/>
  <c r="P650" i="11"/>
  <c r="R650" i="11" s="1"/>
  <c r="Q650" i="11"/>
  <c r="S650" i="11" s="1"/>
  <c r="P1338" i="11"/>
  <c r="R1338" i="11" s="1"/>
  <c r="Q1338" i="11"/>
  <c r="S1338" i="11" s="1"/>
  <c r="P1381" i="11"/>
  <c r="R1381" i="11" s="1"/>
  <c r="Q1381" i="11"/>
  <c r="S1381" i="11" s="1"/>
  <c r="P1211" i="11"/>
  <c r="R1211" i="11" s="1"/>
  <c r="P648" i="11"/>
  <c r="R648" i="11" s="1"/>
  <c r="P1331" i="11"/>
  <c r="R1331" i="11" s="1"/>
  <c r="P1371" i="11"/>
  <c r="R1371" i="11" s="1"/>
  <c r="P1169" i="11"/>
  <c r="R1169" i="11" s="1"/>
  <c r="P1406" i="11"/>
  <c r="P1339" i="11"/>
  <c r="R1339" i="11" s="1"/>
  <c r="P1209" i="11"/>
  <c r="R1209" i="11" s="1"/>
  <c r="P1290" i="11"/>
  <c r="R1290" i="11" s="1"/>
  <c r="P1355" i="11"/>
  <c r="R1355" i="11" s="1"/>
  <c r="P1203" i="11"/>
  <c r="R1203" i="11" s="1"/>
  <c r="P1261" i="11"/>
  <c r="R1261" i="11" s="1"/>
  <c r="P1319" i="11"/>
  <c r="R1319" i="11" s="1"/>
  <c r="P1360" i="11"/>
  <c r="R1360" i="11" s="1"/>
  <c r="P1234" i="11"/>
  <c r="R1234" i="11" s="1"/>
  <c r="P1253" i="11"/>
  <c r="R1253" i="11" s="1"/>
  <c r="P1197" i="11"/>
  <c r="R1197" i="11" s="1"/>
  <c r="P1291" i="11"/>
  <c r="R1291" i="11" s="1"/>
  <c r="P1340" i="11"/>
  <c r="R1340" i="11" s="1"/>
  <c r="P1378" i="11"/>
  <c r="R1378" i="11" s="1"/>
  <c r="P1237" i="11"/>
  <c r="R1237" i="11" s="1"/>
  <c r="P1215" i="11"/>
  <c r="R1215" i="11" s="1"/>
  <c r="P1312" i="11"/>
  <c r="R1312" i="11" s="1"/>
  <c r="P1258" i="11"/>
  <c r="R1258" i="11" s="1"/>
  <c r="P1328" i="11"/>
  <c r="R1328" i="11" s="1"/>
  <c r="P1344" i="11"/>
  <c r="R1344" i="11" s="1"/>
  <c r="P1168" i="11"/>
  <c r="R1168" i="11" s="1"/>
  <c r="P1324" i="11"/>
  <c r="R1324" i="11" s="1"/>
  <c r="P1354" i="11"/>
  <c r="R1354" i="11" s="1"/>
  <c r="P1200" i="11"/>
  <c r="R1200" i="11" s="1"/>
  <c r="P1223" i="11"/>
  <c r="R1223" i="11" s="1"/>
  <c r="P1397" i="11"/>
  <c r="P1375" i="11"/>
  <c r="R1375" i="11" s="1"/>
  <c r="P1362" i="11"/>
  <c r="R1362" i="11" s="1"/>
  <c r="P1349" i="11"/>
  <c r="R1349" i="11" s="1"/>
  <c r="P645" i="11"/>
  <c r="R645" i="11" s="1"/>
  <c r="P651" i="11"/>
  <c r="R651" i="11" s="1"/>
  <c r="P1165" i="11"/>
  <c r="R1165" i="11" s="1"/>
  <c r="P649" i="11"/>
  <c r="R649" i="11" s="1"/>
  <c r="P1221" i="11"/>
  <c r="R1221" i="11" s="1"/>
  <c r="P1251" i="11"/>
  <c r="R1251" i="11" s="1"/>
  <c r="P1184" i="11"/>
  <c r="R1184" i="11" s="1"/>
  <c r="P1297" i="11"/>
  <c r="R1297" i="11" s="1"/>
  <c r="P1356" i="11"/>
  <c r="R1356" i="11" s="1"/>
  <c r="P646" i="11"/>
  <c r="R646" i="11" s="1"/>
  <c r="P1302" i="11"/>
  <c r="R1302" i="11" s="1"/>
  <c r="P1238" i="11"/>
  <c r="R1238" i="11" s="1"/>
  <c r="P1382" i="11"/>
  <c r="R1382" i="11" s="1"/>
  <c r="P1330" i="11"/>
  <c r="R1330" i="11" s="1"/>
  <c r="P1359" i="11"/>
  <c r="R1359" i="11" s="1"/>
  <c r="P1167" i="11"/>
  <c r="R1167" i="11" s="1"/>
  <c r="P1286" i="11"/>
  <c r="R1286" i="11" s="1"/>
  <c r="P1326" i="11"/>
  <c r="R1326" i="11" s="1"/>
  <c r="P1399" i="11"/>
  <c r="P1173" i="11"/>
  <c r="R1173" i="11" s="1"/>
  <c r="P1351" i="11"/>
  <c r="R1351" i="11" s="1"/>
  <c r="P1158" i="11"/>
  <c r="R1158" i="11" s="1"/>
  <c r="P1157" i="11"/>
  <c r="R1157" i="11" s="1"/>
  <c r="P1329" i="11"/>
  <c r="R1329" i="11" s="1"/>
  <c r="P1376" i="11"/>
  <c r="R1376" i="11" s="1"/>
  <c r="P1232" i="11"/>
  <c r="R1232" i="11" s="1"/>
  <c r="P1254" i="11"/>
  <c r="R1254" i="11" s="1"/>
  <c r="P1288" i="11"/>
  <c r="R1288" i="11" s="1"/>
  <c r="P1179" i="11"/>
  <c r="R1179" i="11" s="1"/>
  <c r="P1246" i="11"/>
  <c r="R1246" i="11" s="1"/>
  <c r="P1348" i="11"/>
  <c r="R1348" i="11" s="1"/>
  <c r="P1202" i="11"/>
  <c r="R1202" i="11" s="1"/>
  <c r="P1350" i="11"/>
  <c r="R1350" i="11" s="1"/>
  <c r="P1229" i="11"/>
  <c r="R1229" i="11" s="1"/>
  <c r="P1193" i="11"/>
  <c r="R1193" i="11" s="1"/>
  <c r="P1243" i="11"/>
  <c r="R1243" i="11" s="1"/>
  <c r="P1257" i="11"/>
  <c r="R1257" i="11" s="1"/>
  <c r="P1304" i="11"/>
  <c r="R1304" i="11" s="1"/>
  <c r="P1299" i="11"/>
  <c r="R1299" i="11" s="1"/>
  <c r="P1294" i="11"/>
  <c r="R1294" i="11" s="1"/>
  <c r="P1178" i="11"/>
  <c r="R1178" i="11" s="1"/>
  <c r="P1280" i="11"/>
  <c r="R1280" i="11" s="1"/>
  <c r="P1332" i="11"/>
  <c r="R1332" i="11" s="1"/>
  <c r="P1322" i="11"/>
  <c r="R1322" i="11" s="1"/>
  <c r="P1174" i="11"/>
  <c r="R1174" i="11" s="1"/>
  <c r="P1334" i="11"/>
  <c r="R1334" i="11" s="1"/>
  <c r="P1315" i="11"/>
  <c r="R1315" i="11" s="1"/>
  <c r="P1335" i="11"/>
  <c r="R1335" i="11" s="1"/>
  <c r="P1191" i="11"/>
  <c r="R1191" i="11" s="1"/>
  <c r="P1218" i="11"/>
  <c r="R1218" i="11" s="1"/>
  <c r="P1277" i="11"/>
  <c r="R1277" i="11" s="1"/>
  <c r="P1316" i="11"/>
  <c r="R1316" i="11" s="1"/>
  <c r="P1214" i="11"/>
  <c r="R1214" i="11" s="1"/>
  <c r="P1275" i="11"/>
  <c r="R1275" i="11" s="1"/>
  <c r="P641" i="11"/>
  <c r="R641" i="11" s="1"/>
  <c r="P1357" i="11"/>
  <c r="R1357" i="11" s="1"/>
  <c r="P1395" i="11"/>
  <c r="P1278" i="11"/>
  <c r="R1278" i="11" s="1"/>
  <c r="P1336" i="11"/>
  <c r="R1336" i="11" s="1"/>
  <c r="P1274" i="11"/>
  <c r="R1274" i="11" s="1"/>
  <c r="P1194" i="11"/>
  <c r="R1194" i="11" s="1"/>
  <c r="P1206" i="11"/>
  <c r="R1206" i="11" s="1"/>
  <c r="P1317" i="11"/>
  <c r="R1317" i="11" s="1"/>
  <c r="P1186" i="11"/>
  <c r="R1186" i="11" s="1"/>
  <c r="P1353" i="11"/>
  <c r="R1353" i="11" s="1"/>
  <c r="P1273" i="11"/>
  <c r="R1273" i="11" s="1"/>
  <c r="P1171" i="11"/>
  <c r="R1171" i="11" s="1"/>
  <c r="P1185" i="11"/>
  <c r="R1185" i="11" s="1"/>
  <c r="P1207" i="11"/>
  <c r="R1207" i="11" s="1"/>
  <c r="P1224" i="11"/>
  <c r="R1224" i="11" s="1"/>
  <c r="P1296" i="11"/>
  <c r="R1296" i="11" s="1"/>
  <c r="P1341" i="11"/>
  <c r="R1341" i="11" s="1"/>
  <c r="P1204" i="11"/>
  <c r="R1204" i="11" s="1"/>
  <c r="P1309" i="11"/>
  <c r="R1309" i="11" s="1"/>
  <c r="P1189" i="11"/>
  <c r="R1189" i="11" s="1"/>
  <c r="P1220" i="11"/>
  <c r="R1220" i="11" s="1"/>
  <c r="P1284" i="11"/>
  <c r="R1284" i="11" s="1"/>
  <c r="P1266" i="11"/>
  <c r="R1266" i="11" s="1"/>
  <c r="P1250" i="11"/>
  <c r="R1250" i="11" s="1"/>
  <c r="P1295" i="11"/>
  <c r="R1295" i="11" s="1"/>
  <c r="P1161" i="11"/>
  <c r="R1161" i="11" s="1"/>
  <c r="P1190" i="11"/>
  <c r="R1190" i="11" s="1"/>
  <c r="P1195" i="11"/>
  <c r="R1195" i="11" s="1"/>
  <c r="P1156" i="11"/>
  <c r="R1156" i="11" s="1"/>
  <c r="P1155" i="11"/>
  <c r="R1155" i="11" s="1"/>
  <c r="P1407" i="11"/>
  <c r="I1154" i="11"/>
  <c r="M1154" i="11" s="1"/>
  <c r="O1154" i="11" s="1"/>
  <c r="E1153" i="11"/>
  <c r="L1154" i="11"/>
  <c r="N1154" i="11" s="1"/>
  <c r="Q1154" i="11" s="1"/>
  <c r="S1154" i="11" s="1"/>
  <c r="R1408" i="11" l="1"/>
  <c r="R1409" i="11"/>
  <c r="R1390" i="11"/>
  <c r="R1398" i="11"/>
  <c r="R1406" i="11"/>
  <c r="R1393" i="11"/>
  <c r="R1401" i="11"/>
  <c r="R1396" i="11"/>
  <c r="R1404" i="11"/>
  <c r="R1394" i="11"/>
  <c r="R1402" i="11"/>
  <c r="R1391" i="11"/>
  <c r="R1399" i="11"/>
  <c r="R1407" i="11"/>
  <c r="R1403" i="11"/>
  <c r="R1405" i="11"/>
  <c r="R1400" i="11"/>
  <c r="R1395" i="11"/>
  <c r="R1397" i="11"/>
  <c r="R1392" i="11"/>
  <c r="I1153" i="11"/>
  <c r="M1153" i="11" s="1"/>
  <c r="O1153" i="11" s="1"/>
  <c r="L1153" i="11"/>
  <c r="N1153" i="11" s="1"/>
  <c r="Q1153" i="11" s="1"/>
  <c r="S1153" i="11" s="1"/>
  <c r="E1152" i="11"/>
  <c r="P1154" i="11" l="1"/>
  <c r="R1154" i="11" s="1"/>
  <c r="P1153" i="11"/>
  <c r="R1153" i="11" s="1"/>
  <c r="I1152" i="11"/>
  <c r="M1152" i="11" s="1"/>
  <c r="O1152" i="11" s="1"/>
  <c r="L1152" i="11"/>
  <c r="N1152" i="11" s="1"/>
  <c r="Q1152" i="11" s="1"/>
  <c r="S1152" i="11" s="1"/>
  <c r="E1151" i="11"/>
  <c r="I1151" i="11" l="1"/>
  <c r="M1151" i="11" s="1"/>
  <c r="O1151" i="11" s="1"/>
  <c r="L1151" i="11"/>
  <c r="N1151" i="11" s="1"/>
  <c r="Q1151" i="11" s="1"/>
  <c r="S1151" i="11" s="1"/>
  <c r="E1150" i="11"/>
  <c r="P1152" i="11" l="1"/>
  <c r="R1152" i="11" s="1"/>
  <c r="P1151" i="11"/>
  <c r="R1151" i="11" s="1"/>
  <c r="I1150" i="11"/>
  <c r="M1150" i="11" s="1"/>
  <c r="O1150" i="11" s="1"/>
  <c r="E1149" i="11"/>
  <c r="L1150" i="11"/>
  <c r="N1150" i="11" s="1"/>
  <c r="Q1150" i="11" s="1"/>
  <c r="S1150" i="11" s="1"/>
  <c r="P1150" i="11" l="1"/>
  <c r="R1150" i="11" s="1"/>
  <c r="I1149" i="11"/>
  <c r="M1149" i="11" s="1"/>
  <c r="O1149" i="11" s="1"/>
  <c r="E1148" i="11"/>
  <c r="L1149" i="11"/>
  <c r="N1149" i="11" s="1"/>
  <c r="Q1149" i="11" s="1"/>
  <c r="S1149" i="11" s="1"/>
  <c r="I1148" i="11" l="1"/>
  <c r="M1148" i="11" s="1"/>
  <c r="O1148" i="11" s="1"/>
  <c r="E1147" i="11"/>
  <c r="L1148" i="11"/>
  <c r="N1148" i="11" s="1"/>
  <c r="Q1148" i="11" s="1"/>
  <c r="S1148" i="11" s="1"/>
  <c r="P1149" i="11" l="1"/>
  <c r="R1149" i="11" s="1"/>
  <c r="I1147" i="11"/>
  <c r="M1147" i="11" s="1"/>
  <c r="O1147" i="11" s="1"/>
  <c r="E1146" i="11"/>
  <c r="L1147" i="11"/>
  <c r="N1147" i="11" s="1"/>
  <c r="Q1147" i="11" s="1"/>
  <c r="S1147" i="11" s="1"/>
  <c r="P1148" i="11" l="1"/>
  <c r="R1148" i="11" s="1"/>
  <c r="P1147" i="11"/>
  <c r="R1147" i="11" s="1"/>
  <c r="I1146" i="11"/>
  <c r="M1146" i="11" s="1"/>
  <c r="O1146" i="11" s="1"/>
  <c r="L1146" i="11"/>
  <c r="N1146" i="11" s="1"/>
  <c r="Q1146" i="11" s="1"/>
  <c r="S1146" i="11" s="1"/>
  <c r="E1145" i="11"/>
  <c r="I1145" i="11" l="1"/>
  <c r="M1145" i="11" s="1"/>
  <c r="O1145" i="11" s="1"/>
  <c r="E1144" i="11"/>
  <c r="L1145" i="11"/>
  <c r="N1145" i="11" s="1"/>
  <c r="Q1145" i="11" s="1"/>
  <c r="S1145" i="11" s="1"/>
  <c r="P1146" i="11" l="1"/>
  <c r="R1146" i="11" s="1"/>
  <c r="I1144" i="11"/>
  <c r="M1144" i="11" s="1"/>
  <c r="O1144" i="11" s="1"/>
  <c r="E1143" i="11"/>
  <c r="L1144" i="11"/>
  <c r="N1144" i="11" s="1"/>
  <c r="Q1144" i="11" s="1"/>
  <c r="S1144" i="11" s="1"/>
  <c r="P1145" i="11" l="1"/>
  <c r="R1145" i="11" s="1"/>
  <c r="I1143" i="11"/>
  <c r="M1143" i="11" s="1"/>
  <c r="O1143" i="11" s="1"/>
  <c r="E1142" i="11"/>
  <c r="L1143" i="11"/>
  <c r="N1143" i="11" s="1"/>
  <c r="Q1143" i="11" s="1"/>
  <c r="S1143" i="11" s="1"/>
  <c r="P1144" i="11" l="1"/>
  <c r="R1144" i="11" s="1"/>
  <c r="I1142" i="11"/>
  <c r="M1142" i="11" s="1"/>
  <c r="O1142" i="11" s="1"/>
  <c r="L1142" i="11"/>
  <c r="N1142" i="11" s="1"/>
  <c r="Q1142" i="11" s="1"/>
  <c r="S1142" i="11" s="1"/>
  <c r="E1141" i="11"/>
  <c r="P1143" i="11" l="1"/>
  <c r="R1143" i="11" s="1"/>
  <c r="P1142" i="11"/>
  <c r="R1142" i="11" s="1"/>
  <c r="I1141" i="11"/>
  <c r="M1141" i="11" s="1"/>
  <c r="O1141" i="11" s="1"/>
  <c r="L1141" i="11"/>
  <c r="N1141" i="11" s="1"/>
  <c r="Q1141" i="11" s="1"/>
  <c r="S1141" i="11" s="1"/>
  <c r="E1140" i="11"/>
  <c r="P1141" i="11" l="1"/>
  <c r="R1141" i="11" s="1"/>
  <c r="I1140" i="11"/>
  <c r="M1140" i="11" s="1"/>
  <c r="O1140" i="11" s="1"/>
  <c r="E1139" i="11"/>
  <c r="L1140" i="11"/>
  <c r="N1140" i="11" s="1"/>
  <c r="Q1140" i="11" s="1"/>
  <c r="S1140" i="11" s="1"/>
  <c r="I1139" i="11" l="1"/>
  <c r="M1139" i="11" s="1"/>
  <c r="O1139" i="11" s="1"/>
  <c r="E1138" i="11"/>
  <c r="L1139" i="11"/>
  <c r="N1139" i="11" s="1"/>
  <c r="Q1139" i="11" s="1"/>
  <c r="S1139" i="11" s="1"/>
  <c r="P1140" i="11" l="1"/>
  <c r="R1140" i="11" s="1"/>
  <c r="I1138" i="11"/>
  <c r="M1138" i="11" s="1"/>
  <c r="O1138" i="11" s="1"/>
  <c r="E1137" i="11"/>
  <c r="L1138" i="11"/>
  <c r="N1138" i="11" s="1"/>
  <c r="Q1138" i="11" s="1"/>
  <c r="S1138" i="11" s="1"/>
  <c r="P1139" i="11" l="1"/>
  <c r="R1139" i="11" s="1"/>
  <c r="P1138" i="11"/>
  <c r="R1138" i="11" s="1"/>
  <c r="I1137" i="11"/>
  <c r="M1137" i="11" s="1"/>
  <c r="O1137" i="11" s="1"/>
  <c r="E1136" i="11"/>
  <c r="L1137" i="11"/>
  <c r="N1137" i="11" s="1"/>
  <c r="Q1137" i="11" s="1"/>
  <c r="S1137" i="11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4" i="3"/>
  <c r="E145" i="3"/>
  <c r="E146" i="3"/>
  <c r="E147" i="3"/>
  <c r="E148" i="3"/>
  <c r="E149" i="3"/>
  <c r="E143" i="3"/>
  <c r="C149" i="3"/>
  <c r="D149" i="3"/>
  <c r="D148" i="3"/>
  <c r="C148" i="3"/>
  <c r="D147" i="3"/>
  <c r="C147" i="3"/>
  <c r="D146" i="3"/>
  <c r="C146" i="3"/>
  <c r="D145" i="3"/>
  <c r="C145" i="3"/>
  <c r="D144" i="3"/>
  <c r="C144" i="3"/>
  <c r="D143" i="3"/>
  <c r="G143" i="3" s="1"/>
  <c r="C143" i="3"/>
  <c r="F143" i="3" s="1"/>
  <c r="H143" i="3" s="1"/>
  <c r="D142" i="3"/>
  <c r="G142" i="3" s="1"/>
  <c r="C142" i="3"/>
  <c r="D141" i="3"/>
  <c r="G141" i="3" s="1"/>
  <c r="C141" i="3"/>
  <c r="F141" i="3" s="1"/>
  <c r="D140" i="3"/>
  <c r="G140" i="3" s="1"/>
  <c r="C140" i="3"/>
  <c r="D139" i="3"/>
  <c r="G139" i="3" s="1"/>
  <c r="C139" i="3"/>
  <c r="F139" i="3" s="1"/>
  <c r="D138" i="3"/>
  <c r="G138" i="3" s="1"/>
  <c r="C138" i="3"/>
  <c r="D137" i="3"/>
  <c r="G137" i="3" s="1"/>
  <c r="C137" i="3"/>
  <c r="F137" i="3" s="1"/>
  <c r="D136" i="3"/>
  <c r="G136" i="3" s="1"/>
  <c r="C136" i="3"/>
  <c r="D135" i="3"/>
  <c r="G135" i="3" s="1"/>
  <c r="C135" i="3"/>
  <c r="F135" i="3" s="1"/>
  <c r="D134" i="3"/>
  <c r="G134" i="3" s="1"/>
  <c r="C134" i="3"/>
  <c r="D133" i="3"/>
  <c r="G133" i="3" s="1"/>
  <c r="C133" i="3"/>
  <c r="F133" i="3" s="1"/>
  <c r="D132" i="3"/>
  <c r="G132" i="3" s="1"/>
  <c r="C132" i="3"/>
  <c r="D131" i="3"/>
  <c r="G131" i="3" s="1"/>
  <c r="C131" i="3"/>
  <c r="F131" i="3" s="1"/>
  <c r="D130" i="3"/>
  <c r="G130" i="3" s="1"/>
  <c r="C130" i="3"/>
  <c r="D129" i="3"/>
  <c r="G129" i="3" s="1"/>
  <c r="C129" i="3"/>
  <c r="F129" i="3" s="1"/>
  <c r="D128" i="3"/>
  <c r="G128" i="3" s="1"/>
  <c r="C128" i="3"/>
  <c r="D127" i="3"/>
  <c r="G127" i="3" s="1"/>
  <c r="C127" i="3"/>
  <c r="F127" i="3" s="1"/>
  <c r="D126" i="3"/>
  <c r="G126" i="3" s="1"/>
  <c r="C126" i="3"/>
  <c r="D125" i="3"/>
  <c r="G125" i="3" s="1"/>
  <c r="C125" i="3"/>
  <c r="F125" i="3" s="1"/>
  <c r="D124" i="3"/>
  <c r="G124" i="3" s="1"/>
  <c r="C124" i="3"/>
  <c r="D123" i="3"/>
  <c r="G123" i="3" s="1"/>
  <c r="C123" i="3"/>
  <c r="F123" i="3" s="1"/>
  <c r="D122" i="3"/>
  <c r="G122" i="3" s="1"/>
  <c r="C122" i="3"/>
  <c r="D121" i="3"/>
  <c r="G121" i="3" s="1"/>
  <c r="C121" i="3"/>
  <c r="F121" i="3" s="1"/>
  <c r="D120" i="3"/>
  <c r="G120" i="3" s="1"/>
  <c r="C120" i="3"/>
  <c r="D119" i="3"/>
  <c r="G119" i="3" s="1"/>
  <c r="C119" i="3"/>
  <c r="F119" i="3" s="1"/>
  <c r="D118" i="3"/>
  <c r="G118" i="3" s="1"/>
  <c r="C118" i="3"/>
  <c r="D117" i="3"/>
  <c r="G117" i="3" s="1"/>
  <c r="C117" i="3"/>
  <c r="F117" i="3" s="1"/>
  <c r="D116" i="3"/>
  <c r="G116" i="3" s="1"/>
  <c r="C116" i="3"/>
  <c r="D115" i="3"/>
  <c r="G115" i="3" s="1"/>
  <c r="C115" i="3"/>
  <c r="F115" i="3" s="1"/>
  <c r="D114" i="3"/>
  <c r="G114" i="3" s="1"/>
  <c r="C114" i="3"/>
  <c r="D113" i="3"/>
  <c r="G113" i="3" s="1"/>
  <c r="C113" i="3"/>
  <c r="F113" i="3" s="1"/>
  <c r="D112" i="3"/>
  <c r="G112" i="3" s="1"/>
  <c r="C112" i="3"/>
  <c r="D111" i="3"/>
  <c r="G111" i="3" s="1"/>
  <c r="C111" i="3"/>
  <c r="F111" i="3" s="1"/>
  <c r="D110" i="3"/>
  <c r="G110" i="3" s="1"/>
  <c r="C110" i="3"/>
  <c r="F110" i="3" s="1"/>
  <c r="D109" i="3"/>
  <c r="G109" i="3" s="1"/>
  <c r="C109" i="3"/>
  <c r="F109" i="3" s="1"/>
  <c r="D108" i="3"/>
  <c r="G108" i="3" s="1"/>
  <c r="C108" i="3"/>
  <c r="F108" i="3" s="1"/>
  <c r="D107" i="3"/>
  <c r="G107" i="3" s="1"/>
  <c r="C107" i="3"/>
  <c r="F107" i="3" s="1"/>
  <c r="D106" i="3"/>
  <c r="G106" i="3" s="1"/>
  <c r="H106" i="3" s="1"/>
  <c r="C106" i="3"/>
  <c r="F106" i="3" s="1"/>
  <c r="D105" i="3"/>
  <c r="G105" i="3" s="1"/>
  <c r="C105" i="3"/>
  <c r="F105" i="3" s="1"/>
  <c r="D104" i="3"/>
  <c r="G104" i="3" s="1"/>
  <c r="H104" i="3" s="1"/>
  <c r="C104" i="3"/>
  <c r="F104" i="3" s="1"/>
  <c r="D103" i="3"/>
  <c r="G103" i="3" s="1"/>
  <c r="C103" i="3"/>
  <c r="F103" i="3" s="1"/>
  <c r="D102" i="3"/>
  <c r="G102" i="3" s="1"/>
  <c r="C102" i="3"/>
  <c r="F102" i="3" s="1"/>
  <c r="D101" i="3"/>
  <c r="G101" i="3" s="1"/>
  <c r="C101" i="3"/>
  <c r="F101" i="3" s="1"/>
  <c r="D100" i="3"/>
  <c r="G100" i="3" s="1"/>
  <c r="C100" i="3"/>
  <c r="F100" i="3" s="1"/>
  <c r="D99" i="3"/>
  <c r="G99" i="3" s="1"/>
  <c r="C99" i="3"/>
  <c r="F99" i="3" s="1"/>
  <c r="D98" i="3"/>
  <c r="G98" i="3" s="1"/>
  <c r="H98" i="3" s="1"/>
  <c r="C98" i="3"/>
  <c r="F98" i="3" s="1"/>
  <c r="D97" i="3"/>
  <c r="G97" i="3" s="1"/>
  <c r="C97" i="3"/>
  <c r="F97" i="3" s="1"/>
  <c r="D96" i="3"/>
  <c r="G96" i="3" s="1"/>
  <c r="H96" i="3" s="1"/>
  <c r="C96" i="3"/>
  <c r="F96" i="3" s="1"/>
  <c r="D95" i="3"/>
  <c r="G95" i="3" s="1"/>
  <c r="C95" i="3"/>
  <c r="F95" i="3" s="1"/>
  <c r="D94" i="3"/>
  <c r="G94" i="3" s="1"/>
  <c r="C94" i="3"/>
  <c r="F94" i="3" s="1"/>
  <c r="D93" i="3"/>
  <c r="G93" i="3" s="1"/>
  <c r="C93" i="3"/>
  <c r="F93" i="3" s="1"/>
  <c r="D92" i="3"/>
  <c r="G92" i="3" s="1"/>
  <c r="C92" i="3"/>
  <c r="F92" i="3" s="1"/>
  <c r="D91" i="3"/>
  <c r="G91" i="3" s="1"/>
  <c r="C91" i="3"/>
  <c r="F91" i="3" s="1"/>
  <c r="D90" i="3"/>
  <c r="G90" i="3" s="1"/>
  <c r="H90" i="3" s="1"/>
  <c r="C90" i="3"/>
  <c r="F90" i="3" s="1"/>
  <c r="D89" i="3"/>
  <c r="G89" i="3" s="1"/>
  <c r="C89" i="3"/>
  <c r="F89" i="3" s="1"/>
  <c r="D88" i="3"/>
  <c r="G88" i="3" s="1"/>
  <c r="C88" i="3"/>
  <c r="F88" i="3" s="1"/>
  <c r="D87" i="3"/>
  <c r="G87" i="3" s="1"/>
  <c r="C87" i="3"/>
  <c r="F87" i="3" s="1"/>
  <c r="D86" i="3"/>
  <c r="G86" i="3" s="1"/>
  <c r="C86" i="3"/>
  <c r="F86" i="3" s="1"/>
  <c r="D85" i="3"/>
  <c r="G85" i="3" s="1"/>
  <c r="C85" i="3"/>
  <c r="F85" i="3" s="1"/>
  <c r="D84" i="3"/>
  <c r="G84" i="3" s="1"/>
  <c r="C84" i="3"/>
  <c r="F84" i="3" s="1"/>
  <c r="D83" i="3"/>
  <c r="G83" i="3" s="1"/>
  <c r="C83" i="3"/>
  <c r="F83" i="3" s="1"/>
  <c r="D82" i="3"/>
  <c r="G82" i="3" s="1"/>
  <c r="H82" i="3" s="1"/>
  <c r="C82" i="3"/>
  <c r="F82" i="3" s="1"/>
  <c r="D81" i="3"/>
  <c r="G81" i="3" s="1"/>
  <c r="C81" i="3"/>
  <c r="F81" i="3" s="1"/>
  <c r="D80" i="3"/>
  <c r="G80" i="3" s="1"/>
  <c r="H80" i="3" s="1"/>
  <c r="C80" i="3"/>
  <c r="F80" i="3" s="1"/>
  <c r="D79" i="3"/>
  <c r="G79" i="3" s="1"/>
  <c r="C79" i="3"/>
  <c r="F79" i="3" s="1"/>
  <c r="D78" i="3"/>
  <c r="G78" i="3" s="1"/>
  <c r="C78" i="3"/>
  <c r="F78" i="3" s="1"/>
  <c r="D77" i="3"/>
  <c r="G77" i="3" s="1"/>
  <c r="C77" i="3"/>
  <c r="F77" i="3" s="1"/>
  <c r="D76" i="3"/>
  <c r="G76" i="3" s="1"/>
  <c r="C76" i="3"/>
  <c r="F76" i="3" s="1"/>
  <c r="D75" i="3"/>
  <c r="G75" i="3" s="1"/>
  <c r="C75" i="3"/>
  <c r="F75" i="3" s="1"/>
  <c r="D74" i="3"/>
  <c r="G74" i="3" s="1"/>
  <c r="H74" i="3" s="1"/>
  <c r="C74" i="3"/>
  <c r="F74" i="3" s="1"/>
  <c r="D73" i="3"/>
  <c r="G73" i="3" s="1"/>
  <c r="C73" i="3"/>
  <c r="F73" i="3" s="1"/>
  <c r="D72" i="3"/>
  <c r="G72" i="3" s="1"/>
  <c r="H72" i="3" s="1"/>
  <c r="C72" i="3"/>
  <c r="F72" i="3" s="1"/>
  <c r="D71" i="3"/>
  <c r="G71" i="3" s="1"/>
  <c r="C71" i="3"/>
  <c r="F71" i="3" s="1"/>
  <c r="D70" i="3"/>
  <c r="G70" i="3" s="1"/>
  <c r="C70" i="3"/>
  <c r="F70" i="3" s="1"/>
  <c r="D69" i="3"/>
  <c r="G69" i="3" s="1"/>
  <c r="C69" i="3"/>
  <c r="F69" i="3" s="1"/>
  <c r="D68" i="3"/>
  <c r="G68" i="3" s="1"/>
  <c r="H68" i="3" s="1"/>
  <c r="C68" i="3"/>
  <c r="F68" i="3" s="1"/>
  <c r="D67" i="3"/>
  <c r="G67" i="3" s="1"/>
  <c r="C67" i="3"/>
  <c r="F67" i="3" s="1"/>
  <c r="D66" i="3"/>
  <c r="G66" i="3" s="1"/>
  <c r="H66" i="3" s="1"/>
  <c r="C66" i="3"/>
  <c r="F66" i="3" s="1"/>
  <c r="D65" i="3"/>
  <c r="G65" i="3" s="1"/>
  <c r="C65" i="3"/>
  <c r="F65" i="3" s="1"/>
  <c r="D64" i="3"/>
  <c r="G64" i="3" s="1"/>
  <c r="H64" i="3" s="1"/>
  <c r="C64" i="3"/>
  <c r="F64" i="3" s="1"/>
  <c r="D63" i="3"/>
  <c r="G63" i="3" s="1"/>
  <c r="C63" i="3"/>
  <c r="F63" i="3" s="1"/>
  <c r="D62" i="3"/>
  <c r="G62" i="3" s="1"/>
  <c r="C62" i="3"/>
  <c r="F62" i="3" s="1"/>
  <c r="D61" i="3"/>
  <c r="G61" i="3" s="1"/>
  <c r="C61" i="3"/>
  <c r="F61" i="3" s="1"/>
  <c r="D60" i="3"/>
  <c r="G60" i="3" s="1"/>
  <c r="H60" i="3" s="1"/>
  <c r="C60" i="3"/>
  <c r="F60" i="3" s="1"/>
  <c r="D59" i="3"/>
  <c r="G59" i="3" s="1"/>
  <c r="C59" i="3"/>
  <c r="F59" i="3" s="1"/>
  <c r="D58" i="3"/>
  <c r="G58" i="3" s="1"/>
  <c r="H58" i="3" s="1"/>
  <c r="C58" i="3"/>
  <c r="F58" i="3" s="1"/>
  <c r="D57" i="3"/>
  <c r="G57" i="3" s="1"/>
  <c r="C57" i="3"/>
  <c r="F57" i="3" s="1"/>
  <c r="D56" i="3"/>
  <c r="G56" i="3" s="1"/>
  <c r="H56" i="3" s="1"/>
  <c r="C56" i="3"/>
  <c r="F56" i="3" s="1"/>
  <c r="D55" i="3"/>
  <c r="G55" i="3" s="1"/>
  <c r="C55" i="3"/>
  <c r="F55" i="3" s="1"/>
  <c r="D54" i="3"/>
  <c r="G54" i="3" s="1"/>
  <c r="C54" i="3"/>
  <c r="F54" i="3" s="1"/>
  <c r="D53" i="3"/>
  <c r="G53" i="3" s="1"/>
  <c r="C53" i="3"/>
  <c r="F53" i="3" s="1"/>
  <c r="D52" i="3"/>
  <c r="G52" i="3" s="1"/>
  <c r="H52" i="3" s="1"/>
  <c r="C52" i="3"/>
  <c r="F52" i="3" s="1"/>
  <c r="D51" i="3"/>
  <c r="G51" i="3" s="1"/>
  <c r="C51" i="3"/>
  <c r="F51" i="3" s="1"/>
  <c r="D50" i="3"/>
  <c r="G50" i="3" s="1"/>
  <c r="H50" i="3" s="1"/>
  <c r="C50" i="3"/>
  <c r="F50" i="3" s="1"/>
  <c r="D49" i="3"/>
  <c r="G49" i="3" s="1"/>
  <c r="C49" i="3"/>
  <c r="F49" i="3" s="1"/>
  <c r="D48" i="3"/>
  <c r="G48" i="3" s="1"/>
  <c r="H48" i="3" s="1"/>
  <c r="C48" i="3"/>
  <c r="F48" i="3" s="1"/>
  <c r="D47" i="3"/>
  <c r="G47" i="3" s="1"/>
  <c r="C47" i="3"/>
  <c r="F47" i="3" s="1"/>
  <c r="D46" i="3"/>
  <c r="G46" i="3" s="1"/>
  <c r="C46" i="3"/>
  <c r="F46" i="3" s="1"/>
  <c r="D45" i="3"/>
  <c r="G45" i="3" s="1"/>
  <c r="C45" i="3"/>
  <c r="F45" i="3" s="1"/>
  <c r="D44" i="3"/>
  <c r="G44" i="3" s="1"/>
  <c r="C44" i="3"/>
  <c r="F44" i="3" s="1"/>
  <c r="D43" i="3"/>
  <c r="G43" i="3" s="1"/>
  <c r="C43" i="3"/>
  <c r="F43" i="3" s="1"/>
  <c r="D42" i="3"/>
  <c r="G42" i="3" s="1"/>
  <c r="H42" i="3" s="1"/>
  <c r="C42" i="3"/>
  <c r="F42" i="3" s="1"/>
  <c r="D41" i="3"/>
  <c r="G41" i="3" s="1"/>
  <c r="C41" i="3"/>
  <c r="F41" i="3" s="1"/>
  <c r="D40" i="3"/>
  <c r="G40" i="3" s="1"/>
  <c r="H40" i="3" s="1"/>
  <c r="C40" i="3"/>
  <c r="F40" i="3" s="1"/>
  <c r="D39" i="3"/>
  <c r="G39" i="3" s="1"/>
  <c r="C39" i="3"/>
  <c r="F39" i="3" s="1"/>
  <c r="D38" i="3"/>
  <c r="G38" i="3" s="1"/>
  <c r="C38" i="3"/>
  <c r="F38" i="3" s="1"/>
  <c r="D37" i="3"/>
  <c r="G37" i="3" s="1"/>
  <c r="C37" i="3"/>
  <c r="F37" i="3" s="1"/>
  <c r="D36" i="3"/>
  <c r="G36" i="3" s="1"/>
  <c r="C36" i="3"/>
  <c r="F36" i="3" s="1"/>
  <c r="D35" i="3"/>
  <c r="G35" i="3" s="1"/>
  <c r="C35" i="3"/>
  <c r="F35" i="3" s="1"/>
  <c r="D34" i="3"/>
  <c r="G34" i="3" s="1"/>
  <c r="H34" i="3" s="1"/>
  <c r="C34" i="3"/>
  <c r="F34" i="3" s="1"/>
  <c r="D33" i="3"/>
  <c r="G33" i="3" s="1"/>
  <c r="C33" i="3"/>
  <c r="F33" i="3" s="1"/>
  <c r="D32" i="3"/>
  <c r="G32" i="3" s="1"/>
  <c r="H32" i="3" s="1"/>
  <c r="C32" i="3"/>
  <c r="F32" i="3" s="1"/>
  <c r="D31" i="3"/>
  <c r="G31" i="3" s="1"/>
  <c r="C31" i="3"/>
  <c r="F31" i="3" s="1"/>
  <c r="D30" i="3"/>
  <c r="G30" i="3" s="1"/>
  <c r="C30" i="3"/>
  <c r="F30" i="3" s="1"/>
  <c r="D29" i="3"/>
  <c r="G29" i="3" s="1"/>
  <c r="C29" i="3"/>
  <c r="F29" i="3" s="1"/>
  <c r="D28" i="3"/>
  <c r="G28" i="3" s="1"/>
  <c r="C28" i="3"/>
  <c r="F28" i="3" s="1"/>
  <c r="D27" i="3"/>
  <c r="G27" i="3" s="1"/>
  <c r="C27" i="3"/>
  <c r="F27" i="3" s="1"/>
  <c r="D26" i="3"/>
  <c r="G26" i="3" s="1"/>
  <c r="H26" i="3" s="1"/>
  <c r="C26" i="3"/>
  <c r="F26" i="3" s="1"/>
  <c r="D25" i="3"/>
  <c r="G25" i="3" s="1"/>
  <c r="C25" i="3"/>
  <c r="F25" i="3" s="1"/>
  <c r="D24" i="3"/>
  <c r="G24" i="3" s="1"/>
  <c r="H24" i="3" s="1"/>
  <c r="C24" i="3"/>
  <c r="F24" i="3" s="1"/>
  <c r="D23" i="3"/>
  <c r="G23" i="3" s="1"/>
  <c r="C23" i="3"/>
  <c r="F23" i="3" s="1"/>
  <c r="D22" i="3"/>
  <c r="G22" i="3" s="1"/>
  <c r="C22" i="3"/>
  <c r="F22" i="3" s="1"/>
  <c r="D21" i="3"/>
  <c r="G21" i="3" s="1"/>
  <c r="C21" i="3"/>
  <c r="F21" i="3" s="1"/>
  <c r="D20" i="3"/>
  <c r="G20" i="3" s="1"/>
  <c r="C20" i="3"/>
  <c r="F20" i="3" s="1"/>
  <c r="D19" i="3"/>
  <c r="G19" i="3" s="1"/>
  <c r="C19" i="3"/>
  <c r="F19" i="3" s="1"/>
  <c r="D18" i="3"/>
  <c r="G18" i="3" s="1"/>
  <c r="H18" i="3" s="1"/>
  <c r="C18" i="3"/>
  <c r="F18" i="3" s="1"/>
  <c r="D17" i="3"/>
  <c r="G17" i="3" s="1"/>
  <c r="C17" i="3"/>
  <c r="F17" i="3" s="1"/>
  <c r="D16" i="3"/>
  <c r="G16" i="3" s="1"/>
  <c r="H16" i="3" s="1"/>
  <c r="C16" i="3"/>
  <c r="F16" i="3" s="1"/>
  <c r="D15" i="3"/>
  <c r="G15" i="3" s="1"/>
  <c r="C15" i="3"/>
  <c r="F15" i="3" s="1"/>
  <c r="D14" i="3"/>
  <c r="G14" i="3" s="1"/>
  <c r="C14" i="3"/>
  <c r="F14" i="3" s="1"/>
  <c r="D13" i="3"/>
  <c r="G13" i="3" s="1"/>
  <c r="C13" i="3"/>
  <c r="F13" i="3" s="1"/>
  <c r="D12" i="3"/>
  <c r="G12" i="3" s="1"/>
  <c r="C12" i="3"/>
  <c r="F12" i="3" s="1"/>
  <c r="D11" i="3"/>
  <c r="G11" i="3" s="1"/>
  <c r="C11" i="3"/>
  <c r="F11" i="3" s="1"/>
  <c r="D10" i="3"/>
  <c r="G10" i="3" s="1"/>
  <c r="H10" i="3" s="1"/>
  <c r="C10" i="3"/>
  <c r="F10" i="3" s="1"/>
  <c r="D9" i="3"/>
  <c r="G9" i="3" s="1"/>
  <c r="C9" i="3"/>
  <c r="F9" i="3" s="1"/>
  <c r="A145" i="3"/>
  <c r="A146" i="3" s="1"/>
  <c r="A147" i="3" s="1"/>
  <c r="A148" i="3" s="1"/>
  <c r="F114" i="3" l="1"/>
  <c r="F118" i="3"/>
  <c r="F122" i="3"/>
  <c r="F126" i="3"/>
  <c r="F130" i="3"/>
  <c r="F134" i="3"/>
  <c r="F138" i="3"/>
  <c r="H138" i="3" s="1"/>
  <c r="F142" i="3"/>
  <c r="H114" i="3"/>
  <c r="G146" i="3"/>
  <c r="H23" i="3"/>
  <c r="H31" i="3"/>
  <c r="H39" i="3"/>
  <c r="H43" i="3"/>
  <c r="H51" i="3"/>
  <c r="H55" i="3"/>
  <c r="H59" i="3"/>
  <c r="H63" i="3"/>
  <c r="H67" i="3"/>
  <c r="H71" i="3"/>
  <c r="H87" i="3"/>
  <c r="H91" i="3"/>
  <c r="H95" i="3"/>
  <c r="H99" i="3"/>
  <c r="H103" i="3"/>
  <c r="H111" i="3"/>
  <c r="H115" i="3"/>
  <c r="H119" i="3"/>
  <c r="H123" i="3"/>
  <c r="H127" i="3"/>
  <c r="H11" i="3"/>
  <c r="H27" i="3"/>
  <c r="H35" i="3"/>
  <c r="H47" i="3"/>
  <c r="F112" i="3"/>
  <c r="F116" i="3"/>
  <c r="F120" i="3"/>
  <c r="F124" i="3"/>
  <c r="H124" i="3" s="1"/>
  <c r="F128" i="3"/>
  <c r="H128" i="3" s="1"/>
  <c r="F132" i="3"/>
  <c r="F136" i="3"/>
  <c r="F140" i="3"/>
  <c r="H19" i="3"/>
  <c r="H112" i="3"/>
  <c r="I1136" i="11"/>
  <c r="M1136" i="11" s="1"/>
  <c r="O1136" i="11" s="1"/>
  <c r="E1135" i="11"/>
  <c r="L1136" i="11"/>
  <c r="N1136" i="11" s="1"/>
  <c r="Q1136" i="11" s="1"/>
  <c r="S1136" i="11" s="1"/>
  <c r="H122" i="3"/>
  <c r="H136" i="3"/>
  <c r="H118" i="3"/>
  <c r="H75" i="3"/>
  <c r="H107" i="3"/>
  <c r="H131" i="3"/>
  <c r="H139" i="3"/>
  <c r="F148" i="3"/>
  <c r="G148" i="3"/>
  <c r="F145" i="3"/>
  <c r="G145" i="3"/>
  <c r="F149" i="3"/>
  <c r="H134" i="3"/>
  <c r="F146" i="3"/>
  <c r="H146" i="3" s="1"/>
  <c r="H30" i="3"/>
  <c r="H38" i="3"/>
  <c r="H46" i="3"/>
  <c r="H54" i="3"/>
  <c r="H62" i="3"/>
  <c r="H70" i="3"/>
  <c r="H78" i="3"/>
  <c r="H14" i="3"/>
  <c r="H15" i="3"/>
  <c r="H79" i="3"/>
  <c r="F147" i="3"/>
  <c r="H83" i="3"/>
  <c r="H22" i="3"/>
  <c r="H135" i="3"/>
  <c r="G147" i="3"/>
  <c r="H147" i="3" s="1"/>
  <c r="H120" i="3"/>
  <c r="F144" i="3"/>
  <c r="H102" i="3"/>
  <c r="H12" i="3"/>
  <c r="H20" i="3"/>
  <c r="H28" i="3"/>
  <c r="H36" i="3"/>
  <c r="H44" i="3"/>
  <c r="G144" i="3"/>
  <c r="H88" i="3"/>
  <c r="G149" i="3"/>
  <c r="H76" i="3"/>
  <c r="H84" i="3"/>
  <c r="H92" i="3"/>
  <c r="H100" i="3"/>
  <c r="H108" i="3"/>
  <c r="H116" i="3"/>
  <c r="H132" i="3"/>
  <c r="H140" i="3"/>
  <c r="H126" i="3"/>
  <c r="H94" i="3"/>
  <c r="H13" i="3"/>
  <c r="H21" i="3"/>
  <c r="H29" i="3"/>
  <c r="H37" i="3"/>
  <c r="H45" i="3"/>
  <c r="H53" i="3"/>
  <c r="H61" i="3"/>
  <c r="H65" i="3"/>
  <c r="H73" i="3"/>
  <c r="H81" i="3"/>
  <c r="H89" i="3"/>
  <c r="H93" i="3"/>
  <c r="H97" i="3"/>
  <c r="H101" i="3"/>
  <c r="H105" i="3"/>
  <c r="H109" i="3"/>
  <c r="H113" i="3"/>
  <c r="H117" i="3"/>
  <c r="H121" i="3"/>
  <c r="H125" i="3"/>
  <c r="H129" i="3"/>
  <c r="H133" i="3"/>
  <c r="H137" i="3"/>
  <c r="H141" i="3"/>
  <c r="H9" i="3"/>
  <c r="H17" i="3"/>
  <c r="H25" i="3"/>
  <c r="H33" i="3"/>
  <c r="H41" i="3"/>
  <c r="H49" i="3"/>
  <c r="H57" i="3"/>
  <c r="H69" i="3"/>
  <c r="H77" i="3"/>
  <c r="H85" i="3"/>
  <c r="H86" i="3"/>
  <c r="B4" i="3"/>
  <c r="H130" i="3"/>
  <c r="H142" i="3"/>
  <c r="H110" i="3"/>
  <c r="P1137" i="11" l="1"/>
  <c r="R1137" i="11" s="1"/>
  <c r="P1136" i="11"/>
  <c r="R1136" i="11" s="1"/>
  <c r="I1135" i="11"/>
  <c r="M1135" i="11" s="1"/>
  <c r="O1135" i="11" s="1"/>
  <c r="L1135" i="11"/>
  <c r="N1135" i="11" s="1"/>
  <c r="Q1135" i="11" s="1"/>
  <c r="S1135" i="11" s="1"/>
  <c r="E1134" i="11"/>
  <c r="H144" i="3"/>
  <c r="I144" i="3" s="1"/>
  <c r="H145" i="3"/>
  <c r="I15" i="3"/>
  <c r="H149" i="3"/>
  <c r="I149" i="3" s="1"/>
  <c r="H148" i="3"/>
  <c r="I148" i="3" s="1"/>
  <c r="I67" i="3"/>
  <c r="I34" i="3"/>
  <c r="I128" i="3"/>
  <c r="I98" i="3"/>
  <c r="I70" i="3"/>
  <c r="I142" i="3"/>
  <c r="I90" i="3"/>
  <c r="I30" i="3"/>
  <c r="I102" i="3"/>
  <c r="I125" i="3"/>
  <c r="I93" i="3"/>
  <c r="I37" i="3"/>
  <c r="I19" i="3"/>
  <c r="I146" i="3"/>
  <c r="I86" i="3"/>
  <c r="I26" i="3"/>
  <c r="I120" i="3"/>
  <c r="I121" i="3"/>
  <c r="I35" i="3"/>
  <c r="I138" i="3"/>
  <c r="I49" i="3"/>
  <c r="I134" i="3"/>
  <c r="I117" i="3"/>
  <c r="I51" i="3"/>
  <c r="I66" i="3"/>
  <c r="I24" i="3"/>
  <c r="I41" i="3"/>
  <c r="I145" i="3"/>
  <c r="I113" i="3"/>
  <c r="I62" i="3"/>
  <c r="I123" i="3"/>
  <c r="I33" i="3"/>
  <c r="I107" i="3"/>
  <c r="I72" i="3"/>
  <c r="I114" i="3"/>
  <c r="I58" i="3"/>
  <c r="I115" i="3"/>
  <c r="I25" i="3"/>
  <c r="I110" i="3"/>
  <c r="I106" i="3"/>
  <c r="I38" i="3"/>
  <c r="I126" i="3"/>
  <c r="I92" i="3"/>
  <c r="I12" i="3"/>
  <c r="I75" i="3"/>
  <c r="I127" i="3"/>
  <c r="I87" i="3"/>
  <c r="I89" i="3"/>
  <c r="I29" i="3"/>
  <c r="I139" i="3"/>
  <c r="I84" i="3"/>
  <c r="I104" i="3"/>
  <c r="I80" i="3"/>
  <c r="I103" i="3"/>
  <c r="I71" i="3"/>
  <c r="I81" i="3"/>
  <c r="I21" i="3"/>
  <c r="I11" i="3"/>
  <c r="I140" i="3"/>
  <c r="I76" i="3"/>
  <c r="I118" i="3"/>
  <c r="I99" i="3"/>
  <c r="I95" i="3"/>
  <c r="I47" i="3"/>
  <c r="I73" i="3"/>
  <c r="I13" i="3"/>
  <c r="I27" i="3"/>
  <c r="I132" i="3"/>
  <c r="I60" i="3"/>
  <c r="I136" i="3"/>
  <c r="I131" i="3"/>
  <c r="I55" i="3"/>
  <c r="I31" i="3"/>
  <c r="I54" i="3"/>
  <c r="I22" i="3"/>
  <c r="I85" i="3"/>
  <c r="I17" i="3"/>
  <c r="I141" i="3"/>
  <c r="I109" i="3"/>
  <c r="I65" i="3"/>
  <c r="I16" i="3"/>
  <c r="I43" i="3"/>
  <c r="I124" i="3"/>
  <c r="I44" i="3"/>
  <c r="I147" i="3"/>
  <c r="I68" i="3"/>
  <c r="I39" i="3"/>
  <c r="I130" i="3"/>
  <c r="I82" i="3"/>
  <c r="I50" i="3"/>
  <c r="I18" i="3"/>
  <c r="I77" i="3"/>
  <c r="I9" i="3"/>
  <c r="I137" i="3"/>
  <c r="I105" i="3"/>
  <c r="I61" i="3"/>
  <c r="I32" i="3"/>
  <c r="I59" i="3"/>
  <c r="I116" i="3"/>
  <c r="I36" i="3"/>
  <c r="I40" i="3"/>
  <c r="I52" i="3"/>
  <c r="I23" i="3"/>
  <c r="I143" i="3"/>
  <c r="I78" i="3"/>
  <c r="I46" i="3"/>
  <c r="I14" i="3"/>
  <c r="I69" i="3"/>
  <c r="I83" i="3"/>
  <c r="I133" i="3"/>
  <c r="I101" i="3"/>
  <c r="I53" i="3"/>
  <c r="I48" i="3"/>
  <c r="I94" i="3"/>
  <c r="I108" i="3"/>
  <c r="I28" i="3"/>
  <c r="I56" i="3"/>
  <c r="I111" i="3"/>
  <c r="I135" i="3"/>
  <c r="I79" i="3"/>
  <c r="I96" i="3"/>
  <c r="I122" i="3"/>
  <c r="I74" i="3"/>
  <c r="I42" i="3"/>
  <c r="I10" i="3"/>
  <c r="I57" i="3"/>
  <c r="I88" i="3"/>
  <c r="I129" i="3"/>
  <c r="I97" i="3"/>
  <c r="I45" i="3"/>
  <c r="I64" i="3"/>
  <c r="I112" i="3"/>
  <c r="I100" i="3"/>
  <c r="I20" i="3"/>
  <c r="I91" i="3"/>
  <c r="I63" i="3"/>
  <c r="I119" i="3"/>
  <c r="I1134" i="11" l="1"/>
  <c r="M1134" i="11" s="1"/>
  <c r="O1134" i="11" s="1"/>
  <c r="E1133" i="11"/>
  <c r="L1134" i="11"/>
  <c r="N1134" i="11" s="1"/>
  <c r="Q1134" i="11" s="1"/>
  <c r="S1134" i="11" s="1"/>
  <c r="P1135" i="11" l="1"/>
  <c r="R1135" i="11" s="1"/>
  <c r="I1133" i="11"/>
  <c r="M1133" i="11" s="1"/>
  <c r="O1133" i="11" s="1"/>
  <c r="E1132" i="11"/>
  <c r="L1133" i="11"/>
  <c r="N1133" i="11" s="1"/>
  <c r="Q1133" i="11" s="1"/>
  <c r="S1133" i="11" s="1"/>
  <c r="P1134" i="11" l="1"/>
  <c r="R1134" i="11" s="1"/>
  <c r="P1133" i="11"/>
  <c r="R1133" i="11" s="1"/>
  <c r="I1132" i="11"/>
  <c r="M1132" i="11" s="1"/>
  <c r="O1132" i="11" s="1"/>
  <c r="L1132" i="11"/>
  <c r="N1132" i="11" s="1"/>
  <c r="Q1132" i="11" s="1"/>
  <c r="S1132" i="11" s="1"/>
  <c r="E1131" i="11"/>
  <c r="P1132" i="11" l="1"/>
  <c r="R1132" i="11" s="1"/>
  <c r="I1131" i="11"/>
  <c r="M1131" i="11" s="1"/>
  <c r="O1131" i="11" s="1"/>
  <c r="E1130" i="11"/>
  <c r="L1131" i="11"/>
  <c r="N1131" i="11" s="1"/>
  <c r="Q1131" i="11" s="1"/>
  <c r="S1131" i="11" s="1"/>
  <c r="I1130" i="11" l="1"/>
  <c r="M1130" i="11" s="1"/>
  <c r="O1130" i="11" s="1"/>
  <c r="E1129" i="11"/>
  <c r="L1130" i="11"/>
  <c r="N1130" i="11" s="1"/>
  <c r="Q1130" i="11" s="1"/>
  <c r="S1130" i="11" s="1"/>
  <c r="P1131" i="11" l="1"/>
  <c r="R1131" i="11" s="1"/>
  <c r="P1130" i="11"/>
  <c r="R1130" i="11" s="1"/>
  <c r="I1129" i="11"/>
  <c r="M1129" i="11" s="1"/>
  <c r="O1129" i="11" s="1"/>
  <c r="E1128" i="11"/>
  <c r="L1129" i="11"/>
  <c r="N1129" i="11" s="1"/>
  <c r="Q1129" i="11" s="1"/>
  <c r="S1129" i="11" s="1"/>
  <c r="P1129" i="11" l="1"/>
  <c r="R1129" i="11" s="1"/>
  <c r="I1128" i="11"/>
  <c r="M1128" i="11" s="1"/>
  <c r="O1128" i="11" s="1"/>
  <c r="E1127" i="11"/>
  <c r="L1128" i="11"/>
  <c r="N1128" i="11" s="1"/>
  <c r="Q1128" i="11" s="1"/>
  <c r="S1128" i="11" s="1"/>
  <c r="P1128" i="11" l="1"/>
  <c r="R1128" i="11" s="1"/>
  <c r="I1127" i="11"/>
  <c r="M1127" i="11" s="1"/>
  <c r="O1127" i="11" s="1"/>
  <c r="E1126" i="11"/>
  <c r="L1127" i="11"/>
  <c r="N1127" i="11" s="1"/>
  <c r="Q1127" i="11" s="1"/>
  <c r="S1127" i="11" s="1"/>
  <c r="P1127" i="11" l="1"/>
  <c r="R1127" i="11" s="1"/>
  <c r="I1126" i="11"/>
  <c r="M1126" i="11" s="1"/>
  <c r="O1126" i="11" s="1"/>
  <c r="L1126" i="11"/>
  <c r="N1126" i="11" s="1"/>
  <c r="Q1126" i="11" s="1"/>
  <c r="S1126" i="11" s="1"/>
  <c r="E1125" i="11"/>
  <c r="P1126" i="11" l="1"/>
  <c r="R1126" i="11" s="1"/>
  <c r="I1125" i="11"/>
  <c r="M1125" i="11" s="1"/>
  <c r="O1125" i="11" s="1"/>
  <c r="E1124" i="11"/>
  <c r="L1125" i="11"/>
  <c r="N1125" i="11" s="1"/>
  <c r="Q1125" i="11" s="1"/>
  <c r="S1125" i="11" s="1"/>
  <c r="P1125" i="11" l="1"/>
  <c r="R1125" i="11" s="1"/>
  <c r="I1124" i="11"/>
  <c r="M1124" i="11" s="1"/>
  <c r="O1124" i="11" s="1"/>
  <c r="E1123" i="11"/>
  <c r="L1124" i="11"/>
  <c r="N1124" i="11" s="1"/>
  <c r="Q1124" i="11" s="1"/>
  <c r="S1124" i="11" s="1"/>
  <c r="P1124" i="11" l="1"/>
  <c r="R1124" i="11" s="1"/>
  <c r="I1123" i="11"/>
  <c r="M1123" i="11" s="1"/>
  <c r="O1123" i="11" s="1"/>
  <c r="L1123" i="11"/>
  <c r="N1123" i="11" s="1"/>
  <c r="Q1123" i="11" s="1"/>
  <c r="S1123" i="11" s="1"/>
  <c r="E1122" i="11"/>
  <c r="P1123" i="11" l="1"/>
  <c r="R1123" i="11" s="1"/>
  <c r="I1122" i="11"/>
  <c r="M1122" i="11" s="1"/>
  <c r="O1122" i="11" s="1"/>
  <c r="E1121" i="11"/>
  <c r="L1122" i="11"/>
  <c r="N1122" i="11" s="1"/>
  <c r="Q1122" i="11" s="1"/>
  <c r="S1122" i="11" s="1"/>
  <c r="P1122" i="11" l="1"/>
  <c r="R1122" i="11" s="1"/>
  <c r="I1121" i="11"/>
  <c r="M1121" i="11" s="1"/>
  <c r="O1121" i="11" s="1"/>
  <c r="L1121" i="11"/>
  <c r="N1121" i="11" s="1"/>
  <c r="Q1121" i="11" s="1"/>
  <c r="S1121" i="11" s="1"/>
  <c r="E1120" i="11"/>
  <c r="P1121" i="11" l="1"/>
  <c r="R1121" i="11" s="1"/>
  <c r="I1120" i="11"/>
  <c r="M1120" i="11" s="1"/>
  <c r="O1120" i="11" s="1"/>
  <c r="L1120" i="11"/>
  <c r="N1120" i="11" s="1"/>
  <c r="Q1120" i="11" s="1"/>
  <c r="S1120" i="11" s="1"/>
  <c r="E1119" i="11"/>
  <c r="I1119" i="11" l="1"/>
  <c r="M1119" i="11" s="1"/>
  <c r="O1119" i="11" s="1"/>
  <c r="E1118" i="11"/>
  <c r="L1119" i="11"/>
  <c r="N1119" i="11" s="1"/>
  <c r="Q1119" i="11" s="1"/>
  <c r="S1119" i="11" s="1"/>
  <c r="P1120" i="11" l="1"/>
  <c r="R1120" i="11" s="1"/>
  <c r="I1118" i="11"/>
  <c r="M1118" i="11" s="1"/>
  <c r="O1118" i="11" s="1"/>
  <c r="L1118" i="11"/>
  <c r="N1118" i="11" s="1"/>
  <c r="Q1118" i="11" s="1"/>
  <c r="S1118" i="11" s="1"/>
  <c r="E1117" i="11"/>
  <c r="P1119" i="11" l="1"/>
  <c r="R1119" i="11" s="1"/>
  <c r="P1118" i="11"/>
  <c r="R1118" i="11" s="1"/>
  <c r="I1117" i="11"/>
  <c r="M1117" i="11" s="1"/>
  <c r="O1117" i="11" s="1"/>
  <c r="E1116" i="11"/>
  <c r="L1117" i="11"/>
  <c r="N1117" i="11" s="1"/>
  <c r="Q1117" i="11" s="1"/>
  <c r="S1117" i="11" s="1"/>
  <c r="P1117" i="11" l="1"/>
  <c r="R1117" i="11" s="1"/>
  <c r="I1116" i="11"/>
  <c r="M1116" i="11" s="1"/>
  <c r="O1116" i="11" s="1"/>
  <c r="L1116" i="11"/>
  <c r="N1116" i="11" s="1"/>
  <c r="Q1116" i="11" s="1"/>
  <c r="S1116" i="11" s="1"/>
  <c r="E1115" i="11"/>
  <c r="P1116" i="11" l="1"/>
  <c r="R1116" i="11" s="1"/>
  <c r="I1115" i="11"/>
  <c r="M1115" i="11" s="1"/>
  <c r="O1115" i="11" s="1"/>
  <c r="L1115" i="11"/>
  <c r="N1115" i="11" s="1"/>
  <c r="Q1115" i="11" s="1"/>
  <c r="S1115" i="11" s="1"/>
  <c r="E1114" i="11"/>
  <c r="P1115" i="11" l="1"/>
  <c r="R1115" i="11" s="1"/>
  <c r="I1114" i="11"/>
  <c r="M1114" i="11" s="1"/>
  <c r="O1114" i="11" s="1"/>
  <c r="E1113" i="11"/>
  <c r="L1114" i="11"/>
  <c r="N1114" i="11" s="1"/>
  <c r="Q1114" i="11" s="1"/>
  <c r="S1114" i="11" s="1"/>
  <c r="P1114" i="11" l="1"/>
  <c r="R1114" i="11" s="1"/>
  <c r="I1113" i="11"/>
  <c r="M1113" i="11" s="1"/>
  <c r="O1113" i="11" s="1"/>
  <c r="E1112" i="11"/>
  <c r="L1113" i="11"/>
  <c r="N1113" i="11" s="1"/>
  <c r="Q1113" i="11" s="1"/>
  <c r="S1113" i="11" s="1"/>
  <c r="I1112" i="11" l="1"/>
  <c r="M1112" i="11" s="1"/>
  <c r="O1112" i="11" s="1"/>
  <c r="E1111" i="11"/>
  <c r="L1112" i="11"/>
  <c r="N1112" i="11" s="1"/>
  <c r="Q1112" i="11" s="1"/>
  <c r="S1112" i="11" s="1"/>
  <c r="P1113" i="11" l="1"/>
  <c r="R1113" i="11" s="1"/>
  <c r="P1112" i="11"/>
  <c r="R1112" i="11" s="1"/>
  <c r="I1111" i="11"/>
  <c r="M1111" i="11" s="1"/>
  <c r="O1111" i="11" s="1"/>
  <c r="E1110" i="11"/>
  <c r="L1111" i="11"/>
  <c r="N1111" i="11" s="1"/>
  <c r="Q1111" i="11" s="1"/>
  <c r="S1111" i="11" s="1"/>
  <c r="P1111" i="11" l="1"/>
  <c r="R1111" i="11" s="1"/>
  <c r="I1110" i="11"/>
  <c r="M1110" i="11" s="1"/>
  <c r="O1110" i="11" s="1"/>
  <c r="E1109" i="11"/>
  <c r="L1110" i="11"/>
  <c r="N1110" i="11" s="1"/>
  <c r="Q1110" i="11" s="1"/>
  <c r="S1110" i="11" s="1"/>
  <c r="P1110" i="11" l="1"/>
  <c r="R1110" i="11" s="1"/>
  <c r="I1109" i="11"/>
  <c r="M1109" i="11" s="1"/>
  <c r="O1109" i="11" s="1"/>
  <c r="L1109" i="11"/>
  <c r="N1109" i="11" s="1"/>
  <c r="Q1109" i="11" s="1"/>
  <c r="S1109" i="11" s="1"/>
  <c r="E1108" i="11"/>
  <c r="P1109" i="11" l="1"/>
  <c r="R1109" i="11" s="1"/>
  <c r="I1108" i="11"/>
  <c r="M1108" i="11" s="1"/>
  <c r="O1108" i="11" s="1"/>
  <c r="L1108" i="11"/>
  <c r="N1108" i="11" s="1"/>
  <c r="Q1108" i="11" s="1"/>
  <c r="S1108" i="11" s="1"/>
  <c r="E1107" i="11"/>
  <c r="P1108" i="11" l="1"/>
  <c r="R1108" i="11" s="1"/>
  <c r="I1107" i="11"/>
  <c r="M1107" i="11" s="1"/>
  <c r="O1107" i="11" s="1"/>
  <c r="E1106" i="11"/>
  <c r="L1107" i="11"/>
  <c r="N1107" i="11" s="1"/>
  <c r="Q1107" i="11" s="1"/>
  <c r="S1107" i="11" s="1"/>
  <c r="P1107" i="11" l="1"/>
  <c r="R1107" i="11" s="1"/>
  <c r="I1106" i="11"/>
  <c r="M1106" i="11" s="1"/>
  <c r="O1106" i="11" s="1"/>
  <c r="E1105" i="11"/>
  <c r="L1106" i="11"/>
  <c r="N1106" i="11" s="1"/>
  <c r="Q1106" i="11" s="1"/>
  <c r="S1106" i="11" s="1"/>
  <c r="P1106" i="11" l="1"/>
  <c r="R1106" i="11" s="1"/>
  <c r="I1105" i="11"/>
  <c r="M1105" i="11" s="1"/>
  <c r="O1105" i="11" s="1"/>
  <c r="L1105" i="11"/>
  <c r="N1105" i="11" s="1"/>
  <c r="Q1105" i="11" s="1"/>
  <c r="S1105" i="11" s="1"/>
  <c r="E1104" i="11"/>
  <c r="P1105" i="11" l="1"/>
  <c r="R1105" i="11" s="1"/>
  <c r="I1104" i="11"/>
  <c r="M1104" i="11" s="1"/>
  <c r="O1104" i="11" s="1"/>
  <c r="L1104" i="11"/>
  <c r="N1104" i="11" s="1"/>
  <c r="Q1104" i="11" s="1"/>
  <c r="S1104" i="11" s="1"/>
  <c r="E1103" i="11"/>
  <c r="I1103" i="11" l="1"/>
  <c r="M1103" i="11" s="1"/>
  <c r="O1103" i="11" s="1"/>
  <c r="E1102" i="11"/>
  <c r="L1103" i="11"/>
  <c r="N1103" i="11" s="1"/>
  <c r="Q1103" i="11" s="1"/>
  <c r="S1103" i="11" s="1"/>
  <c r="P1104" i="11" l="1"/>
  <c r="R1104" i="11" s="1"/>
  <c r="P1103" i="11"/>
  <c r="R1103" i="11" s="1"/>
  <c r="I1102" i="11"/>
  <c r="M1102" i="11" s="1"/>
  <c r="O1102" i="11" s="1"/>
  <c r="E1101" i="11"/>
  <c r="L1102" i="11"/>
  <c r="N1102" i="11" s="1"/>
  <c r="Q1102" i="11" s="1"/>
  <c r="S1102" i="11" s="1"/>
  <c r="P1102" i="11" l="1"/>
  <c r="R1102" i="11" s="1"/>
  <c r="I1101" i="11"/>
  <c r="M1101" i="11" s="1"/>
  <c r="O1101" i="11" s="1"/>
  <c r="L1101" i="11"/>
  <c r="N1101" i="11" s="1"/>
  <c r="Q1101" i="11" s="1"/>
  <c r="S1101" i="11" s="1"/>
  <c r="E1100" i="11"/>
  <c r="P1101" i="11" l="1"/>
  <c r="R1101" i="11" s="1"/>
  <c r="I1100" i="11"/>
  <c r="M1100" i="11" s="1"/>
  <c r="O1100" i="11" s="1"/>
  <c r="L1100" i="11"/>
  <c r="N1100" i="11" s="1"/>
  <c r="Q1100" i="11" s="1"/>
  <c r="S1100" i="11" s="1"/>
  <c r="E1099" i="11"/>
  <c r="P1100" i="11" l="1"/>
  <c r="R1100" i="11" s="1"/>
  <c r="I1099" i="11"/>
  <c r="M1099" i="11" s="1"/>
  <c r="O1099" i="11" s="1"/>
  <c r="E1098" i="11"/>
  <c r="L1099" i="11"/>
  <c r="N1099" i="11" s="1"/>
  <c r="Q1099" i="11" s="1"/>
  <c r="S1099" i="11" s="1"/>
  <c r="P1099" i="11" l="1"/>
  <c r="R1099" i="11" s="1"/>
  <c r="I1098" i="11"/>
  <c r="M1098" i="11" s="1"/>
  <c r="O1098" i="11" s="1"/>
  <c r="L1098" i="11"/>
  <c r="N1098" i="11" s="1"/>
  <c r="Q1098" i="11" s="1"/>
  <c r="S1098" i="11" s="1"/>
  <c r="E1097" i="11"/>
  <c r="P1098" i="11" l="1"/>
  <c r="R1098" i="11" s="1"/>
  <c r="I1097" i="11"/>
  <c r="M1097" i="11" s="1"/>
  <c r="O1097" i="11" s="1"/>
  <c r="L1097" i="11"/>
  <c r="N1097" i="11" s="1"/>
  <c r="Q1097" i="11" s="1"/>
  <c r="S1097" i="11" s="1"/>
  <c r="E1096" i="11"/>
  <c r="P1097" i="11" l="1"/>
  <c r="R1097" i="11" s="1"/>
  <c r="I1096" i="11"/>
  <c r="M1096" i="11" s="1"/>
  <c r="O1096" i="11" s="1"/>
  <c r="L1096" i="11"/>
  <c r="N1096" i="11" s="1"/>
  <c r="Q1096" i="11" s="1"/>
  <c r="S1096" i="11" s="1"/>
  <c r="E1095" i="11"/>
  <c r="P1096" i="11" l="1"/>
  <c r="R1096" i="11" s="1"/>
  <c r="I1095" i="11"/>
  <c r="M1095" i="11" s="1"/>
  <c r="O1095" i="11" s="1"/>
  <c r="E1094" i="11"/>
  <c r="L1095" i="11"/>
  <c r="N1095" i="11" s="1"/>
  <c r="Q1095" i="11" s="1"/>
  <c r="S1095" i="11" s="1"/>
  <c r="P1095" i="11" l="1"/>
  <c r="R1095" i="11" s="1"/>
  <c r="I1094" i="11"/>
  <c r="M1094" i="11" s="1"/>
  <c r="O1094" i="11" s="1"/>
  <c r="E1093" i="11"/>
  <c r="L1094" i="11"/>
  <c r="N1094" i="11" s="1"/>
  <c r="Q1094" i="11" s="1"/>
  <c r="S1094" i="11" s="1"/>
  <c r="P1094" i="11" l="1"/>
  <c r="R1094" i="11" s="1"/>
  <c r="I1093" i="11"/>
  <c r="M1093" i="11" s="1"/>
  <c r="O1093" i="11" s="1"/>
  <c r="L1093" i="11"/>
  <c r="N1093" i="11" s="1"/>
  <c r="Q1093" i="11" s="1"/>
  <c r="S1093" i="11" s="1"/>
  <c r="E1092" i="11"/>
  <c r="P1093" i="11" l="1"/>
  <c r="R1093" i="11" s="1"/>
  <c r="I1092" i="11"/>
  <c r="M1092" i="11" s="1"/>
  <c r="O1092" i="11" s="1"/>
  <c r="L1092" i="11"/>
  <c r="N1092" i="11" s="1"/>
  <c r="Q1092" i="11" s="1"/>
  <c r="S1092" i="11" s="1"/>
  <c r="E1091" i="11"/>
  <c r="P1092" i="11" l="1"/>
  <c r="R1092" i="11" s="1"/>
  <c r="I1091" i="11"/>
  <c r="M1091" i="11" s="1"/>
  <c r="O1091" i="11" s="1"/>
  <c r="E1090" i="11"/>
  <c r="L1091" i="11"/>
  <c r="N1091" i="11" s="1"/>
  <c r="Q1091" i="11" s="1"/>
  <c r="S1091" i="11" s="1"/>
  <c r="P1091" i="11" l="1"/>
  <c r="R1091" i="11" s="1"/>
  <c r="I1090" i="11"/>
  <c r="M1090" i="11" s="1"/>
  <c r="O1090" i="11" s="1"/>
  <c r="L1090" i="11"/>
  <c r="N1090" i="11" s="1"/>
  <c r="Q1090" i="11" s="1"/>
  <c r="S1090" i="11" s="1"/>
  <c r="E1089" i="11"/>
  <c r="P1090" i="11" l="1"/>
  <c r="R1090" i="11" s="1"/>
  <c r="I1089" i="11"/>
  <c r="M1089" i="11" s="1"/>
  <c r="O1089" i="11" s="1"/>
  <c r="L1089" i="11"/>
  <c r="N1089" i="11" s="1"/>
  <c r="Q1089" i="11" s="1"/>
  <c r="S1089" i="11" s="1"/>
  <c r="E1088" i="11"/>
  <c r="P1089" i="11" l="1"/>
  <c r="R1089" i="11" s="1"/>
  <c r="I1088" i="11"/>
  <c r="M1088" i="11" s="1"/>
  <c r="O1088" i="11" s="1"/>
  <c r="L1088" i="11"/>
  <c r="N1088" i="11" s="1"/>
  <c r="Q1088" i="11" s="1"/>
  <c r="S1088" i="11" s="1"/>
  <c r="E1087" i="11"/>
  <c r="I1087" i="11" l="1"/>
  <c r="M1087" i="11" s="1"/>
  <c r="O1087" i="11" s="1"/>
  <c r="L1087" i="11"/>
  <c r="N1087" i="11" s="1"/>
  <c r="Q1087" i="11" s="1"/>
  <c r="S1087" i="11" s="1"/>
  <c r="E1086" i="11"/>
  <c r="P1088" i="11" l="1"/>
  <c r="R1088" i="11" s="1"/>
  <c r="P1087" i="11"/>
  <c r="R1087" i="11" s="1"/>
  <c r="I1086" i="11"/>
  <c r="M1086" i="11" s="1"/>
  <c r="O1086" i="11" s="1"/>
  <c r="E1085" i="11"/>
  <c r="L1086" i="11"/>
  <c r="N1086" i="11" s="1"/>
  <c r="Q1086" i="11" s="1"/>
  <c r="S1086" i="11" s="1"/>
  <c r="P1086" i="11" l="1"/>
  <c r="R1086" i="11" s="1"/>
  <c r="I1085" i="11"/>
  <c r="M1085" i="11" s="1"/>
  <c r="O1085" i="11" s="1"/>
  <c r="E1084" i="11"/>
  <c r="L1085" i="11"/>
  <c r="N1085" i="11" s="1"/>
  <c r="Q1085" i="11" s="1"/>
  <c r="S1085" i="11" s="1"/>
  <c r="I1084" i="11" l="1"/>
  <c r="M1084" i="11" s="1"/>
  <c r="O1084" i="11" s="1"/>
  <c r="E1083" i="11"/>
  <c r="L1084" i="11"/>
  <c r="N1084" i="11" s="1"/>
  <c r="Q1084" i="11" s="1"/>
  <c r="S1084" i="11" s="1"/>
  <c r="P1084" i="11" l="1"/>
  <c r="R1084" i="11" s="1"/>
  <c r="P1085" i="11"/>
  <c r="R1085" i="11" s="1"/>
  <c r="I1083" i="11"/>
  <c r="M1083" i="11" s="1"/>
  <c r="O1083" i="11" s="1"/>
  <c r="L1083" i="11"/>
  <c r="N1083" i="11" s="1"/>
  <c r="Q1083" i="11" s="1"/>
  <c r="S1083" i="11" s="1"/>
  <c r="E1082" i="11"/>
  <c r="P1083" i="11" l="1"/>
  <c r="R1083" i="11" s="1"/>
  <c r="I1082" i="11"/>
  <c r="M1082" i="11" s="1"/>
  <c r="O1082" i="11" s="1"/>
  <c r="E1081" i="11"/>
  <c r="L1082" i="11"/>
  <c r="N1082" i="11" s="1"/>
  <c r="Q1082" i="11" s="1"/>
  <c r="S1082" i="11" s="1"/>
  <c r="P1082" i="11" l="1"/>
  <c r="R1082" i="11" s="1"/>
  <c r="I1081" i="11"/>
  <c r="M1081" i="11" s="1"/>
  <c r="O1081" i="11" s="1"/>
  <c r="L1081" i="11"/>
  <c r="N1081" i="11" s="1"/>
  <c r="Q1081" i="11" s="1"/>
  <c r="S1081" i="11" s="1"/>
  <c r="E1080" i="11"/>
  <c r="P1081" i="11" l="1"/>
  <c r="R1081" i="11" s="1"/>
  <c r="I1080" i="11"/>
  <c r="M1080" i="11" s="1"/>
  <c r="O1080" i="11" s="1"/>
  <c r="E1079" i="11"/>
  <c r="L1080" i="11"/>
  <c r="N1080" i="11" s="1"/>
  <c r="Q1080" i="11" s="1"/>
  <c r="S1080" i="11" s="1"/>
  <c r="P1080" i="11" l="1"/>
  <c r="R1080" i="11" s="1"/>
  <c r="I1079" i="11"/>
  <c r="M1079" i="11" s="1"/>
  <c r="O1079" i="11" s="1"/>
  <c r="E1078" i="11"/>
  <c r="L1079" i="11"/>
  <c r="N1079" i="11" s="1"/>
  <c r="Q1079" i="11" s="1"/>
  <c r="S1079" i="11" s="1"/>
  <c r="P1079" i="11" l="1"/>
  <c r="R1079" i="11" s="1"/>
  <c r="I1078" i="11"/>
  <c r="M1078" i="11" s="1"/>
  <c r="O1078" i="11" s="1"/>
  <c r="E1077" i="11"/>
  <c r="L1078" i="11"/>
  <c r="N1078" i="11" s="1"/>
  <c r="Q1078" i="11" s="1"/>
  <c r="S1078" i="11" s="1"/>
  <c r="P1078" i="11" l="1"/>
  <c r="R1078" i="11" s="1"/>
  <c r="I1077" i="11"/>
  <c r="M1077" i="11" s="1"/>
  <c r="O1077" i="11" s="1"/>
  <c r="L1077" i="11"/>
  <c r="N1077" i="11" s="1"/>
  <c r="Q1077" i="11" s="1"/>
  <c r="S1077" i="11" s="1"/>
  <c r="E1076" i="11"/>
  <c r="P1077" i="11" l="1"/>
  <c r="R1077" i="11" s="1"/>
  <c r="I1076" i="11"/>
  <c r="M1076" i="11" s="1"/>
  <c r="O1076" i="11" s="1"/>
  <c r="E1075" i="11"/>
  <c r="L1076" i="11"/>
  <c r="N1076" i="11" s="1"/>
  <c r="Q1076" i="11" s="1"/>
  <c r="S1076" i="11" s="1"/>
  <c r="P1076" i="11" l="1"/>
  <c r="R1076" i="11" s="1"/>
  <c r="I1075" i="11"/>
  <c r="M1075" i="11" s="1"/>
  <c r="O1075" i="11" s="1"/>
  <c r="L1075" i="11"/>
  <c r="N1075" i="11" s="1"/>
  <c r="Q1075" i="11" s="1"/>
  <c r="S1075" i="11" s="1"/>
  <c r="E1074" i="11"/>
  <c r="P1075" i="11" l="1"/>
  <c r="R1075" i="11" s="1"/>
  <c r="I1074" i="11"/>
  <c r="M1074" i="11" s="1"/>
  <c r="O1074" i="11" s="1"/>
  <c r="E1073" i="11"/>
  <c r="L1074" i="11"/>
  <c r="N1074" i="11" s="1"/>
  <c r="Q1074" i="11" s="1"/>
  <c r="S1074" i="11" s="1"/>
  <c r="P1074" i="11" l="1"/>
  <c r="R1074" i="11" s="1"/>
  <c r="I1073" i="11"/>
  <c r="M1073" i="11" s="1"/>
  <c r="O1073" i="11" s="1"/>
  <c r="E1072" i="11"/>
  <c r="L1073" i="11"/>
  <c r="N1073" i="11" s="1"/>
  <c r="Q1073" i="11" s="1"/>
  <c r="S1073" i="11" s="1"/>
  <c r="P1073" i="11" l="1"/>
  <c r="R1073" i="11" s="1"/>
  <c r="I1072" i="11"/>
  <c r="M1072" i="11" s="1"/>
  <c r="O1072" i="11" s="1"/>
  <c r="E1071" i="11"/>
  <c r="L1072" i="11"/>
  <c r="N1072" i="11" s="1"/>
  <c r="Q1072" i="11" s="1"/>
  <c r="S1072" i="11" s="1"/>
  <c r="P1072" i="11" l="1"/>
  <c r="R1072" i="11" s="1"/>
  <c r="I1071" i="11"/>
  <c r="M1071" i="11" s="1"/>
  <c r="O1071" i="11" s="1"/>
  <c r="L1071" i="11"/>
  <c r="N1071" i="11" s="1"/>
  <c r="Q1071" i="11" s="1"/>
  <c r="S1071" i="11" s="1"/>
  <c r="E1070" i="11"/>
  <c r="P1071" i="11" l="1"/>
  <c r="R1071" i="11" s="1"/>
  <c r="I1070" i="11"/>
  <c r="M1070" i="11" s="1"/>
  <c r="O1070" i="11" s="1"/>
  <c r="E1069" i="11"/>
  <c r="L1070" i="11"/>
  <c r="N1070" i="11" s="1"/>
  <c r="Q1070" i="11" s="1"/>
  <c r="S1070" i="11" s="1"/>
  <c r="P1070" i="11" l="1"/>
  <c r="R1070" i="11" s="1"/>
  <c r="I1069" i="11"/>
  <c r="M1069" i="11" s="1"/>
  <c r="O1069" i="11" s="1"/>
  <c r="L1069" i="11"/>
  <c r="N1069" i="11" s="1"/>
  <c r="Q1069" i="11" s="1"/>
  <c r="S1069" i="11" s="1"/>
  <c r="E1068" i="11"/>
  <c r="P1069" i="11" l="1"/>
  <c r="R1069" i="11" s="1"/>
  <c r="I1068" i="11"/>
  <c r="M1068" i="11" s="1"/>
  <c r="O1068" i="11" s="1"/>
  <c r="E1067" i="11"/>
  <c r="L1068" i="11"/>
  <c r="N1068" i="11" s="1"/>
  <c r="Q1068" i="11" s="1"/>
  <c r="S1068" i="11" s="1"/>
  <c r="P1068" i="11" l="1"/>
  <c r="R1068" i="11" s="1"/>
  <c r="I1067" i="11"/>
  <c r="M1067" i="11" s="1"/>
  <c r="O1067" i="11" s="1"/>
  <c r="E1066" i="11"/>
  <c r="L1067" i="11"/>
  <c r="N1067" i="11" s="1"/>
  <c r="Q1067" i="11" s="1"/>
  <c r="S1067" i="11" s="1"/>
  <c r="P1067" i="11" l="1"/>
  <c r="R1067" i="11" s="1"/>
  <c r="I1066" i="11"/>
  <c r="M1066" i="11" s="1"/>
  <c r="O1066" i="11" s="1"/>
  <c r="E1065" i="11"/>
  <c r="L1066" i="11"/>
  <c r="N1066" i="11" s="1"/>
  <c r="Q1066" i="11" s="1"/>
  <c r="S1066" i="11" s="1"/>
  <c r="P1066" i="11" l="1"/>
  <c r="R1066" i="11" s="1"/>
  <c r="I1065" i="11"/>
  <c r="M1065" i="11" s="1"/>
  <c r="O1065" i="11" s="1"/>
  <c r="L1065" i="11"/>
  <c r="N1065" i="11" s="1"/>
  <c r="Q1065" i="11" s="1"/>
  <c r="S1065" i="11" s="1"/>
  <c r="E1064" i="11"/>
  <c r="P1065" i="11" l="1"/>
  <c r="R1065" i="11" s="1"/>
  <c r="I1064" i="11"/>
  <c r="M1064" i="11" s="1"/>
  <c r="O1064" i="11" s="1"/>
  <c r="L1064" i="11"/>
  <c r="N1064" i="11" s="1"/>
  <c r="Q1064" i="11" s="1"/>
  <c r="S1064" i="11" s="1"/>
  <c r="E1063" i="11"/>
  <c r="P1064" i="11" l="1"/>
  <c r="R1064" i="11" s="1"/>
  <c r="I1063" i="11"/>
  <c r="M1063" i="11" s="1"/>
  <c r="O1063" i="11" s="1"/>
  <c r="L1063" i="11"/>
  <c r="N1063" i="11" s="1"/>
  <c r="Q1063" i="11" s="1"/>
  <c r="S1063" i="11" s="1"/>
  <c r="E1062" i="11"/>
  <c r="P1063" i="11" l="1"/>
  <c r="R1063" i="11" s="1"/>
  <c r="I1062" i="11"/>
  <c r="M1062" i="11" s="1"/>
  <c r="O1062" i="11" s="1"/>
  <c r="E1061" i="11"/>
  <c r="L1062" i="11"/>
  <c r="N1062" i="11" s="1"/>
  <c r="Q1062" i="11" s="1"/>
  <c r="S1062" i="11" s="1"/>
  <c r="P1062" i="11" l="1"/>
  <c r="R1062" i="11" s="1"/>
  <c r="I1061" i="11"/>
  <c r="M1061" i="11" s="1"/>
  <c r="O1061" i="11" s="1"/>
  <c r="L1061" i="11"/>
  <c r="N1061" i="11" s="1"/>
  <c r="Q1061" i="11" s="1"/>
  <c r="S1061" i="11" s="1"/>
  <c r="E1060" i="11"/>
  <c r="I1060" i="11" l="1"/>
  <c r="M1060" i="11" s="1"/>
  <c r="O1060" i="11" s="1"/>
  <c r="L1060" i="11"/>
  <c r="N1060" i="11" s="1"/>
  <c r="Q1060" i="11" s="1"/>
  <c r="S1060" i="11" s="1"/>
  <c r="E1059" i="11"/>
  <c r="P1061" i="11" l="1"/>
  <c r="R1061" i="11" s="1"/>
  <c r="P1060" i="11"/>
  <c r="R1060" i="11" s="1"/>
  <c r="I1059" i="11"/>
  <c r="M1059" i="11" s="1"/>
  <c r="O1059" i="11" s="1"/>
  <c r="E1058" i="11"/>
  <c r="L1059" i="11"/>
  <c r="N1059" i="11" s="1"/>
  <c r="Q1059" i="11" s="1"/>
  <c r="S1059" i="11" s="1"/>
  <c r="P1059" i="11" l="1"/>
  <c r="R1059" i="11" s="1"/>
  <c r="I1058" i="11"/>
  <c r="M1058" i="11" s="1"/>
  <c r="O1058" i="11" s="1"/>
  <c r="E1057" i="11"/>
  <c r="L1058" i="11"/>
  <c r="N1058" i="11" s="1"/>
  <c r="Q1058" i="11" s="1"/>
  <c r="S1058" i="11" s="1"/>
  <c r="P1058" i="11" l="1"/>
  <c r="R1058" i="11" s="1"/>
  <c r="I1057" i="11"/>
  <c r="M1057" i="11" s="1"/>
  <c r="O1057" i="11" s="1"/>
  <c r="L1057" i="11"/>
  <c r="N1057" i="11" s="1"/>
  <c r="Q1057" i="11" s="1"/>
  <c r="S1057" i="11" s="1"/>
  <c r="E1056" i="11"/>
  <c r="I1056" i="11" l="1"/>
  <c r="M1056" i="11" s="1"/>
  <c r="O1056" i="11" s="1"/>
  <c r="L1056" i="11"/>
  <c r="N1056" i="11" s="1"/>
  <c r="Q1056" i="11" s="1"/>
  <c r="S1056" i="11" s="1"/>
  <c r="E1055" i="11"/>
  <c r="P1057" i="11" l="1"/>
  <c r="R1057" i="11" s="1"/>
  <c r="P1056" i="11"/>
  <c r="R1056" i="11" s="1"/>
  <c r="I1055" i="11"/>
  <c r="M1055" i="11" s="1"/>
  <c r="O1055" i="11" s="1"/>
  <c r="L1055" i="11"/>
  <c r="N1055" i="11" s="1"/>
  <c r="Q1055" i="11" s="1"/>
  <c r="S1055" i="11" s="1"/>
  <c r="E1054" i="11"/>
  <c r="P1055" i="11" l="1"/>
  <c r="R1055" i="11" s="1"/>
  <c r="I1054" i="11"/>
  <c r="M1054" i="11" s="1"/>
  <c r="O1054" i="11" s="1"/>
  <c r="E1053" i="11"/>
  <c r="L1054" i="11"/>
  <c r="N1054" i="11" s="1"/>
  <c r="Q1054" i="11" s="1"/>
  <c r="S1054" i="11" s="1"/>
  <c r="P1054" i="11" l="1"/>
  <c r="R1054" i="11" s="1"/>
  <c r="I1053" i="11"/>
  <c r="M1053" i="11" s="1"/>
  <c r="O1053" i="11" s="1"/>
  <c r="E1052" i="11"/>
  <c r="L1053" i="11"/>
  <c r="N1053" i="11" s="1"/>
  <c r="Q1053" i="11" s="1"/>
  <c r="S1053" i="11" s="1"/>
  <c r="P1053" i="11" l="1"/>
  <c r="R1053" i="11" s="1"/>
  <c r="I1052" i="11"/>
  <c r="M1052" i="11" s="1"/>
  <c r="O1052" i="11" s="1"/>
  <c r="E1051" i="11"/>
  <c r="L1052" i="11"/>
  <c r="N1052" i="11" s="1"/>
  <c r="Q1052" i="11" s="1"/>
  <c r="S1052" i="11" s="1"/>
  <c r="P1052" i="11" l="1"/>
  <c r="R1052" i="11" s="1"/>
  <c r="I1051" i="11"/>
  <c r="M1051" i="11" s="1"/>
  <c r="O1051" i="11" s="1"/>
  <c r="L1051" i="11"/>
  <c r="N1051" i="11" s="1"/>
  <c r="Q1051" i="11" s="1"/>
  <c r="S1051" i="11" s="1"/>
  <c r="E1050" i="11"/>
  <c r="I1050" i="11" l="1"/>
  <c r="M1050" i="11" s="1"/>
  <c r="O1050" i="11" s="1"/>
  <c r="E1049" i="11"/>
  <c r="L1050" i="11"/>
  <c r="N1050" i="11" s="1"/>
  <c r="Q1050" i="11" s="1"/>
  <c r="S1050" i="11" s="1"/>
  <c r="P1051" i="11" l="1"/>
  <c r="R1051" i="11" s="1"/>
  <c r="P1050" i="11"/>
  <c r="R1050" i="11" s="1"/>
  <c r="I1049" i="11"/>
  <c r="M1049" i="11" s="1"/>
  <c r="O1049" i="11" s="1"/>
  <c r="L1049" i="11"/>
  <c r="N1049" i="11" s="1"/>
  <c r="Q1049" i="11" s="1"/>
  <c r="S1049" i="11" s="1"/>
  <c r="E1048" i="11"/>
  <c r="P1049" i="11" l="1"/>
  <c r="R1049" i="11" s="1"/>
  <c r="I1048" i="11"/>
  <c r="M1048" i="11" s="1"/>
  <c r="O1048" i="11" s="1"/>
  <c r="E1047" i="11"/>
  <c r="L1048" i="11"/>
  <c r="N1048" i="11" s="1"/>
  <c r="Q1048" i="11" s="1"/>
  <c r="S1048" i="11" s="1"/>
  <c r="P1048" i="11" l="1"/>
  <c r="R1048" i="11" s="1"/>
  <c r="I1047" i="11"/>
  <c r="M1047" i="11" s="1"/>
  <c r="O1047" i="11" s="1"/>
  <c r="L1047" i="11"/>
  <c r="N1047" i="11" s="1"/>
  <c r="Q1047" i="11" s="1"/>
  <c r="S1047" i="11" s="1"/>
  <c r="E1046" i="11"/>
  <c r="P1047" i="11" l="1"/>
  <c r="R1047" i="11" s="1"/>
  <c r="I1046" i="11"/>
  <c r="M1046" i="11" s="1"/>
  <c r="O1046" i="11" s="1"/>
  <c r="L1046" i="11"/>
  <c r="N1046" i="11" s="1"/>
  <c r="Q1046" i="11" s="1"/>
  <c r="S1046" i="11" s="1"/>
  <c r="E1045" i="11"/>
  <c r="P1046" i="11" l="1"/>
  <c r="R1046" i="11" s="1"/>
  <c r="I1045" i="11"/>
  <c r="M1045" i="11" s="1"/>
  <c r="O1045" i="11" s="1"/>
  <c r="L1045" i="11"/>
  <c r="N1045" i="11" s="1"/>
  <c r="Q1045" i="11" s="1"/>
  <c r="S1045" i="11" s="1"/>
  <c r="E1044" i="11"/>
  <c r="P1045" i="11" l="1"/>
  <c r="R1045" i="11" s="1"/>
  <c r="I1044" i="11"/>
  <c r="M1044" i="11" s="1"/>
  <c r="O1044" i="11" s="1"/>
  <c r="L1044" i="11"/>
  <c r="N1044" i="11" s="1"/>
  <c r="Q1044" i="11" s="1"/>
  <c r="S1044" i="11" s="1"/>
  <c r="E1043" i="11"/>
  <c r="I1043" i="11" l="1"/>
  <c r="M1043" i="11" s="1"/>
  <c r="O1043" i="11" s="1"/>
  <c r="L1043" i="11"/>
  <c r="N1043" i="11" s="1"/>
  <c r="Q1043" i="11" s="1"/>
  <c r="S1043" i="11" s="1"/>
  <c r="E1042" i="11"/>
  <c r="P1044" i="11" l="1"/>
  <c r="R1044" i="11" s="1"/>
  <c r="P1043" i="11"/>
  <c r="R1043" i="11" s="1"/>
  <c r="I1042" i="11"/>
  <c r="M1042" i="11" s="1"/>
  <c r="O1042" i="11" s="1"/>
  <c r="L1042" i="11"/>
  <c r="N1042" i="11" s="1"/>
  <c r="Q1042" i="11" s="1"/>
  <c r="S1042" i="11" s="1"/>
  <c r="E1041" i="11"/>
  <c r="P1042" i="11" l="1"/>
  <c r="R1042" i="11" s="1"/>
  <c r="I1041" i="11"/>
  <c r="M1041" i="11" s="1"/>
  <c r="O1041" i="11" s="1"/>
  <c r="L1041" i="11"/>
  <c r="N1041" i="11" s="1"/>
  <c r="Q1041" i="11" s="1"/>
  <c r="S1041" i="11" s="1"/>
  <c r="E1040" i="11"/>
  <c r="I1040" i="11" l="1"/>
  <c r="M1040" i="11" s="1"/>
  <c r="O1040" i="11" s="1"/>
  <c r="L1040" i="11"/>
  <c r="N1040" i="11" s="1"/>
  <c r="Q1040" i="11" s="1"/>
  <c r="S1040" i="11" s="1"/>
  <c r="E1039" i="11"/>
  <c r="P1041" i="11" l="1"/>
  <c r="R1041" i="11" s="1"/>
  <c r="P1040" i="11"/>
  <c r="R1040" i="11" s="1"/>
  <c r="I1039" i="11"/>
  <c r="M1039" i="11" s="1"/>
  <c r="O1039" i="11" s="1"/>
  <c r="L1039" i="11"/>
  <c r="N1039" i="11" s="1"/>
  <c r="Q1039" i="11" s="1"/>
  <c r="S1039" i="11" s="1"/>
  <c r="E1038" i="11"/>
  <c r="P1039" i="11" l="1"/>
  <c r="R1039" i="11" s="1"/>
  <c r="I1038" i="11"/>
  <c r="M1038" i="11" s="1"/>
  <c r="O1038" i="11" s="1"/>
  <c r="L1038" i="11"/>
  <c r="N1038" i="11" s="1"/>
  <c r="Q1038" i="11" s="1"/>
  <c r="S1038" i="11" s="1"/>
  <c r="E1037" i="11"/>
  <c r="P1038" i="11" l="1"/>
  <c r="R1038" i="11" s="1"/>
  <c r="I1037" i="11"/>
  <c r="M1037" i="11" s="1"/>
  <c r="O1037" i="11" s="1"/>
  <c r="E1036" i="11"/>
  <c r="L1037" i="11"/>
  <c r="N1037" i="11" s="1"/>
  <c r="Q1037" i="11" s="1"/>
  <c r="S1037" i="11" s="1"/>
  <c r="P1037" i="11" l="1"/>
  <c r="R1037" i="11" s="1"/>
  <c r="I1036" i="11"/>
  <c r="M1036" i="11" s="1"/>
  <c r="O1036" i="11" s="1"/>
  <c r="L1036" i="11"/>
  <c r="N1036" i="11" s="1"/>
  <c r="Q1036" i="11" s="1"/>
  <c r="S1036" i="11" s="1"/>
  <c r="E1035" i="11"/>
  <c r="P1036" i="11" l="1"/>
  <c r="R1036" i="11" s="1"/>
  <c r="I1035" i="11"/>
  <c r="M1035" i="11" s="1"/>
  <c r="O1035" i="11" s="1"/>
  <c r="L1035" i="11"/>
  <c r="N1035" i="11" s="1"/>
  <c r="Q1035" i="11" s="1"/>
  <c r="S1035" i="11" s="1"/>
  <c r="E1034" i="11"/>
  <c r="P1035" i="11" l="1"/>
  <c r="R1035" i="11" s="1"/>
  <c r="I1034" i="11"/>
  <c r="M1034" i="11" s="1"/>
  <c r="O1034" i="11" s="1"/>
  <c r="L1034" i="11"/>
  <c r="N1034" i="11" s="1"/>
  <c r="Q1034" i="11" s="1"/>
  <c r="S1034" i="11" s="1"/>
  <c r="E1033" i="11"/>
  <c r="P1034" i="11" l="1"/>
  <c r="R1034" i="11" s="1"/>
  <c r="I1033" i="11"/>
  <c r="M1033" i="11" s="1"/>
  <c r="O1033" i="11" s="1"/>
  <c r="E1032" i="11"/>
  <c r="L1033" i="11"/>
  <c r="N1033" i="11" s="1"/>
  <c r="Q1033" i="11" s="1"/>
  <c r="S1033" i="11" s="1"/>
  <c r="P1033" i="11" l="1"/>
  <c r="R1033" i="11" s="1"/>
  <c r="I1032" i="11"/>
  <c r="M1032" i="11" s="1"/>
  <c r="O1032" i="11" s="1"/>
  <c r="L1032" i="11"/>
  <c r="N1032" i="11" s="1"/>
  <c r="Q1032" i="11" s="1"/>
  <c r="S1032" i="11" s="1"/>
  <c r="E1031" i="11"/>
  <c r="P1032" i="11" l="1"/>
  <c r="R1032" i="11" s="1"/>
  <c r="I1031" i="11"/>
  <c r="M1031" i="11" s="1"/>
  <c r="O1031" i="11" s="1"/>
  <c r="E1030" i="11"/>
  <c r="L1031" i="11"/>
  <c r="N1031" i="11" s="1"/>
  <c r="Q1031" i="11" s="1"/>
  <c r="S1031" i="11" s="1"/>
  <c r="P1031" i="11" l="1"/>
  <c r="R1031" i="11" s="1"/>
  <c r="I1030" i="11"/>
  <c r="M1030" i="11" s="1"/>
  <c r="O1030" i="11" s="1"/>
  <c r="E1029" i="11"/>
  <c r="L1030" i="11"/>
  <c r="N1030" i="11" s="1"/>
  <c r="Q1030" i="11" s="1"/>
  <c r="S1030" i="11" s="1"/>
  <c r="P1030" i="11" l="1"/>
  <c r="R1030" i="11" s="1"/>
  <c r="I1029" i="11"/>
  <c r="M1029" i="11" s="1"/>
  <c r="O1029" i="11" s="1"/>
  <c r="E1028" i="11"/>
  <c r="L1029" i="11"/>
  <c r="N1029" i="11" s="1"/>
  <c r="Q1029" i="11" s="1"/>
  <c r="S1029" i="11" s="1"/>
  <c r="P1029" i="11" l="1"/>
  <c r="R1029" i="11" s="1"/>
  <c r="I1028" i="11"/>
  <c r="M1028" i="11" s="1"/>
  <c r="O1028" i="11" s="1"/>
  <c r="L1028" i="11"/>
  <c r="N1028" i="11" s="1"/>
  <c r="Q1028" i="11" s="1"/>
  <c r="S1028" i="11" s="1"/>
  <c r="E1027" i="11"/>
  <c r="P1028" i="11" l="1"/>
  <c r="R1028" i="11" s="1"/>
  <c r="I1027" i="11"/>
  <c r="M1027" i="11" s="1"/>
  <c r="O1027" i="11" s="1"/>
  <c r="L1027" i="11"/>
  <c r="N1027" i="11" s="1"/>
  <c r="Q1027" i="11" s="1"/>
  <c r="S1027" i="11" s="1"/>
  <c r="E1026" i="11"/>
  <c r="P1027" i="11" l="1"/>
  <c r="R1027" i="11" s="1"/>
  <c r="I1026" i="11"/>
  <c r="M1026" i="11" s="1"/>
  <c r="O1026" i="11" s="1"/>
  <c r="E1025" i="11"/>
  <c r="L1026" i="11"/>
  <c r="N1026" i="11" s="1"/>
  <c r="Q1026" i="11" s="1"/>
  <c r="S1026" i="11" s="1"/>
  <c r="P1026" i="11" l="1"/>
  <c r="R1026" i="11" s="1"/>
  <c r="I1025" i="11"/>
  <c r="M1025" i="11" s="1"/>
  <c r="O1025" i="11" s="1"/>
  <c r="E1024" i="11"/>
  <c r="L1025" i="11"/>
  <c r="N1025" i="11" s="1"/>
  <c r="Q1025" i="11" s="1"/>
  <c r="S1025" i="11" s="1"/>
  <c r="P1025" i="11" l="1"/>
  <c r="R1025" i="11" s="1"/>
  <c r="I1024" i="11"/>
  <c r="M1024" i="11" s="1"/>
  <c r="O1024" i="11" s="1"/>
  <c r="L1024" i="11"/>
  <c r="N1024" i="11" s="1"/>
  <c r="Q1024" i="11" s="1"/>
  <c r="S1024" i="11" s="1"/>
  <c r="E1023" i="11"/>
  <c r="P1024" i="11" l="1"/>
  <c r="R1024" i="11" s="1"/>
  <c r="I1023" i="11"/>
  <c r="M1023" i="11" s="1"/>
  <c r="O1023" i="11" s="1"/>
  <c r="L1023" i="11"/>
  <c r="N1023" i="11" s="1"/>
  <c r="Q1023" i="11" s="1"/>
  <c r="S1023" i="11" s="1"/>
  <c r="E1022" i="11"/>
  <c r="P1023" i="11" l="1"/>
  <c r="R1023" i="11" s="1"/>
  <c r="I1022" i="11"/>
  <c r="M1022" i="11" s="1"/>
  <c r="O1022" i="11" s="1"/>
  <c r="L1022" i="11"/>
  <c r="N1022" i="11" s="1"/>
  <c r="Q1022" i="11" s="1"/>
  <c r="S1022" i="11" s="1"/>
  <c r="E1021" i="11"/>
  <c r="I1021" i="11" l="1"/>
  <c r="M1021" i="11" s="1"/>
  <c r="O1021" i="11" s="1"/>
  <c r="E1020" i="11"/>
  <c r="L1021" i="11"/>
  <c r="N1021" i="11" s="1"/>
  <c r="Q1021" i="11" s="1"/>
  <c r="S1021" i="11" s="1"/>
  <c r="P1022" i="11" l="1"/>
  <c r="R1022" i="11" s="1"/>
  <c r="P1021" i="11"/>
  <c r="R1021" i="11" s="1"/>
  <c r="I1020" i="11"/>
  <c r="M1020" i="11" s="1"/>
  <c r="O1020" i="11" s="1"/>
  <c r="L1020" i="11"/>
  <c r="N1020" i="11" s="1"/>
  <c r="Q1020" i="11" s="1"/>
  <c r="S1020" i="11" s="1"/>
  <c r="E1019" i="11"/>
  <c r="P1020" i="11" l="1"/>
  <c r="R1020" i="11" s="1"/>
  <c r="I1019" i="11"/>
  <c r="M1019" i="11" s="1"/>
  <c r="O1019" i="11" s="1"/>
  <c r="E1018" i="11"/>
  <c r="L1019" i="11"/>
  <c r="N1019" i="11" s="1"/>
  <c r="Q1019" i="11" s="1"/>
  <c r="S1019" i="11" s="1"/>
  <c r="P1019" i="11" l="1"/>
  <c r="R1019" i="11" s="1"/>
  <c r="I1018" i="11"/>
  <c r="M1018" i="11" s="1"/>
  <c r="O1018" i="11" s="1"/>
  <c r="L1018" i="11"/>
  <c r="N1018" i="11" s="1"/>
  <c r="Q1018" i="11" s="1"/>
  <c r="S1018" i="11" s="1"/>
  <c r="E1017" i="11"/>
  <c r="P1018" i="11" l="1"/>
  <c r="R1018" i="11" s="1"/>
  <c r="I1017" i="11"/>
  <c r="M1017" i="11" s="1"/>
  <c r="O1017" i="11" s="1"/>
  <c r="L1017" i="11"/>
  <c r="N1017" i="11" s="1"/>
  <c r="Q1017" i="11" s="1"/>
  <c r="S1017" i="11" s="1"/>
  <c r="E1016" i="11"/>
  <c r="P1017" i="11" l="1"/>
  <c r="R1017" i="11" s="1"/>
  <c r="I1016" i="11"/>
  <c r="M1016" i="11" s="1"/>
  <c r="O1016" i="11" s="1"/>
  <c r="E1015" i="11"/>
  <c r="L1016" i="11"/>
  <c r="N1016" i="11" s="1"/>
  <c r="Q1016" i="11" s="1"/>
  <c r="S1016" i="11" s="1"/>
  <c r="P1016" i="11" l="1"/>
  <c r="R1016" i="11" s="1"/>
  <c r="I1015" i="11"/>
  <c r="M1015" i="11" s="1"/>
  <c r="O1015" i="11" s="1"/>
  <c r="L1015" i="11"/>
  <c r="N1015" i="11" s="1"/>
  <c r="Q1015" i="11" s="1"/>
  <c r="S1015" i="11" s="1"/>
  <c r="E1014" i="11"/>
  <c r="P1015" i="11" l="1"/>
  <c r="R1015" i="11" s="1"/>
  <c r="I1014" i="11"/>
  <c r="M1014" i="11" s="1"/>
  <c r="O1014" i="11" s="1"/>
  <c r="E1013" i="11"/>
  <c r="L1014" i="11"/>
  <c r="N1014" i="11" s="1"/>
  <c r="Q1014" i="11" s="1"/>
  <c r="S1014" i="11" s="1"/>
  <c r="P1014" i="11" l="1"/>
  <c r="R1014" i="11" s="1"/>
  <c r="I1013" i="11"/>
  <c r="M1013" i="11" s="1"/>
  <c r="O1013" i="11" s="1"/>
  <c r="L1013" i="11"/>
  <c r="N1013" i="11" s="1"/>
  <c r="Q1013" i="11" s="1"/>
  <c r="S1013" i="11" s="1"/>
  <c r="E1012" i="11"/>
  <c r="P1013" i="11" l="1"/>
  <c r="R1013" i="11" s="1"/>
  <c r="I1012" i="11"/>
  <c r="M1012" i="11" s="1"/>
  <c r="O1012" i="11" s="1"/>
  <c r="E1011" i="11"/>
  <c r="L1012" i="11"/>
  <c r="N1012" i="11" s="1"/>
  <c r="Q1012" i="11" s="1"/>
  <c r="S1012" i="11" s="1"/>
  <c r="P1012" i="11" l="1"/>
  <c r="R1012" i="11" s="1"/>
  <c r="I1011" i="11"/>
  <c r="M1011" i="11" s="1"/>
  <c r="O1011" i="11" s="1"/>
  <c r="E1010" i="11"/>
  <c r="L1011" i="11"/>
  <c r="N1011" i="11" s="1"/>
  <c r="Q1011" i="11" s="1"/>
  <c r="S1011" i="11" s="1"/>
  <c r="P1011" i="11" l="1"/>
  <c r="R1011" i="11" s="1"/>
  <c r="I1010" i="11"/>
  <c r="M1010" i="11" s="1"/>
  <c r="O1010" i="11" s="1"/>
  <c r="E1009" i="11"/>
  <c r="L1010" i="11"/>
  <c r="N1010" i="11" s="1"/>
  <c r="Q1010" i="11" s="1"/>
  <c r="S1010" i="11" s="1"/>
  <c r="P1010" i="11" l="1"/>
  <c r="R1010" i="11" s="1"/>
  <c r="I1009" i="11"/>
  <c r="M1009" i="11" s="1"/>
  <c r="O1009" i="11" s="1"/>
  <c r="L1009" i="11"/>
  <c r="N1009" i="11" s="1"/>
  <c r="Q1009" i="11" s="1"/>
  <c r="S1009" i="11" s="1"/>
  <c r="E1008" i="11"/>
  <c r="P1009" i="11" l="1"/>
  <c r="R1009" i="11" s="1"/>
  <c r="I1008" i="11"/>
  <c r="M1008" i="11" s="1"/>
  <c r="O1008" i="11" s="1"/>
  <c r="L1008" i="11"/>
  <c r="N1008" i="11" s="1"/>
  <c r="Q1008" i="11" s="1"/>
  <c r="S1008" i="11" s="1"/>
  <c r="E1007" i="11"/>
  <c r="P1008" i="11" l="1"/>
  <c r="R1008" i="11" s="1"/>
  <c r="I1007" i="11"/>
  <c r="M1007" i="11" s="1"/>
  <c r="O1007" i="11" s="1"/>
  <c r="L1007" i="11"/>
  <c r="N1007" i="11" s="1"/>
  <c r="Q1007" i="11" s="1"/>
  <c r="S1007" i="11" s="1"/>
  <c r="E1006" i="11"/>
  <c r="P1007" i="11" l="1"/>
  <c r="R1007" i="11" s="1"/>
  <c r="I1006" i="11"/>
  <c r="M1006" i="11" s="1"/>
  <c r="O1006" i="11" s="1"/>
  <c r="E1005" i="11"/>
  <c r="L1006" i="11"/>
  <c r="N1006" i="11" s="1"/>
  <c r="Q1006" i="11" s="1"/>
  <c r="S1006" i="11" s="1"/>
  <c r="P1006" i="11" l="1"/>
  <c r="R1006" i="11" s="1"/>
  <c r="I1005" i="11"/>
  <c r="M1005" i="11" s="1"/>
  <c r="O1005" i="11" s="1"/>
  <c r="E1004" i="11"/>
  <c r="L1005" i="11"/>
  <c r="N1005" i="11" s="1"/>
  <c r="Q1005" i="11" s="1"/>
  <c r="S1005" i="11" s="1"/>
  <c r="P1005" i="11" l="1"/>
  <c r="R1005" i="11" s="1"/>
  <c r="I1004" i="11"/>
  <c r="M1004" i="11" s="1"/>
  <c r="O1004" i="11" s="1"/>
  <c r="E1003" i="11"/>
  <c r="L1004" i="11"/>
  <c r="N1004" i="11" s="1"/>
  <c r="Q1004" i="11" s="1"/>
  <c r="S1004" i="11" s="1"/>
  <c r="P1004" i="11" l="1"/>
  <c r="R1004" i="11" s="1"/>
  <c r="I1003" i="11"/>
  <c r="M1003" i="11" s="1"/>
  <c r="O1003" i="11" s="1"/>
  <c r="L1003" i="11"/>
  <c r="N1003" i="11" s="1"/>
  <c r="Q1003" i="11" s="1"/>
  <c r="S1003" i="11" s="1"/>
  <c r="E1002" i="11"/>
  <c r="P1003" i="11" l="1"/>
  <c r="R1003" i="11" s="1"/>
  <c r="I1002" i="11"/>
  <c r="M1002" i="11" s="1"/>
  <c r="O1002" i="11" s="1"/>
  <c r="E1001" i="11"/>
  <c r="L1002" i="11"/>
  <c r="N1002" i="11" s="1"/>
  <c r="Q1002" i="11" s="1"/>
  <c r="S1002" i="11" s="1"/>
  <c r="P1002" i="11" l="1"/>
  <c r="R1002" i="11" s="1"/>
  <c r="I1001" i="11"/>
  <c r="M1001" i="11" s="1"/>
  <c r="O1001" i="11" s="1"/>
  <c r="E1000" i="11"/>
  <c r="L1001" i="11"/>
  <c r="N1001" i="11" s="1"/>
  <c r="Q1001" i="11" s="1"/>
  <c r="S1001" i="11" s="1"/>
  <c r="P1001" i="11" l="1"/>
  <c r="R1001" i="11" s="1"/>
  <c r="I1000" i="11"/>
  <c r="M1000" i="11" s="1"/>
  <c r="O1000" i="11" s="1"/>
  <c r="L1000" i="11"/>
  <c r="N1000" i="11" s="1"/>
  <c r="Q1000" i="11" s="1"/>
  <c r="S1000" i="11" s="1"/>
  <c r="E999" i="11"/>
  <c r="P1000" i="11" l="1"/>
  <c r="R1000" i="11" s="1"/>
  <c r="I999" i="11"/>
  <c r="M999" i="11" s="1"/>
  <c r="O999" i="11" s="1"/>
  <c r="E998" i="11"/>
  <c r="L999" i="11"/>
  <c r="N999" i="11" s="1"/>
  <c r="Q999" i="11" s="1"/>
  <c r="S999" i="11" s="1"/>
  <c r="P999" i="11" l="1"/>
  <c r="R999" i="11" s="1"/>
  <c r="I998" i="11"/>
  <c r="M998" i="11" s="1"/>
  <c r="O998" i="11" s="1"/>
  <c r="E997" i="11"/>
  <c r="L998" i="11"/>
  <c r="N998" i="11" s="1"/>
  <c r="Q998" i="11" s="1"/>
  <c r="S998" i="11" s="1"/>
  <c r="P998" i="11" l="1"/>
  <c r="R998" i="11" s="1"/>
  <c r="I997" i="11"/>
  <c r="M997" i="11" s="1"/>
  <c r="O997" i="11" s="1"/>
  <c r="E996" i="11"/>
  <c r="L997" i="11"/>
  <c r="N997" i="11" s="1"/>
  <c r="Q997" i="11" s="1"/>
  <c r="S997" i="11" s="1"/>
  <c r="P997" i="11" l="1"/>
  <c r="R997" i="11" s="1"/>
  <c r="I996" i="11"/>
  <c r="M996" i="11" s="1"/>
  <c r="O996" i="11" s="1"/>
  <c r="E995" i="11"/>
  <c r="L996" i="11"/>
  <c r="N996" i="11" s="1"/>
  <c r="Q996" i="11" s="1"/>
  <c r="S996" i="11" s="1"/>
  <c r="P996" i="11" l="1"/>
  <c r="R996" i="11" s="1"/>
  <c r="I995" i="11"/>
  <c r="M995" i="11" s="1"/>
  <c r="O995" i="11" s="1"/>
  <c r="L995" i="11"/>
  <c r="N995" i="11" s="1"/>
  <c r="Q995" i="11" s="1"/>
  <c r="S995" i="11" s="1"/>
  <c r="E994" i="11"/>
  <c r="P995" i="11" l="1"/>
  <c r="R995" i="11" s="1"/>
  <c r="I994" i="11"/>
  <c r="M994" i="11" s="1"/>
  <c r="O994" i="11" s="1"/>
  <c r="L994" i="11"/>
  <c r="N994" i="11" s="1"/>
  <c r="Q994" i="11" s="1"/>
  <c r="S994" i="11" s="1"/>
  <c r="E993" i="11"/>
  <c r="P994" i="11" l="1"/>
  <c r="R994" i="11" s="1"/>
  <c r="I993" i="11"/>
  <c r="M993" i="11" s="1"/>
  <c r="O993" i="11" s="1"/>
  <c r="E992" i="11"/>
  <c r="L993" i="11"/>
  <c r="N993" i="11" s="1"/>
  <c r="Q993" i="11" s="1"/>
  <c r="S993" i="11" s="1"/>
  <c r="P993" i="11" l="1"/>
  <c r="R993" i="11" s="1"/>
  <c r="I992" i="11"/>
  <c r="M992" i="11" s="1"/>
  <c r="O992" i="11" s="1"/>
  <c r="L992" i="11"/>
  <c r="N992" i="11" s="1"/>
  <c r="Q992" i="11" s="1"/>
  <c r="S992" i="11" s="1"/>
  <c r="E991" i="11"/>
  <c r="I991" i="11" l="1"/>
  <c r="M991" i="11" s="1"/>
  <c r="O991" i="11" s="1"/>
  <c r="L991" i="11"/>
  <c r="N991" i="11" s="1"/>
  <c r="Q991" i="11" s="1"/>
  <c r="S991" i="11" s="1"/>
  <c r="E990" i="11"/>
  <c r="P992" i="11" l="1"/>
  <c r="R992" i="11" s="1"/>
  <c r="P991" i="11"/>
  <c r="R991" i="11" s="1"/>
  <c r="I990" i="11"/>
  <c r="M990" i="11" s="1"/>
  <c r="O990" i="11" s="1"/>
  <c r="L990" i="11"/>
  <c r="N990" i="11" s="1"/>
  <c r="Q990" i="11" s="1"/>
  <c r="S990" i="11" s="1"/>
  <c r="E989" i="11"/>
  <c r="P990" i="11" l="1"/>
  <c r="R990" i="11" s="1"/>
  <c r="I989" i="11"/>
  <c r="M989" i="11" s="1"/>
  <c r="O989" i="11" s="1"/>
  <c r="L989" i="11"/>
  <c r="N989" i="11" s="1"/>
  <c r="Q989" i="11" s="1"/>
  <c r="S989" i="11" s="1"/>
  <c r="E988" i="11"/>
  <c r="P989" i="11" l="1"/>
  <c r="R989" i="11" s="1"/>
  <c r="I988" i="11"/>
  <c r="M988" i="11" s="1"/>
  <c r="O988" i="11" s="1"/>
  <c r="E987" i="11"/>
  <c r="L988" i="11"/>
  <c r="N988" i="11" s="1"/>
  <c r="Q988" i="11" s="1"/>
  <c r="S988" i="11" s="1"/>
  <c r="P988" i="11" l="1"/>
  <c r="R988" i="11" s="1"/>
  <c r="I987" i="11"/>
  <c r="M987" i="11" s="1"/>
  <c r="O987" i="11" s="1"/>
  <c r="E986" i="11"/>
  <c r="L987" i="11"/>
  <c r="N987" i="11" s="1"/>
  <c r="Q987" i="11" s="1"/>
  <c r="S987" i="11" s="1"/>
  <c r="P987" i="11" l="1"/>
  <c r="R987" i="11" s="1"/>
  <c r="I986" i="11"/>
  <c r="M986" i="11" s="1"/>
  <c r="O986" i="11" s="1"/>
  <c r="L986" i="11"/>
  <c r="N986" i="11" s="1"/>
  <c r="Q986" i="11" s="1"/>
  <c r="S986" i="11" s="1"/>
  <c r="E985" i="11"/>
  <c r="P986" i="11" l="1"/>
  <c r="R986" i="11" s="1"/>
  <c r="I985" i="11"/>
  <c r="M985" i="11" s="1"/>
  <c r="O985" i="11" s="1"/>
  <c r="E984" i="11"/>
  <c r="L985" i="11"/>
  <c r="N985" i="11" s="1"/>
  <c r="Q985" i="11" s="1"/>
  <c r="S985" i="11" s="1"/>
  <c r="P985" i="11" l="1"/>
  <c r="R985" i="11" s="1"/>
  <c r="I984" i="11"/>
  <c r="M984" i="11" s="1"/>
  <c r="O984" i="11" s="1"/>
  <c r="L984" i="11"/>
  <c r="N984" i="11" s="1"/>
  <c r="Q984" i="11" s="1"/>
  <c r="S984" i="11" s="1"/>
  <c r="E983" i="11"/>
  <c r="P984" i="11" l="1"/>
  <c r="R984" i="11" s="1"/>
  <c r="I983" i="11"/>
  <c r="M983" i="11" s="1"/>
  <c r="O983" i="11" s="1"/>
  <c r="E982" i="11"/>
  <c r="L983" i="11"/>
  <c r="N983" i="11" s="1"/>
  <c r="Q983" i="11" s="1"/>
  <c r="S983" i="11" s="1"/>
  <c r="P983" i="11" l="1"/>
  <c r="R983" i="11" s="1"/>
  <c r="I982" i="11"/>
  <c r="M982" i="11" s="1"/>
  <c r="O982" i="11" s="1"/>
  <c r="L982" i="11"/>
  <c r="N982" i="11" s="1"/>
  <c r="Q982" i="11" s="1"/>
  <c r="S982" i="11" s="1"/>
  <c r="E981" i="11"/>
  <c r="P982" i="11" l="1"/>
  <c r="R982" i="11" s="1"/>
  <c r="I981" i="11"/>
  <c r="M981" i="11" s="1"/>
  <c r="O981" i="11" s="1"/>
  <c r="E980" i="11"/>
  <c r="L981" i="11"/>
  <c r="N981" i="11" s="1"/>
  <c r="Q981" i="11" s="1"/>
  <c r="S981" i="11" s="1"/>
  <c r="P981" i="11" l="1"/>
  <c r="R981" i="11" s="1"/>
  <c r="I980" i="11"/>
  <c r="M980" i="11" s="1"/>
  <c r="O980" i="11" s="1"/>
  <c r="L980" i="11"/>
  <c r="N980" i="11" s="1"/>
  <c r="Q980" i="11" s="1"/>
  <c r="S980" i="11" s="1"/>
  <c r="E979" i="11"/>
  <c r="P980" i="11" l="1"/>
  <c r="R980" i="11" s="1"/>
  <c r="I979" i="11"/>
  <c r="M979" i="11" s="1"/>
  <c r="O979" i="11" s="1"/>
  <c r="E978" i="11"/>
  <c r="L979" i="11"/>
  <c r="N979" i="11" s="1"/>
  <c r="Q979" i="11" s="1"/>
  <c r="S979" i="11" s="1"/>
  <c r="P979" i="11" l="1"/>
  <c r="R979" i="11" s="1"/>
  <c r="I978" i="11"/>
  <c r="M978" i="11" s="1"/>
  <c r="O978" i="11" s="1"/>
  <c r="L978" i="11"/>
  <c r="N978" i="11" s="1"/>
  <c r="Q978" i="11" s="1"/>
  <c r="S978" i="11" s="1"/>
  <c r="E977" i="11"/>
  <c r="P978" i="11" l="1"/>
  <c r="R978" i="11" s="1"/>
  <c r="I977" i="11"/>
  <c r="M977" i="11" s="1"/>
  <c r="O977" i="11" s="1"/>
  <c r="E976" i="11"/>
  <c r="L977" i="11"/>
  <c r="N977" i="11" s="1"/>
  <c r="Q977" i="11" s="1"/>
  <c r="S977" i="11" s="1"/>
  <c r="P977" i="11" l="1"/>
  <c r="R977" i="11" s="1"/>
  <c r="I976" i="11"/>
  <c r="M976" i="11" s="1"/>
  <c r="O976" i="11" s="1"/>
  <c r="E975" i="11"/>
  <c r="L976" i="11"/>
  <c r="N976" i="11" s="1"/>
  <c r="Q976" i="11" s="1"/>
  <c r="S976" i="11" s="1"/>
  <c r="P976" i="11" l="1"/>
  <c r="R976" i="11" s="1"/>
  <c r="I975" i="11"/>
  <c r="M975" i="11" s="1"/>
  <c r="O975" i="11" s="1"/>
  <c r="E974" i="11"/>
  <c r="L975" i="11"/>
  <c r="N975" i="11" s="1"/>
  <c r="Q975" i="11" s="1"/>
  <c r="S975" i="11" s="1"/>
  <c r="P975" i="11" l="1"/>
  <c r="R975" i="11" s="1"/>
  <c r="I974" i="11"/>
  <c r="M974" i="11" s="1"/>
  <c r="O974" i="11" s="1"/>
  <c r="L974" i="11"/>
  <c r="N974" i="11" s="1"/>
  <c r="Q974" i="11" s="1"/>
  <c r="S974" i="11" s="1"/>
  <c r="E973" i="11"/>
  <c r="P974" i="11" l="1"/>
  <c r="R974" i="11" s="1"/>
  <c r="I973" i="11"/>
  <c r="M973" i="11" s="1"/>
  <c r="O973" i="11" s="1"/>
  <c r="L973" i="11"/>
  <c r="N973" i="11" s="1"/>
  <c r="Q973" i="11" s="1"/>
  <c r="S973" i="11" s="1"/>
  <c r="E972" i="11"/>
  <c r="I972" i="11" l="1"/>
  <c r="M972" i="11" s="1"/>
  <c r="O972" i="11" s="1"/>
  <c r="L972" i="11"/>
  <c r="N972" i="11" s="1"/>
  <c r="Q972" i="11" s="1"/>
  <c r="S972" i="11" s="1"/>
  <c r="E971" i="11"/>
  <c r="P973" i="11" l="1"/>
  <c r="R973" i="11" s="1"/>
  <c r="P972" i="11"/>
  <c r="R972" i="11" s="1"/>
  <c r="I971" i="11"/>
  <c r="M971" i="11" s="1"/>
  <c r="O971" i="11" s="1"/>
  <c r="E970" i="11"/>
  <c r="L971" i="11"/>
  <c r="N971" i="11" s="1"/>
  <c r="Q971" i="11" s="1"/>
  <c r="S971" i="11" s="1"/>
  <c r="P971" i="11" l="1"/>
  <c r="R971" i="11" s="1"/>
  <c r="I970" i="11"/>
  <c r="M970" i="11" s="1"/>
  <c r="O970" i="11" s="1"/>
  <c r="L970" i="11"/>
  <c r="N970" i="11" s="1"/>
  <c r="Q970" i="11" s="1"/>
  <c r="S970" i="11" s="1"/>
  <c r="E969" i="11"/>
  <c r="P970" i="11" l="1"/>
  <c r="R970" i="11" s="1"/>
  <c r="I969" i="11"/>
  <c r="M969" i="11" s="1"/>
  <c r="O969" i="11" s="1"/>
  <c r="E968" i="11"/>
  <c r="L969" i="11"/>
  <c r="N969" i="11" s="1"/>
  <c r="Q969" i="11" s="1"/>
  <c r="S969" i="11" s="1"/>
  <c r="P969" i="11" l="1"/>
  <c r="R969" i="11" s="1"/>
  <c r="I968" i="11"/>
  <c r="M968" i="11" s="1"/>
  <c r="O968" i="11" s="1"/>
  <c r="E967" i="11"/>
  <c r="L968" i="11"/>
  <c r="N968" i="11" s="1"/>
  <c r="Q968" i="11" s="1"/>
  <c r="S968" i="11" s="1"/>
  <c r="P968" i="11" l="1"/>
  <c r="R968" i="11" s="1"/>
  <c r="I967" i="11"/>
  <c r="M967" i="11" s="1"/>
  <c r="O967" i="11" s="1"/>
  <c r="E966" i="11"/>
  <c r="L967" i="11"/>
  <c r="N967" i="11" s="1"/>
  <c r="Q967" i="11" s="1"/>
  <c r="S967" i="11" s="1"/>
  <c r="P967" i="11" l="1"/>
  <c r="R967" i="11" s="1"/>
  <c r="I966" i="11"/>
  <c r="M966" i="11" s="1"/>
  <c r="O966" i="11" s="1"/>
  <c r="L966" i="11"/>
  <c r="N966" i="11" s="1"/>
  <c r="Q966" i="11" s="1"/>
  <c r="S966" i="11" s="1"/>
  <c r="E965" i="11"/>
  <c r="P966" i="11" l="1"/>
  <c r="R966" i="11" s="1"/>
  <c r="I965" i="11"/>
  <c r="M965" i="11" s="1"/>
  <c r="O965" i="11" s="1"/>
  <c r="E964" i="11"/>
  <c r="L965" i="11"/>
  <c r="N965" i="11" s="1"/>
  <c r="Q965" i="11" s="1"/>
  <c r="S965" i="11" s="1"/>
  <c r="P965" i="11" l="1"/>
  <c r="R965" i="11" s="1"/>
  <c r="I964" i="11"/>
  <c r="M964" i="11" s="1"/>
  <c r="O964" i="11" s="1"/>
  <c r="L964" i="11"/>
  <c r="N964" i="11" s="1"/>
  <c r="Q964" i="11" s="1"/>
  <c r="S964" i="11" s="1"/>
  <c r="E963" i="11"/>
  <c r="P964" i="11" l="1"/>
  <c r="R964" i="11" s="1"/>
  <c r="I963" i="11"/>
  <c r="M963" i="11" s="1"/>
  <c r="O963" i="11" s="1"/>
  <c r="L963" i="11"/>
  <c r="N963" i="11" s="1"/>
  <c r="Q963" i="11" s="1"/>
  <c r="S963" i="11" s="1"/>
  <c r="E962" i="11"/>
  <c r="P963" i="11" l="1"/>
  <c r="R963" i="11" s="1"/>
  <c r="I962" i="11"/>
  <c r="M962" i="11" s="1"/>
  <c r="O962" i="11" s="1"/>
  <c r="L962" i="11"/>
  <c r="N962" i="11" s="1"/>
  <c r="Q962" i="11" s="1"/>
  <c r="S962" i="11" s="1"/>
  <c r="E961" i="11"/>
  <c r="P962" i="11" l="1"/>
  <c r="R962" i="11" s="1"/>
  <c r="I961" i="11"/>
  <c r="M961" i="11" s="1"/>
  <c r="O961" i="11" s="1"/>
  <c r="L961" i="11"/>
  <c r="N961" i="11" s="1"/>
  <c r="Q961" i="11" s="1"/>
  <c r="S961" i="11" s="1"/>
  <c r="E960" i="11"/>
  <c r="I960" i="11" l="1"/>
  <c r="M960" i="11" s="1"/>
  <c r="O960" i="11" s="1"/>
  <c r="E959" i="11"/>
  <c r="L960" i="11"/>
  <c r="N960" i="11" s="1"/>
  <c r="Q960" i="11" s="1"/>
  <c r="S960" i="11" s="1"/>
  <c r="P961" i="11" l="1"/>
  <c r="R961" i="11" s="1"/>
  <c r="P960" i="11"/>
  <c r="R960" i="11" s="1"/>
  <c r="I959" i="11"/>
  <c r="M959" i="11" s="1"/>
  <c r="O959" i="11" s="1"/>
  <c r="E958" i="11"/>
  <c r="L959" i="11"/>
  <c r="N959" i="11" s="1"/>
  <c r="Q959" i="11" s="1"/>
  <c r="S959" i="11" s="1"/>
  <c r="P959" i="11" l="1"/>
  <c r="R959" i="11" s="1"/>
  <c r="I958" i="11"/>
  <c r="M958" i="11" s="1"/>
  <c r="O958" i="11" s="1"/>
  <c r="L958" i="11"/>
  <c r="N958" i="11" s="1"/>
  <c r="Q958" i="11" s="1"/>
  <c r="S958" i="11" s="1"/>
  <c r="E957" i="11"/>
  <c r="P958" i="11" l="1"/>
  <c r="R958" i="11" s="1"/>
  <c r="I957" i="11"/>
  <c r="M957" i="11" s="1"/>
  <c r="O957" i="11" s="1"/>
  <c r="L957" i="11"/>
  <c r="N957" i="11" s="1"/>
  <c r="Q957" i="11" s="1"/>
  <c r="S957" i="11" s="1"/>
  <c r="E956" i="11"/>
  <c r="I956" i="11" l="1"/>
  <c r="M956" i="11" s="1"/>
  <c r="O956" i="11" s="1"/>
  <c r="L956" i="11"/>
  <c r="N956" i="11" s="1"/>
  <c r="Q956" i="11" s="1"/>
  <c r="S956" i="11" s="1"/>
  <c r="E955" i="11"/>
  <c r="P957" i="11" l="1"/>
  <c r="R957" i="11" s="1"/>
  <c r="P956" i="11"/>
  <c r="R956" i="11" s="1"/>
  <c r="I955" i="11"/>
  <c r="M955" i="11" s="1"/>
  <c r="O955" i="11" s="1"/>
  <c r="L955" i="11"/>
  <c r="N955" i="11" s="1"/>
  <c r="Q955" i="11" s="1"/>
  <c r="S955" i="11" s="1"/>
  <c r="E954" i="11"/>
  <c r="P955" i="11" l="1"/>
  <c r="R955" i="11" s="1"/>
  <c r="I954" i="11"/>
  <c r="M954" i="11" s="1"/>
  <c r="O954" i="11" s="1"/>
  <c r="L954" i="11"/>
  <c r="N954" i="11" s="1"/>
  <c r="Q954" i="11" s="1"/>
  <c r="S954" i="11" s="1"/>
  <c r="E953" i="11"/>
  <c r="P954" i="11" l="1"/>
  <c r="R954" i="11" s="1"/>
  <c r="I953" i="11"/>
  <c r="M953" i="11" s="1"/>
  <c r="O953" i="11" s="1"/>
  <c r="L953" i="11"/>
  <c r="N953" i="11" s="1"/>
  <c r="Q953" i="11" s="1"/>
  <c r="S953" i="11" s="1"/>
  <c r="E952" i="11"/>
  <c r="P953" i="11" l="1"/>
  <c r="R953" i="11" s="1"/>
  <c r="I952" i="11"/>
  <c r="M952" i="11" s="1"/>
  <c r="O952" i="11" s="1"/>
  <c r="E951" i="11"/>
  <c r="L952" i="11"/>
  <c r="N952" i="11" s="1"/>
  <c r="Q952" i="11" s="1"/>
  <c r="S952" i="11" s="1"/>
  <c r="P952" i="11" l="1"/>
  <c r="R952" i="11" s="1"/>
  <c r="I951" i="11"/>
  <c r="M951" i="11" s="1"/>
  <c r="O951" i="11" s="1"/>
  <c r="L951" i="11"/>
  <c r="N951" i="11" s="1"/>
  <c r="Q951" i="11" s="1"/>
  <c r="S951" i="11" s="1"/>
  <c r="E950" i="11"/>
  <c r="I950" i="11" l="1"/>
  <c r="M950" i="11" s="1"/>
  <c r="O950" i="11" s="1"/>
  <c r="L950" i="11"/>
  <c r="N950" i="11" s="1"/>
  <c r="Q950" i="11" s="1"/>
  <c r="S950" i="11" s="1"/>
  <c r="E949" i="11"/>
  <c r="P951" i="11" l="1"/>
  <c r="R951" i="11" s="1"/>
  <c r="I949" i="11"/>
  <c r="M949" i="11" s="1"/>
  <c r="O949" i="11" s="1"/>
  <c r="L949" i="11"/>
  <c r="N949" i="11" s="1"/>
  <c r="Q949" i="11" s="1"/>
  <c r="S949" i="11" s="1"/>
  <c r="E948" i="11"/>
  <c r="P950" i="11" l="1"/>
  <c r="R950" i="11" s="1"/>
  <c r="P949" i="11"/>
  <c r="R949" i="11" s="1"/>
  <c r="I948" i="11"/>
  <c r="M948" i="11" s="1"/>
  <c r="O948" i="11" s="1"/>
  <c r="L948" i="11"/>
  <c r="N948" i="11" s="1"/>
  <c r="Q948" i="11" s="1"/>
  <c r="S948" i="11" s="1"/>
  <c r="E947" i="11"/>
  <c r="P948" i="11" l="1"/>
  <c r="R948" i="11" s="1"/>
  <c r="I947" i="11"/>
  <c r="M947" i="11" s="1"/>
  <c r="O947" i="11" s="1"/>
  <c r="E946" i="11"/>
  <c r="L947" i="11"/>
  <c r="N947" i="11" s="1"/>
  <c r="Q947" i="11" s="1"/>
  <c r="S947" i="11" s="1"/>
  <c r="P947" i="11" l="1"/>
  <c r="R947" i="11" s="1"/>
  <c r="I946" i="11"/>
  <c r="M946" i="11" s="1"/>
  <c r="O946" i="11" s="1"/>
  <c r="L946" i="11"/>
  <c r="N946" i="11" s="1"/>
  <c r="Q946" i="11" s="1"/>
  <c r="S946" i="11" s="1"/>
  <c r="E945" i="11"/>
  <c r="I945" i="11" l="1"/>
  <c r="M945" i="11" s="1"/>
  <c r="O945" i="11" s="1"/>
  <c r="L945" i="11"/>
  <c r="N945" i="11" s="1"/>
  <c r="Q945" i="11" s="1"/>
  <c r="S945" i="11" s="1"/>
  <c r="E944" i="11"/>
  <c r="P946" i="11" l="1"/>
  <c r="R946" i="11" s="1"/>
  <c r="P945" i="11"/>
  <c r="R945" i="11" s="1"/>
  <c r="I944" i="11"/>
  <c r="M944" i="11" s="1"/>
  <c r="O944" i="11" s="1"/>
  <c r="E943" i="11"/>
  <c r="L944" i="11"/>
  <c r="N944" i="11" s="1"/>
  <c r="Q944" i="11" s="1"/>
  <c r="S944" i="11" s="1"/>
  <c r="P944" i="11" l="1"/>
  <c r="R944" i="11" s="1"/>
  <c r="I943" i="11"/>
  <c r="M943" i="11" s="1"/>
  <c r="O943" i="11" s="1"/>
  <c r="E942" i="11"/>
  <c r="L943" i="11"/>
  <c r="N943" i="11" s="1"/>
  <c r="Q943" i="11" s="1"/>
  <c r="S943" i="11" s="1"/>
  <c r="P943" i="11" l="1"/>
  <c r="R943" i="11" s="1"/>
  <c r="I942" i="11"/>
  <c r="M942" i="11" s="1"/>
  <c r="O942" i="11" s="1"/>
  <c r="L942" i="11"/>
  <c r="N942" i="11" s="1"/>
  <c r="Q942" i="11" s="1"/>
  <c r="S942" i="11" s="1"/>
  <c r="E941" i="11"/>
  <c r="P942" i="11" l="1"/>
  <c r="R942" i="11" s="1"/>
  <c r="I941" i="11"/>
  <c r="M941" i="11" s="1"/>
  <c r="O941" i="11" s="1"/>
  <c r="E940" i="11"/>
  <c r="L941" i="11"/>
  <c r="N941" i="11" s="1"/>
  <c r="Q941" i="11" s="1"/>
  <c r="S941" i="11" s="1"/>
  <c r="P941" i="11" l="1"/>
  <c r="R941" i="11" s="1"/>
  <c r="I940" i="11"/>
  <c r="M940" i="11" s="1"/>
  <c r="O940" i="11" s="1"/>
  <c r="L940" i="11"/>
  <c r="N940" i="11" s="1"/>
  <c r="Q940" i="11" s="1"/>
  <c r="S940" i="11" s="1"/>
  <c r="E939" i="11"/>
  <c r="P940" i="11" l="1"/>
  <c r="R940" i="11" s="1"/>
  <c r="I939" i="11"/>
  <c r="M939" i="11" s="1"/>
  <c r="O939" i="11" s="1"/>
  <c r="L939" i="11"/>
  <c r="N939" i="11" s="1"/>
  <c r="Q939" i="11" s="1"/>
  <c r="S939" i="11" s="1"/>
  <c r="E938" i="11"/>
  <c r="P939" i="11" l="1"/>
  <c r="R939" i="11" s="1"/>
  <c r="I938" i="11"/>
  <c r="M938" i="11" s="1"/>
  <c r="O938" i="11" s="1"/>
  <c r="L938" i="11"/>
  <c r="N938" i="11" s="1"/>
  <c r="Q938" i="11" s="1"/>
  <c r="S938" i="11" s="1"/>
  <c r="E937" i="11"/>
  <c r="P938" i="11" l="1"/>
  <c r="R938" i="11" s="1"/>
  <c r="I937" i="11"/>
  <c r="M937" i="11" s="1"/>
  <c r="O937" i="11" s="1"/>
  <c r="L937" i="11"/>
  <c r="N937" i="11" s="1"/>
  <c r="Q937" i="11" s="1"/>
  <c r="S937" i="11" s="1"/>
  <c r="E936" i="11"/>
  <c r="I936" i="11" l="1"/>
  <c r="M936" i="11" s="1"/>
  <c r="O936" i="11" s="1"/>
  <c r="E935" i="11"/>
  <c r="L936" i="11"/>
  <c r="N936" i="11" s="1"/>
  <c r="Q936" i="11" s="1"/>
  <c r="S936" i="11" s="1"/>
  <c r="P937" i="11" l="1"/>
  <c r="R937" i="11" s="1"/>
  <c r="P936" i="11"/>
  <c r="R936" i="11" s="1"/>
  <c r="I935" i="11"/>
  <c r="M935" i="11" s="1"/>
  <c r="O935" i="11" s="1"/>
  <c r="L935" i="11"/>
  <c r="N935" i="11" s="1"/>
  <c r="Q935" i="11" s="1"/>
  <c r="S935" i="11" s="1"/>
  <c r="E934" i="11"/>
  <c r="P935" i="11" l="1"/>
  <c r="R935" i="11" s="1"/>
  <c r="I934" i="11"/>
  <c r="M934" i="11" s="1"/>
  <c r="O934" i="11" s="1"/>
  <c r="L934" i="11"/>
  <c r="N934" i="11" s="1"/>
  <c r="Q934" i="11" s="1"/>
  <c r="S934" i="11" s="1"/>
  <c r="E933" i="11"/>
  <c r="P934" i="11" l="1"/>
  <c r="R934" i="11" s="1"/>
  <c r="I933" i="11"/>
  <c r="M933" i="11" s="1"/>
  <c r="O933" i="11" s="1"/>
  <c r="L933" i="11"/>
  <c r="N933" i="11" s="1"/>
  <c r="Q933" i="11" s="1"/>
  <c r="S933" i="11" s="1"/>
  <c r="E932" i="11"/>
  <c r="I932" i="11" l="1"/>
  <c r="M932" i="11" s="1"/>
  <c r="O932" i="11" s="1"/>
  <c r="E931" i="11"/>
  <c r="L932" i="11"/>
  <c r="N932" i="11" s="1"/>
  <c r="Q932" i="11" s="1"/>
  <c r="S932" i="11" s="1"/>
  <c r="P933" i="11" l="1"/>
  <c r="R933" i="11" s="1"/>
  <c r="P932" i="11"/>
  <c r="R932" i="11" s="1"/>
  <c r="I931" i="11"/>
  <c r="M931" i="11" s="1"/>
  <c r="O931" i="11" s="1"/>
  <c r="L931" i="11"/>
  <c r="N931" i="11" s="1"/>
  <c r="Q931" i="11" s="1"/>
  <c r="S931" i="11" s="1"/>
  <c r="E930" i="11"/>
  <c r="P931" i="11" l="1"/>
  <c r="R931" i="11" s="1"/>
  <c r="I930" i="11"/>
  <c r="M930" i="11" s="1"/>
  <c r="O930" i="11" s="1"/>
  <c r="L930" i="11"/>
  <c r="N930" i="11" s="1"/>
  <c r="Q930" i="11" s="1"/>
  <c r="S930" i="11" s="1"/>
  <c r="E929" i="11"/>
  <c r="P930" i="11" l="1"/>
  <c r="R930" i="11" s="1"/>
  <c r="I929" i="11"/>
  <c r="M929" i="11" s="1"/>
  <c r="O929" i="11" s="1"/>
  <c r="E928" i="11"/>
  <c r="L929" i="11"/>
  <c r="N929" i="11" s="1"/>
  <c r="Q929" i="11" s="1"/>
  <c r="S929" i="11" s="1"/>
  <c r="P929" i="11" l="1"/>
  <c r="R929" i="11" s="1"/>
  <c r="I928" i="11"/>
  <c r="M928" i="11" s="1"/>
  <c r="O928" i="11" s="1"/>
  <c r="E927" i="11"/>
  <c r="L928" i="11"/>
  <c r="N928" i="11" s="1"/>
  <c r="Q928" i="11" s="1"/>
  <c r="S928" i="11" s="1"/>
  <c r="P928" i="11" l="1"/>
  <c r="R928" i="11" s="1"/>
  <c r="I927" i="11"/>
  <c r="M927" i="11" s="1"/>
  <c r="O927" i="11" s="1"/>
  <c r="E926" i="11"/>
  <c r="L927" i="11"/>
  <c r="N927" i="11" s="1"/>
  <c r="Q927" i="11" s="1"/>
  <c r="S927" i="11" s="1"/>
  <c r="P927" i="11" l="1"/>
  <c r="R927" i="11" s="1"/>
  <c r="I926" i="11"/>
  <c r="M926" i="11" s="1"/>
  <c r="O926" i="11" s="1"/>
  <c r="L926" i="11"/>
  <c r="N926" i="11" s="1"/>
  <c r="Q926" i="11" s="1"/>
  <c r="S926" i="11" s="1"/>
  <c r="E925" i="11"/>
  <c r="I925" i="11" l="1"/>
  <c r="M925" i="11" s="1"/>
  <c r="O925" i="11" s="1"/>
  <c r="E924" i="11"/>
  <c r="L925" i="11"/>
  <c r="N925" i="11" s="1"/>
  <c r="Q925" i="11" s="1"/>
  <c r="S925" i="11" s="1"/>
  <c r="P926" i="11" l="1"/>
  <c r="R926" i="11" s="1"/>
  <c r="P925" i="11"/>
  <c r="R925" i="11" s="1"/>
  <c r="I924" i="11"/>
  <c r="M924" i="11" s="1"/>
  <c r="O924" i="11" s="1"/>
  <c r="L924" i="11"/>
  <c r="N924" i="11" s="1"/>
  <c r="Q924" i="11" s="1"/>
  <c r="S924" i="11" s="1"/>
  <c r="E923" i="11"/>
  <c r="P924" i="11" l="1"/>
  <c r="R924" i="11" s="1"/>
  <c r="I923" i="11"/>
  <c r="M923" i="11" s="1"/>
  <c r="O923" i="11" s="1"/>
  <c r="L923" i="11"/>
  <c r="N923" i="11" s="1"/>
  <c r="Q923" i="11" s="1"/>
  <c r="S923" i="11" s="1"/>
  <c r="E922" i="11"/>
  <c r="P923" i="11" l="1"/>
  <c r="R923" i="11" s="1"/>
  <c r="I922" i="11"/>
  <c r="M922" i="11" s="1"/>
  <c r="O922" i="11" s="1"/>
  <c r="L922" i="11"/>
  <c r="N922" i="11" s="1"/>
  <c r="Q922" i="11" s="1"/>
  <c r="S922" i="11" s="1"/>
  <c r="E921" i="11"/>
  <c r="P922" i="11" l="1"/>
  <c r="R922" i="11" s="1"/>
  <c r="I921" i="11"/>
  <c r="M921" i="11" s="1"/>
  <c r="O921" i="11" s="1"/>
  <c r="L921" i="11"/>
  <c r="N921" i="11" s="1"/>
  <c r="Q921" i="11" s="1"/>
  <c r="S921" i="11" s="1"/>
  <c r="E920" i="11"/>
  <c r="P921" i="11" l="1"/>
  <c r="R921" i="11" s="1"/>
  <c r="I920" i="11"/>
  <c r="M920" i="11" s="1"/>
  <c r="O920" i="11" s="1"/>
  <c r="E919" i="11"/>
  <c r="L920" i="11"/>
  <c r="N920" i="11" s="1"/>
  <c r="Q920" i="11" s="1"/>
  <c r="S920" i="11" s="1"/>
  <c r="P920" i="11" l="1"/>
  <c r="R920" i="11" s="1"/>
  <c r="I919" i="11"/>
  <c r="M919" i="11" s="1"/>
  <c r="O919" i="11" s="1"/>
  <c r="E918" i="11"/>
  <c r="L919" i="11"/>
  <c r="N919" i="11" s="1"/>
  <c r="Q919" i="11" s="1"/>
  <c r="S919" i="11" s="1"/>
  <c r="P919" i="11" l="1"/>
  <c r="R919" i="11" s="1"/>
  <c r="I918" i="11"/>
  <c r="M918" i="11" s="1"/>
  <c r="O918" i="11" s="1"/>
  <c r="E917" i="11"/>
  <c r="L918" i="11"/>
  <c r="N918" i="11" s="1"/>
  <c r="Q918" i="11" s="1"/>
  <c r="S918" i="11" s="1"/>
  <c r="P918" i="11" l="1"/>
  <c r="R918" i="11" s="1"/>
  <c r="I917" i="11"/>
  <c r="M917" i="11" s="1"/>
  <c r="O917" i="11" s="1"/>
  <c r="L917" i="11"/>
  <c r="N917" i="11" s="1"/>
  <c r="Q917" i="11" s="1"/>
  <c r="S917" i="11" s="1"/>
  <c r="E916" i="11"/>
  <c r="P917" i="11" l="1"/>
  <c r="R917" i="11" s="1"/>
  <c r="I916" i="11"/>
  <c r="M916" i="11" s="1"/>
  <c r="O916" i="11" s="1"/>
  <c r="L916" i="11"/>
  <c r="N916" i="11" s="1"/>
  <c r="Q916" i="11" s="1"/>
  <c r="S916" i="11" s="1"/>
  <c r="E915" i="11"/>
  <c r="P916" i="11" l="1"/>
  <c r="R916" i="11" s="1"/>
  <c r="I915" i="11"/>
  <c r="M915" i="11" s="1"/>
  <c r="O915" i="11" s="1"/>
  <c r="L915" i="11"/>
  <c r="N915" i="11" s="1"/>
  <c r="Q915" i="11" s="1"/>
  <c r="S915" i="11" s="1"/>
  <c r="E914" i="11"/>
  <c r="P915" i="11" l="1"/>
  <c r="R915" i="11" s="1"/>
  <c r="I914" i="11"/>
  <c r="M914" i="11" s="1"/>
  <c r="O914" i="11" s="1"/>
  <c r="L914" i="11"/>
  <c r="N914" i="11" s="1"/>
  <c r="Q914" i="11" s="1"/>
  <c r="S914" i="11" s="1"/>
  <c r="E913" i="11"/>
  <c r="I913" i="11" l="1"/>
  <c r="M913" i="11" s="1"/>
  <c r="O913" i="11" s="1"/>
  <c r="L913" i="11"/>
  <c r="N913" i="11" s="1"/>
  <c r="Q913" i="11" s="1"/>
  <c r="S913" i="11" s="1"/>
  <c r="E912" i="11"/>
  <c r="P914" i="11" l="1"/>
  <c r="R914" i="11" s="1"/>
  <c r="P913" i="11"/>
  <c r="R913" i="11" s="1"/>
  <c r="I912" i="11"/>
  <c r="M912" i="11" s="1"/>
  <c r="O912" i="11" s="1"/>
  <c r="L912" i="11"/>
  <c r="N912" i="11" s="1"/>
  <c r="Q912" i="11" s="1"/>
  <c r="S912" i="11" s="1"/>
  <c r="E911" i="11"/>
  <c r="P912" i="11" l="1"/>
  <c r="R912" i="11" s="1"/>
  <c r="I911" i="11"/>
  <c r="M911" i="11" s="1"/>
  <c r="O911" i="11" s="1"/>
  <c r="E910" i="11"/>
  <c r="L911" i="11"/>
  <c r="N911" i="11" s="1"/>
  <c r="Q911" i="11" s="1"/>
  <c r="S911" i="11" s="1"/>
  <c r="P911" i="11" l="1"/>
  <c r="R911" i="11" s="1"/>
  <c r="I910" i="11"/>
  <c r="M910" i="11" s="1"/>
  <c r="O910" i="11" s="1"/>
  <c r="L910" i="11"/>
  <c r="N910" i="11" s="1"/>
  <c r="Q910" i="11" s="1"/>
  <c r="S910" i="11" s="1"/>
  <c r="E909" i="11"/>
  <c r="P910" i="11" l="1"/>
  <c r="R910" i="11" s="1"/>
  <c r="I909" i="11"/>
  <c r="M909" i="11" s="1"/>
  <c r="O909" i="11" s="1"/>
  <c r="L909" i="11"/>
  <c r="N909" i="11" s="1"/>
  <c r="Q909" i="11" s="1"/>
  <c r="S909" i="11" s="1"/>
  <c r="E908" i="11"/>
  <c r="I908" i="11" l="1"/>
  <c r="M908" i="11" s="1"/>
  <c r="O908" i="11" s="1"/>
  <c r="L908" i="11"/>
  <c r="N908" i="11" s="1"/>
  <c r="Q908" i="11" s="1"/>
  <c r="S908" i="11" s="1"/>
  <c r="E907" i="11"/>
  <c r="P909" i="11" l="1"/>
  <c r="R909" i="11" s="1"/>
  <c r="P908" i="11"/>
  <c r="R908" i="11" s="1"/>
  <c r="I907" i="11"/>
  <c r="M907" i="11" s="1"/>
  <c r="O907" i="11" s="1"/>
  <c r="L907" i="11"/>
  <c r="N907" i="11" s="1"/>
  <c r="Q907" i="11" s="1"/>
  <c r="S907" i="11" s="1"/>
  <c r="E906" i="11"/>
  <c r="P907" i="11" l="1"/>
  <c r="R907" i="11" s="1"/>
  <c r="I906" i="11"/>
  <c r="M906" i="11" s="1"/>
  <c r="O906" i="11" s="1"/>
  <c r="L906" i="11"/>
  <c r="N906" i="11" s="1"/>
  <c r="Q906" i="11" s="1"/>
  <c r="S906" i="11" s="1"/>
  <c r="E905" i="11"/>
  <c r="I905" i="11" l="1"/>
  <c r="M905" i="11" s="1"/>
  <c r="O905" i="11" s="1"/>
  <c r="L905" i="11"/>
  <c r="N905" i="11" s="1"/>
  <c r="Q905" i="11" s="1"/>
  <c r="S905" i="11" s="1"/>
  <c r="E904" i="11"/>
  <c r="P906" i="11" l="1"/>
  <c r="R906" i="11" s="1"/>
  <c r="P905" i="11"/>
  <c r="R905" i="11" s="1"/>
  <c r="I904" i="11"/>
  <c r="M904" i="11" s="1"/>
  <c r="O904" i="11" s="1"/>
  <c r="E903" i="11"/>
  <c r="L904" i="11"/>
  <c r="N904" i="11" s="1"/>
  <c r="Q904" i="11" s="1"/>
  <c r="S904" i="11" s="1"/>
  <c r="P904" i="11" l="1"/>
  <c r="R904" i="11" s="1"/>
  <c r="I903" i="11"/>
  <c r="M903" i="11" s="1"/>
  <c r="O903" i="11" s="1"/>
  <c r="E902" i="11"/>
  <c r="L903" i="11"/>
  <c r="N903" i="11" s="1"/>
  <c r="Q903" i="11" s="1"/>
  <c r="S903" i="11" s="1"/>
  <c r="P903" i="11" l="1"/>
  <c r="R903" i="11" s="1"/>
  <c r="I902" i="11"/>
  <c r="M902" i="11" s="1"/>
  <c r="O902" i="11" s="1"/>
  <c r="L902" i="11"/>
  <c r="N902" i="11" s="1"/>
  <c r="Q902" i="11" s="1"/>
  <c r="S902" i="11" s="1"/>
  <c r="E901" i="11"/>
  <c r="P902" i="11" l="1"/>
  <c r="R902" i="11" s="1"/>
  <c r="I901" i="11"/>
  <c r="M901" i="11" s="1"/>
  <c r="O901" i="11" s="1"/>
  <c r="L901" i="11"/>
  <c r="N901" i="11" s="1"/>
  <c r="Q901" i="11" s="1"/>
  <c r="S901" i="11" s="1"/>
  <c r="E900" i="11"/>
  <c r="P901" i="11" l="1"/>
  <c r="R901" i="11" s="1"/>
  <c r="I900" i="11"/>
  <c r="M900" i="11" s="1"/>
  <c r="O900" i="11" s="1"/>
  <c r="L900" i="11"/>
  <c r="N900" i="11" s="1"/>
  <c r="Q900" i="11" s="1"/>
  <c r="S900" i="11" s="1"/>
  <c r="E899" i="11"/>
  <c r="P900" i="11" l="1"/>
  <c r="R900" i="11" s="1"/>
  <c r="I899" i="11"/>
  <c r="M899" i="11" s="1"/>
  <c r="O899" i="11" s="1"/>
  <c r="L899" i="11"/>
  <c r="N899" i="11" s="1"/>
  <c r="Q899" i="11" s="1"/>
  <c r="S899" i="11" s="1"/>
  <c r="E898" i="11"/>
  <c r="P899" i="11" l="1"/>
  <c r="R899" i="11" s="1"/>
  <c r="I898" i="11"/>
  <c r="M898" i="11" s="1"/>
  <c r="O898" i="11" s="1"/>
  <c r="E897" i="11"/>
  <c r="L898" i="11"/>
  <c r="N898" i="11" s="1"/>
  <c r="Q898" i="11" s="1"/>
  <c r="S898" i="11" s="1"/>
  <c r="P898" i="11" l="1"/>
  <c r="R898" i="11" s="1"/>
  <c r="I897" i="11"/>
  <c r="M897" i="11" s="1"/>
  <c r="O897" i="11" s="1"/>
  <c r="L897" i="11"/>
  <c r="N897" i="11" s="1"/>
  <c r="Q897" i="11" s="1"/>
  <c r="S897" i="11" s="1"/>
  <c r="E896" i="11"/>
  <c r="I896" i="11" l="1"/>
  <c r="M896" i="11" s="1"/>
  <c r="O896" i="11" s="1"/>
  <c r="E895" i="11"/>
  <c r="L896" i="11"/>
  <c r="N896" i="11" s="1"/>
  <c r="Q896" i="11" s="1"/>
  <c r="S896" i="11" s="1"/>
  <c r="P897" i="11" l="1"/>
  <c r="R897" i="11" s="1"/>
  <c r="P896" i="11"/>
  <c r="R896" i="11" s="1"/>
  <c r="I895" i="11"/>
  <c r="M895" i="11" s="1"/>
  <c r="O895" i="11" s="1"/>
  <c r="E894" i="11"/>
  <c r="L895" i="11"/>
  <c r="N895" i="11" s="1"/>
  <c r="Q895" i="11" s="1"/>
  <c r="S895" i="11" s="1"/>
  <c r="P895" i="11" l="1"/>
  <c r="R895" i="11" s="1"/>
  <c r="I894" i="11"/>
  <c r="M894" i="11" s="1"/>
  <c r="O894" i="11" s="1"/>
  <c r="L894" i="11"/>
  <c r="N894" i="11" s="1"/>
  <c r="Q894" i="11" s="1"/>
  <c r="S894" i="11" s="1"/>
  <c r="E893" i="11"/>
  <c r="P894" i="11" l="1"/>
  <c r="R894" i="11" s="1"/>
  <c r="I893" i="11"/>
  <c r="M893" i="11" s="1"/>
  <c r="O893" i="11" s="1"/>
  <c r="L893" i="11"/>
  <c r="N893" i="11" s="1"/>
  <c r="Q893" i="11" s="1"/>
  <c r="S893" i="11" s="1"/>
  <c r="E892" i="11"/>
  <c r="P893" i="11" l="1"/>
  <c r="R893" i="11" s="1"/>
  <c r="I892" i="11"/>
  <c r="M892" i="11" s="1"/>
  <c r="O892" i="11" s="1"/>
  <c r="L892" i="11"/>
  <c r="N892" i="11" s="1"/>
  <c r="Q892" i="11" s="1"/>
  <c r="S892" i="11" s="1"/>
  <c r="E891" i="11"/>
  <c r="P892" i="11" l="1"/>
  <c r="R892" i="11" s="1"/>
  <c r="I891" i="11"/>
  <c r="M891" i="11" s="1"/>
  <c r="O891" i="11" s="1"/>
  <c r="L891" i="11"/>
  <c r="N891" i="11" s="1"/>
  <c r="Q891" i="11" s="1"/>
  <c r="S891" i="11" s="1"/>
  <c r="E890" i="11"/>
  <c r="P891" i="11" l="1"/>
  <c r="R891" i="11" s="1"/>
  <c r="I890" i="11"/>
  <c r="M890" i="11" s="1"/>
  <c r="O890" i="11" s="1"/>
  <c r="L890" i="11"/>
  <c r="N890" i="11" s="1"/>
  <c r="Q890" i="11" s="1"/>
  <c r="S890" i="11" s="1"/>
  <c r="E889" i="11"/>
  <c r="P890" i="11" l="1"/>
  <c r="R890" i="11" s="1"/>
  <c r="I889" i="11"/>
  <c r="M889" i="11" s="1"/>
  <c r="O889" i="11" s="1"/>
  <c r="L889" i="11"/>
  <c r="N889" i="11" s="1"/>
  <c r="Q889" i="11" s="1"/>
  <c r="S889" i="11" s="1"/>
  <c r="E888" i="11"/>
  <c r="P889" i="11" l="1"/>
  <c r="R889" i="11" s="1"/>
  <c r="I888" i="11"/>
  <c r="M888" i="11" s="1"/>
  <c r="O888" i="11" s="1"/>
  <c r="L888" i="11"/>
  <c r="N888" i="11" s="1"/>
  <c r="Q888" i="11" s="1"/>
  <c r="S888" i="11" s="1"/>
  <c r="E887" i="11"/>
  <c r="P888" i="11" l="1"/>
  <c r="R888" i="11" s="1"/>
  <c r="I887" i="11"/>
  <c r="M887" i="11" s="1"/>
  <c r="O887" i="11" s="1"/>
  <c r="L887" i="11"/>
  <c r="N887" i="11" s="1"/>
  <c r="Q887" i="11" s="1"/>
  <c r="S887" i="11" s="1"/>
  <c r="E886" i="11"/>
  <c r="P887" i="11" l="1"/>
  <c r="R887" i="11" s="1"/>
  <c r="I886" i="11"/>
  <c r="M886" i="11" s="1"/>
  <c r="O886" i="11" s="1"/>
  <c r="L886" i="11"/>
  <c r="N886" i="11" s="1"/>
  <c r="Q886" i="11" s="1"/>
  <c r="S886" i="11" s="1"/>
  <c r="E885" i="11"/>
  <c r="P886" i="11" l="1"/>
  <c r="R886" i="11" s="1"/>
  <c r="I885" i="11"/>
  <c r="M885" i="11" s="1"/>
  <c r="O885" i="11" s="1"/>
  <c r="E884" i="11"/>
  <c r="L885" i="11"/>
  <c r="N885" i="11" s="1"/>
  <c r="Q885" i="11" s="1"/>
  <c r="S885" i="11" s="1"/>
  <c r="P885" i="11" l="1"/>
  <c r="R885" i="11" s="1"/>
  <c r="I884" i="11"/>
  <c r="M884" i="11" s="1"/>
  <c r="O884" i="11" s="1"/>
  <c r="L884" i="11"/>
  <c r="N884" i="11" s="1"/>
  <c r="Q884" i="11" s="1"/>
  <c r="S884" i="11" s="1"/>
  <c r="E883" i="11"/>
  <c r="I883" i="11" l="1"/>
  <c r="M883" i="11" s="1"/>
  <c r="O883" i="11" s="1"/>
  <c r="L883" i="11"/>
  <c r="N883" i="11" s="1"/>
  <c r="Q883" i="11" s="1"/>
  <c r="S883" i="11" s="1"/>
  <c r="E882" i="11"/>
  <c r="P884" i="11" l="1"/>
  <c r="R884" i="11" s="1"/>
  <c r="P883" i="11"/>
  <c r="R883" i="11" s="1"/>
  <c r="I882" i="11"/>
  <c r="M882" i="11" s="1"/>
  <c r="O882" i="11" s="1"/>
  <c r="L882" i="11"/>
  <c r="N882" i="11" s="1"/>
  <c r="Q882" i="11" s="1"/>
  <c r="S882" i="11" s="1"/>
  <c r="E881" i="11"/>
  <c r="P882" i="11" l="1"/>
  <c r="R882" i="11" s="1"/>
  <c r="I881" i="11"/>
  <c r="M881" i="11" s="1"/>
  <c r="O881" i="11" s="1"/>
  <c r="L881" i="11"/>
  <c r="N881" i="11" s="1"/>
  <c r="Q881" i="11" s="1"/>
  <c r="S881" i="11" s="1"/>
  <c r="E880" i="11"/>
  <c r="P881" i="11" l="1"/>
  <c r="R881" i="11" s="1"/>
  <c r="I880" i="11"/>
  <c r="M880" i="11" s="1"/>
  <c r="O880" i="11" s="1"/>
  <c r="E879" i="11"/>
  <c r="L880" i="11"/>
  <c r="N880" i="11" s="1"/>
  <c r="Q880" i="11" s="1"/>
  <c r="S880" i="11" s="1"/>
  <c r="P880" i="11" l="1"/>
  <c r="R880" i="11" s="1"/>
  <c r="I879" i="11"/>
  <c r="M879" i="11" s="1"/>
  <c r="O879" i="11" s="1"/>
  <c r="L879" i="11"/>
  <c r="N879" i="11" s="1"/>
  <c r="Q879" i="11" s="1"/>
  <c r="S879" i="11" s="1"/>
  <c r="E878" i="11"/>
  <c r="P879" i="11" l="1"/>
  <c r="R879" i="11" s="1"/>
  <c r="I878" i="11"/>
  <c r="M878" i="11" s="1"/>
  <c r="O878" i="11" s="1"/>
  <c r="E877" i="11"/>
  <c r="L878" i="11"/>
  <c r="N878" i="11" s="1"/>
  <c r="Q878" i="11" s="1"/>
  <c r="S878" i="11" s="1"/>
  <c r="P878" i="11" l="1"/>
  <c r="R878" i="11" s="1"/>
  <c r="I877" i="11"/>
  <c r="M877" i="11" s="1"/>
  <c r="O877" i="11" s="1"/>
  <c r="E876" i="11"/>
  <c r="L877" i="11"/>
  <c r="N877" i="11" s="1"/>
  <c r="Q877" i="11" s="1"/>
  <c r="S877" i="11" s="1"/>
  <c r="P877" i="11" l="1"/>
  <c r="R877" i="11" s="1"/>
  <c r="I876" i="11"/>
  <c r="M876" i="11" s="1"/>
  <c r="O876" i="11" s="1"/>
  <c r="E875" i="11"/>
  <c r="L876" i="11"/>
  <c r="N876" i="11" s="1"/>
  <c r="Q876" i="11" s="1"/>
  <c r="S876" i="11" s="1"/>
  <c r="P876" i="11" l="1"/>
  <c r="R876" i="11" s="1"/>
  <c r="I875" i="11"/>
  <c r="M875" i="11" s="1"/>
  <c r="O875" i="11" s="1"/>
  <c r="L875" i="11"/>
  <c r="N875" i="11" s="1"/>
  <c r="Q875" i="11" s="1"/>
  <c r="S875" i="11" s="1"/>
  <c r="E874" i="11"/>
  <c r="P875" i="11" l="1"/>
  <c r="R875" i="11" s="1"/>
  <c r="I874" i="11"/>
  <c r="M874" i="11" s="1"/>
  <c r="O874" i="11" s="1"/>
  <c r="L874" i="11"/>
  <c r="N874" i="11" s="1"/>
  <c r="Q874" i="11" s="1"/>
  <c r="S874" i="11" s="1"/>
  <c r="E873" i="11"/>
  <c r="P874" i="11" l="1"/>
  <c r="R874" i="11" s="1"/>
  <c r="I873" i="11"/>
  <c r="M873" i="11" s="1"/>
  <c r="O873" i="11" s="1"/>
  <c r="E872" i="11"/>
  <c r="L873" i="11"/>
  <c r="N873" i="11" s="1"/>
  <c r="Q873" i="11" s="1"/>
  <c r="S873" i="11" s="1"/>
  <c r="P873" i="11" l="1"/>
  <c r="R873" i="11" s="1"/>
  <c r="I872" i="11"/>
  <c r="M872" i="11" s="1"/>
  <c r="O872" i="11" s="1"/>
  <c r="E871" i="11"/>
  <c r="L872" i="11"/>
  <c r="N872" i="11" s="1"/>
  <c r="Q872" i="11" s="1"/>
  <c r="S872" i="11" s="1"/>
  <c r="P872" i="11" l="1"/>
  <c r="R872" i="11" s="1"/>
  <c r="I871" i="11"/>
  <c r="M871" i="11" s="1"/>
  <c r="O871" i="11" s="1"/>
  <c r="L871" i="11"/>
  <c r="N871" i="11" s="1"/>
  <c r="Q871" i="11" s="1"/>
  <c r="S871" i="11" s="1"/>
  <c r="E870" i="11"/>
  <c r="P871" i="11" l="1"/>
  <c r="R871" i="11" s="1"/>
  <c r="I870" i="11"/>
  <c r="M870" i="11" s="1"/>
  <c r="O870" i="11" s="1"/>
  <c r="E869" i="11"/>
  <c r="L870" i="11"/>
  <c r="N870" i="11" s="1"/>
  <c r="Q870" i="11" s="1"/>
  <c r="S870" i="11" s="1"/>
  <c r="P870" i="11" l="1"/>
  <c r="R870" i="11" s="1"/>
  <c r="I869" i="11"/>
  <c r="M869" i="11" s="1"/>
  <c r="O869" i="11" s="1"/>
  <c r="E868" i="11"/>
  <c r="L869" i="11"/>
  <c r="N869" i="11" s="1"/>
  <c r="Q869" i="11" s="1"/>
  <c r="S869" i="11" s="1"/>
  <c r="P869" i="11" l="1"/>
  <c r="R869" i="11" s="1"/>
  <c r="I868" i="11"/>
  <c r="M868" i="11" s="1"/>
  <c r="O868" i="11" s="1"/>
  <c r="L868" i="11"/>
  <c r="N868" i="11" s="1"/>
  <c r="Q868" i="11" s="1"/>
  <c r="S868" i="11" s="1"/>
  <c r="E867" i="11"/>
  <c r="P868" i="11" l="1"/>
  <c r="R868" i="11" s="1"/>
  <c r="I867" i="11"/>
  <c r="M867" i="11" s="1"/>
  <c r="O867" i="11" s="1"/>
  <c r="L867" i="11"/>
  <c r="N867" i="11" s="1"/>
  <c r="Q867" i="11" s="1"/>
  <c r="S867" i="11" s="1"/>
  <c r="E866" i="11"/>
  <c r="P867" i="11" l="1"/>
  <c r="R867" i="11" s="1"/>
  <c r="I866" i="11"/>
  <c r="M866" i="11" s="1"/>
  <c r="O866" i="11" s="1"/>
  <c r="E865" i="11"/>
  <c r="L866" i="11"/>
  <c r="N866" i="11" s="1"/>
  <c r="Q866" i="11" s="1"/>
  <c r="S866" i="11" s="1"/>
  <c r="P866" i="11" l="1"/>
  <c r="R866" i="11" s="1"/>
  <c r="I865" i="11"/>
  <c r="M865" i="11" s="1"/>
  <c r="O865" i="11" s="1"/>
  <c r="E864" i="11"/>
  <c r="L865" i="11"/>
  <c r="N865" i="11" s="1"/>
  <c r="Q865" i="11" s="1"/>
  <c r="S865" i="11" s="1"/>
  <c r="P865" i="11" l="1"/>
  <c r="R865" i="11" s="1"/>
  <c r="I864" i="11"/>
  <c r="M864" i="11" s="1"/>
  <c r="O864" i="11" s="1"/>
  <c r="E863" i="11"/>
  <c r="L864" i="11"/>
  <c r="N864" i="11" s="1"/>
  <c r="Q864" i="11" s="1"/>
  <c r="S864" i="11" s="1"/>
  <c r="P864" i="11" l="1"/>
  <c r="R864" i="11" s="1"/>
  <c r="I863" i="11"/>
  <c r="M863" i="11" s="1"/>
  <c r="O863" i="11" s="1"/>
  <c r="E862" i="11"/>
  <c r="L863" i="11"/>
  <c r="N863" i="11" s="1"/>
  <c r="Q863" i="11" s="1"/>
  <c r="S863" i="11" s="1"/>
  <c r="P863" i="11" l="1"/>
  <c r="R863" i="11" s="1"/>
  <c r="I862" i="11"/>
  <c r="M862" i="11" s="1"/>
  <c r="O862" i="11" s="1"/>
  <c r="E861" i="11"/>
  <c r="L862" i="11"/>
  <c r="N862" i="11" s="1"/>
  <c r="Q862" i="11" s="1"/>
  <c r="S862" i="11" s="1"/>
  <c r="P862" i="11" l="1"/>
  <c r="R862" i="11" s="1"/>
  <c r="I861" i="11"/>
  <c r="M861" i="11" s="1"/>
  <c r="O861" i="11" s="1"/>
  <c r="L861" i="11"/>
  <c r="N861" i="11" s="1"/>
  <c r="Q861" i="11" s="1"/>
  <c r="S861" i="11" s="1"/>
  <c r="E860" i="11"/>
  <c r="I860" i="11" l="1"/>
  <c r="M860" i="11" s="1"/>
  <c r="O860" i="11" s="1"/>
  <c r="L860" i="11"/>
  <c r="N860" i="11" s="1"/>
  <c r="Q860" i="11" s="1"/>
  <c r="S860" i="11" s="1"/>
  <c r="E859" i="11"/>
  <c r="P861" i="11" l="1"/>
  <c r="R861" i="11" s="1"/>
  <c r="P860" i="11"/>
  <c r="R860" i="11" s="1"/>
  <c r="I859" i="11"/>
  <c r="M859" i="11" s="1"/>
  <c r="O859" i="11" s="1"/>
  <c r="E858" i="11"/>
  <c r="L859" i="11"/>
  <c r="N859" i="11" s="1"/>
  <c r="Q859" i="11" s="1"/>
  <c r="S859" i="11" s="1"/>
  <c r="P859" i="11" l="1"/>
  <c r="R859" i="11" s="1"/>
  <c r="I858" i="11"/>
  <c r="M858" i="11" s="1"/>
  <c r="O858" i="11" s="1"/>
  <c r="L858" i="11"/>
  <c r="N858" i="11" s="1"/>
  <c r="Q858" i="11" s="1"/>
  <c r="S858" i="11" s="1"/>
  <c r="E857" i="11"/>
  <c r="I857" i="11" l="1"/>
  <c r="M857" i="11" s="1"/>
  <c r="O857" i="11" s="1"/>
  <c r="E856" i="11"/>
  <c r="L857" i="11"/>
  <c r="N857" i="11" s="1"/>
  <c r="Q857" i="11" s="1"/>
  <c r="S857" i="11" s="1"/>
  <c r="P858" i="11" l="1"/>
  <c r="R858" i="11" s="1"/>
  <c r="P857" i="11"/>
  <c r="R857" i="11" s="1"/>
  <c r="I856" i="11"/>
  <c r="M856" i="11" s="1"/>
  <c r="O856" i="11" s="1"/>
  <c r="E855" i="11"/>
  <c r="L856" i="11"/>
  <c r="N856" i="11" s="1"/>
  <c r="Q856" i="11" s="1"/>
  <c r="S856" i="11" s="1"/>
  <c r="P856" i="11" l="1"/>
  <c r="R856" i="11" s="1"/>
  <c r="I855" i="11"/>
  <c r="M855" i="11" s="1"/>
  <c r="O855" i="11" s="1"/>
  <c r="L855" i="11"/>
  <c r="N855" i="11" s="1"/>
  <c r="Q855" i="11" s="1"/>
  <c r="S855" i="11" s="1"/>
  <c r="E854" i="11"/>
  <c r="P855" i="11" l="1"/>
  <c r="R855" i="11" s="1"/>
  <c r="I854" i="11"/>
  <c r="M854" i="11" s="1"/>
  <c r="O854" i="11" s="1"/>
  <c r="E853" i="11"/>
  <c r="L854" i="11"/>
  <c r="N854" i="11" s="1"/>
  <c r="Q854" i="11" s="1"/>
  <c r="S854" i="11" s="1"/>
  <c r="P854" i="11" l="1"/>
  <c r="R854" i="11" s="1"/>
  <c r="I853" i="11"/>
  <c r="M853" i="11" s="1"/>
  <c r="O853" i="11" s="1"/>
  <c r="L853" i="11"/>
  <c r="N853" i="11" s="1"/>
  <c r="Q853" i="11" s="1"/>
  <c r="S853" i="11" s="1"/>
  <c r="E852" i="11"/>
  <c r="P853" i="11" l="1"/>
  <c r="R853" i="11" s="1"/>
  <c r="I852" i="11"/>
  <c r="M852" i="11" s="1"/>
  <c r="O852" i="11" s="1"/>
  <c r="E851" i="11"/>
  <c r="L852" i="11"/>
  <c r="N852" i="11" s="1"/>
  <c r="Q852" i="11" s="1"/>
  <c r="S852" i="11" s="1"/>
  <c r="P852" i="11" l="1"/>
  <c r="R852" i="11" s="1"/>
  <c r="I851" i="11"/>
  <c r="M851" i="11" s="1"/>
  <c r="O851" i="11" s="1"/>
  <c r="L851" i="11"/>
  <c r="N851" i="11" s="1"/>
  <c r="Q851" i="11" s="1"/>
  <c r="S851" i="11" s="1"/>
  <c r="E850" i="11"/>
  <c r="I850" i="11" l="1"/>
  <c r="M850" i="11" s="1"/>
  <c r="O850" i="11" s="1"/>
  <c r="L850" i="11"/>
  <c r="N850" i="11" s="1"/>
  <c r="Q850" i="11" s="1"/>
  <c r="S850" i="11" s="1"/>
  <c r="E849" i="11"/>
  <c r="P851" i="11" l="1"/>
  <c r="R851" i="11" s="1"/>
  <c r="P850" i="11"/>
  <c r="R850" i="11" s="1"/>
  <c r="I849" i="11"/>
  <c r="M849" i="11" s="1"/>
  <c r="O849" i="11" s="1"/>
  <c r="E848" i="11"/>
  <c r="L849" i="11"/>
  <c r="N849" i="11" s="1"/>
  <c r="Q849" i="11" s="1"/>
  <c r="S849" i="11" s="1"/>
  <c r="P849" i="11" l="1"/>
  <c r="R849" i="11" s="1"/>
  <c r="I848" i="11"/>
  <c r="M848" i="11" s="1"/>
  <c r="O848" i="11" s="1"/>
  <c r="E847" i="11"/>
  <c r="L848" i="11"/>
  <c r="N848" i="11" s="1"/>
  <c r="Q848" i="11" s="1"/>
  <c r="S848" i="11" s="1"/>
  <c r="P848" i="11" l="1"/>
  <c r="R848" i="11" s="1"/>
  <c r="I847" i="11"/>
  <c r="M847" i="11" s="1"/>
  <c r="O847" i="11" s="1"/>
  <c r="E846" i="11"/>
  <c r="L847" i="11"/>
  <c r="N847" i="11" s="1"/>
  <c r="Q847" i="11" s="1"/>
  <c r="S847" i="11" s="1"/>
  <c r="P847" i="11" l="1"/>
  <c r="R847" i="11" s="1"/>
  <c r="I846" i="11"/>
  <c r="M846" i="11" s="1"/>
  <c r="O846" i="11" s="1"/>
  <c r="L846" i="11"/>
  <c r="N846" i="11" s="1"/>
  <c r="Q846" i="11" s="1"/>
  <c r="S846" i="11" s="1"/>
  <c r="E845" i="11"/>
  <c r="P846" i="11" l="1"/>
  <c r="R846" i="11" s="1"/>
  <c r="I845" i="11"/>
  <c r="M845" i="11" s="1"/>
  <c r="O845" i="11" s="1"/>
  <c r="E844" i="11"/>
  <c r="L845" i="11"/>
  <c r="N845" i="11" s="1"/>
  <c r="Q845" i="11" s="1"/>
  <c r="S845" i="11" s="1"/>
  <c r="P845" i="11" l="1"/>
  <c r="R845" i="11" s="1"/>
  <c r="I844" i="11"/>
  <c r="M844" i="11" s="1"/>
  <c r="O844" i="11" s="1"/>
  <c r="L844" i="11"/>
  <c r="N844" i="11" s="1"/>
  <c r="Q844" i="11" s="1"/>
  <c r="S844" i="11" s="1"/>
  <c r="E843" i="11"/>
  <c r="P844" i="11" l="1"/>
  <c r="R844" i="11" s="1"/>
  <c r="I843" i="11"/>
  <c r="M843" i="11" s="1"/>
  <c r="O843" i="11" s="1"/>
  <c r="L843" i="11"/>
  <c r="N843" i="11" s="1"/>
  <c r="Q843" i="11" s="1"/>
  <c r="S843" i="11" s="1"/>
  <c r="E842" i="11"/>
  <c r="P843" i="11" l="1"/>
  <c r="R843" i="11" s="1"/>
  <c r="I842" i="11"/>
  <c r="M842" i="11" s="1"/>
  <c r="O842" i="11" s="1"/>
  <c r="L842" i="11"/>
  <c r="N842" i="11" s="1"/>
  <c r="Q842" i="11" s="1"/>
  <c r="S842" i="11" s="1"/>
  <c r="E841" i="11"/>
  <c r="P842" i="11" l="1"/>
  <c r="R842" i="11" s="1"/>
  <c r="I841" i="11"/>
  <c r="M841" i="11" s="1"/>
  <c r="O841" i="11" s="1"/>
  <c r="E840" i="11"/>
  <c r="L841" i="11"/>
  <c r="N841" i="11" s="1"/>
  <c r="Q841" i="11" s="1"/>
  <c r="S841" i="11" s="1"/>
  <c r="P841" i="11" l="1"/>
  <c r="R841" i="11" s="1"/>
  <c r="I840" i="11"/>
  <c r="M840" i="11" s="1"/>
  <c r="O840" i="11" s="1"/>
  <c r="E839" i="11"/>
  <c r="L840" i="11"/>
  <c r="N840" i="11" s="1"/>
  <c r="Q840" i="11" s="1"/>
  <c r="S840" i="11" s="1"/>
  <c r="P840" i="11" l="1"/>
  <c r="R840" i="11" s="1"/>
  <c r="I839" i="11"/>
  <c r="M839" i="11" s="1"/>
  <c r="O839" i="11" s="1"/>
  <c r="L839" i="11"/>
  <c r="N839" i="11" s="1"/>
  <c r="Q839" i="11" s="1"/>
  <c r="S839" i="11" s="1"/>
  <c r="E838" i="11"/>
  <c r="P839" i="11" l="1"/>
  <c r="R839" i="11" s="1"/>
  <c r="I838" i="11"/>
  <c r="M838" i="11" s="1"/>
  <c r="O838" i="11" s="1"/>
  <c r="L838" i="11"/>
  <c r="N838" i="11" s="1"/>
  <c r="Q838" i="11" s="1"/>
  <c r="S838" i="11" s="1"/>
  <c r="E837" i="11"/>
  <c r="P838" i="11" l="1"/>
  <c r="R838" i="11" s="1"/>
  <c r="I837" i="11"/>
  <c r="M837" i="11" s="1"/>
  <c r="O837" i="11" s="1"/>
  <c r="L837" i="11"/>
  <c r="N837" i="11" s="1"/>
  <c r="Q837" i="11" s="1"/>
  <c r="S837" i="11" s="1"/>
  <c r="E836" i="11"/>
  <c r="P837" i="11" l="1"/>
  <c r="R837" i="11" s="1"/>
  <c r="I836" i="11"/>
  <c r="M836" i="11" s="1"/>
  <c r="O836" i="11" s="1"/>
  <c r="L836" i="11"/>
  <c r="N836" i="11" s="1"/>
  <c r="Q836" i="11" s="1"/>
  <c r="S836" i="11" s="1"/>
  <c r="E835" i="11"/>
  <c r="I835" i="11" l="1"/>
  <c r="M835" i="11" s="1"/>
  <c r="O835" i="11" s="1"/>
  <c r="E834" i="11"/>
  <c r="L835" i="11"/>
  <c r="N835" i="11" s="1"/>
  <c r="Q835" i="11" s="1"/>
  <c r="S835" i="11" s="1"/>
  <c r="P836" i="11" l="1"/>
  <c r="R836" i="11" s="1"/>
  <c r="P835" i="11"/>
  <c r="R835" i="11" s="1"/>
  <c r="I834" i="11"/>
  <c r="M834" i="11" s="1"/>
  <c r="O834" i="11" s="1"/>
  <c r="E833" i="11"/>
  <c r="L834" i="11"/>
  <c r="N834" i="11" s="1"/>
  <c r="Q834" i="11" s="1"/>
  <c r="S834" i="11" s="1"/>
  <c r="P834" i="11" l="1"/>
  <c r="R834" i="11" s="1"/>
  <c r="I833" i="11"/>
  <c r="M833" i="11" s="1"/>
  <c r="O833" i="11" s="1"/>
  <c r="E832" i="11"/>
  <c r="L833" i="11"/>
  <c r="N833" i="11" s="1"/>
  <c r="Q833" i="11" s="1"/>
  <c r="S833" i="11" s="1"/>
  <c r="P833" i="11" l="1"/>
  <c r="R833" i="11" s="1"/>
  <c r="I832" i="11"/>
  <c r="M832" i="11" s="1"/>
  <c r="O832" i="11" s="1"/>
  <c r="E831" i="11"/>
  <c r="L832" i="11"/>
  <c r="N832" i="11" s="1"/>
  <c r="Q832" i="11" s="1"/>
  <c r="S832" i="11" s="1"/>
  <c r="P832" i="11" l="1"/>
  <c r="R832" i="11" s="1"/>
  <c r="I831" i="11"/>
  <c r="M831" i="11" s="1"/>
  <c r="O831" i="11" s="1"/>
  <c r="E830" i="11"/>
  <c r="L831" i="11"/>
  <c r="N831" i="11" s="1"/>
  <c r="Q831" i="11" s="1"/>
  <c r="S831" i="11" s="1"/>
  <c r="P831" i="11" l="1"/>
  <c r="R831" i="11" s="1"/>
  <c r="I830" i="11"/>
  <c r="M830" i="11" s="1"/>
  <c r="O830" i="11" s="1"/>
  <c r="L830" i="11"/>
  <c r="N830" i="11" s="1"/>
  <c r="Q830" i="11" s="1"/>
  <c r="S830" i="11" s="1"/>
  <c r="E829" i="11"/>
  <c r="P830" i="11" l="1"/>
  <c r="R830" i="11" s="1"/>
  <c r="I829" i="11"/>
  <c r="M829" i="11" s="1"/>
  <c r="O829" i="11" s="1"/>
  <c r="E828" i="11"/>
  <c r="L829" i="11"/>
  <c r="N829" i="11" s="1"/>
  <c r="Q829" i="11" s="1"/>
  <c r="S829" i="11" s="1"/>
  <c r="P829" i="11" l="1"/>
  <c r="R829" i="11" s="1"/>
  <c r="I828" i="11"/>
  <c r="M828" i="11" s="1"/>
  <c r="O828" i="11" s="1"/>
  <c r="E827" i="11"/>
  <c r="L828" i="11"/>
  <c r="N828" i="11" s="1"/>
  <c r="Q828" i="11" s="1"/>
  <c r="S828" i="11" s="1"/>
  <c r="P828" i="11" l="1"/>
  <c r="R828" i="11" s="1"/>
  <c r="I827" i="11"/>
  <c r="M827" i="11" s="1"/>
  <c r="O827" i="11" s="1"/>
  <c r="L827" i="11"/>
  <c r="N827" i="11" s="1"/>
  <c r="Q827" i="11" s="1"/>
  <c r="S827" i="11" s="1"/>
  <c r="E826" i="11"/>
  <c r="P827" i="11" l="1"/>
  <c r="R827" i="11" s="1"/>
  <c r="I826" i="11"/>
  <c r="M826" i="11" s="1"/>
  <c r="O826" i="11" s="1"/>
  <c r="L826" i="11"/>
  <c r="N826" i="11" s="1"/>
  <c r="Q826" i="11" s="1"/>
  <c r="S826" i="11" s="1"/>
  <c r="E825" i="11"/>
  <c r="P826" i="11" l="1"/>
  <c r="R826" i="11" s="1"/>
  <c r="I825" i="11"/>
  <c r="M825" i="11" s="1"/>
  <c r="O825" i="11" s="1"/>
  <c r="E824" i="11"/>
  <c r="L825" i="11"/>
  <c r="N825" i="11" s="1"/>
  <c r="Q825" i="11" s="1"/>
  <c r="S825" i="11" s="1"/>
  <c r="P825" i="11" l="1"/>
  <c r="R825" i="11" s="1"/>
  <c r="I824" i="11"/>
  <c r="M824" i="11" s="1"/>
  <c r="O824" i="11" s="1"/>
  <c r="E823" i="11"/>
  <c r="L824" i="11"/>
  <c r="N824" i="11" s="1"/>
  <c r="Q824" i="11" s="1"/>
  <c r="S824" i="11" s="1"/>
  <c r="P824" i="11" l="1"/>
  <c r="R824" i="11" s="1"/>
  <c r="I823" i="11"/>
  <c r="M823" i="11" s="1"/>
  <c r="O823" i="11" s="1"/>
  <c r="E822" i="11"/>
  <c r="L823" i="11"/>
  <c r="N823" i="11" s="1"/>
  <c r="Q823" i="11" s="1"/>
  <c r="S823" i="11" s="1"/>
  <c r="I822" i="11" l="1"/>
  <c r="M822" i="11" s="1"/>
  <c r="O822" i="11" s="1"/>
  <c r="E821" i="11"/>
  <c r="L822" i="11"/>
  <c r="N822" i="11" s="1"/>
  <c r="Q822" i="11" s="1"/>
  <c r="S822" i="11" s="1"/>
  <c r="P823" i="11" l="1"/>
  <c r="R823" i="11" s="1"/>
  <c r="P822" i="11"/>
  <c r="R822" i="11" s="1"/>
  <c r="I821" i="11"/>
  <c r="M821" i="11" s="1"/>
  <c r="O821" i="11" s="1"/>
  <c r="L821" i="11"/>
  <c r="N821" i="11" s="1"/>
  <c r="Q821" i="11" s="1"/>
  <c r="S821" i="11" s="1"/>
  <c r="E820" i="11"/>
  <c r="P821" i="11" l="1"/>
  <c r="R821" i="11" s="1"/>
  <c r="I820" i="11"/>
  <c r="M820" i="11" s="1"/>
  <c r="O820" i="11" s="1"/>
  <c r="L820" i="11"/>
  <c r="N820" i="11" s="1"/>
  <c r="Q820" i="11" s="1"/>
  <c r="S820" i="11" s="1"/>
  <c r="E819" i="11"/>
  <c r="P820" i="11" l="1"/>
  <c r="R820" i="11" s="1"/>
  <c r="I819" i="11"/>
  <c r="M819" i="11" s="1"/>
  <c r="O819" i="11" s="1"/>
  <c r="L819" i="11"/>
  <c r="N819" i="11" s="1"/>
  <c r="Q819" i="11" s="1"/>
  <c r="S819" i="11" s="1"/>
  <c r="E818" i="11"/>
  <c r="P819" i="11" l="1"/>
  <c r="R819" i="11" s="1"/>
  <c r="I818" i="11"/>
  <c r="M818" i="11" s="1"/>
  <c r="O818" i="11" s="1"/>
  <c r="E817" i="11"/>
  <c r="L818" i="11"/>
  <c r="N818" i="11" s="1"/>
  <c r="Q818" i="11" s="1"/>
  <c r="S818" i="11" s="1"/>
  <c r="P818" i="11" l="1"/>
  <c r="R818" i="11" s="1"/>
  <c r="I817" i="11"/>
  <c r="M817" i="11" s="1"/>
  <c r="O817" i="11" s="1"/>
  <c r="E816" i="11"/>
  <c r="L817" i="11"/>
  <c r="N817" i="11" s="1"/>
  <c r="Q817" i="11" s="1"/>
  <c r="S817" i="11" s="1"/>
  <c r="P817" i="11" l="1"/>
  <c r="R817" i="11" s="1"/>
  <c r="I816" i="11"/>
  <c r="M816" i="11" s="1"/>
  <c r="O816" i="11" s="1"/>
  <c r="L816" i="11"/>
  <c r="N816" i="11" s="1"/>
  <c r="Q816" i="11" s="1"/>
  <c r="S816" i="11" s="1"/>
  <c r="E815" i="11"/>
  <c r="P816" i="11" l="1"/>
  <c r="R816" i="11" s="1"/>
  <c r="I815" i="11"/>
  <c r="M815" i="11" s="1"/>
  <c r="O815" i="11" s="1"/>
  <c r="E814" i="11"/>
  <c r="L815" i="11"/>
  <c r="N815" i="11" s="1"/>
  <c r="Q815" i="11" s="1"/>
  <c r="S815" i="11" s="1"/>
  <c r="P815" i="11" l="1"/>
  <c r="R815" i="11" s="1"/>
  <c r="I814" i="11"/>
  <c r="M814" i="11" s="1"/>
  <c r="O814" i="11" s="1"/>
  <c r="L814" i="11"/>
  <c r="N814" i="11" s="1"/>
  <c r="Q814" i="11" s="1"/>
  <c r="S814" i="11" s="1"/>
  <c r="E813" i="11"/>
  <c r="P814" i="11" l="1"/>
  <c r="R814" i="11" s="1"/>
  <c r="I813" i="11"/>
  <c r="M813" i="11" s="1"/>
  <c r="O813" i="11" s="1"/>
  <c r="E812" i="11"/>
  <c r="L813" i="11"/>
  <c r="N813" i="11" s="1"/>
  <c r="Q813" i="11" s="1"/>
  <c r="S813" i="11" s="1"/>
  <c r="P813" i="11" l="1"/>
  <c r="R813" i="11" s="1"/>
  <c r="I812" i="11"/>
  <c r="M812" i="11" s="1"/>
  <c r="O812" i="11" s="1"/>
  <c r="L812" i="11"/>
  <c r="N812" i="11" s="1"/>
  <c r="Q812" i="11" s="1"/>
  <c r="S812" i="11" s="1"/>
  <c r="E811" i="11"/>
  <c r="P812" i="11" l="1"/>
  <c r="R812" i="11" s="1"/>
  <c r="I811" i="11"/>
  <c r="M811" i="11" s="1"/>
  <c r="O811" i="11" s="1"/>
  <c r="E810" i="11"/>
  <c r="L811" i="11"/>
  <c r="N811" i="11" s="1"/>
  <c r="Q811" i="11" s="1"/>
  <c r="S811" i="11" s="1"/>
  <c r="P811" i="11" l="1"/>
  <c r="R811" i="11" s="1"/>
  <c r="I810" i="11"/>
  <c r="M810" i="11" s="1"/>
  <c r="O810" i="11" s="1"/>
  <c r="E809" i="11"/>
  <c r="L810" i="11"/>
  <c r="N810" i="11" s="1"/>
  <c r="Q810" i="11" s="1"/>
  <c r="S810" i="11" s="1"/>
  <c r="P810" i="11" l="1"/>
  <c r="R810" i="11" s="1"/>
  <c r="I809" i="11"/>
  <c r="M809" i="11" s="1"/>
  <c r="O809" i="11" s="1"/>
  <c r="E808" i="11"/>
  <c r="L809" i="11"/>
  <c r="N809" i="11" s="1"/>
  <c r="Q809" i="11" s="1"/>
  <c r="S809" i="11" s="1"/>
  <c r="P809" i="11" l="1"/>
  <c r="R809" i="11" s="1"/>
  <c r="I808" i="11"/>
  <c r="M808" i="11" s="1"/>
  <c r="O808" i="11" s="1"/>
  <c r="E807" i="11"/>
  <c r="L808" i="11"/>
  <c r="N808" i="11" s="1"/>
  <c r="Q808" i="11" s="1"/>
  <c r="S808" i="11" s="1"/>
  <c r="P808" i="11" l="1"/>
  <c r="R808" i="11" s="1"/>
  <c r="I807" i="11"/>
  <c r="M807" i="11" s="1"/>
  <c r="O807" i="11" s="1"/>
  <c r="L807" i="11"/>
  <c r="N807" i="11" s="1"/>
  <c r="Q807" i="11" s="1"/>
  <c r="S807" i="11" s="1"/>
  <c r="E806" i="11"/>
  <c r="P807" i="11" l="1"/>
  <c r="R807" i="11" s="1"/>
  <c r="I806" i="11"/>
  <c r="M806" i="11" s="1"/>
  <c r="O806" i="11" s="1"/>
  <c r="L806" i="11"/>
  <c r="N806" i="11" s="1"/>
  <c r="Q806" i="11" s="1"/>
  <c r="S806" i="11" s="1"/>
  <c r="E805" i="11"/>
  <c r="P806" i="11" l="1"/>
  <c r="R806" i="11" s="1"/>
  <c r="I805" i="11"/>
  <c r="M805" i="11" s="1"/>
  <c r="O805" i="11" s="1"/>
  <c r="L805" i="11"/>
  <c r="N805" i="11" s="1"/>
  <c r="Q805" i="11" s="1"/>
  <c r="S805" i="11" s="1"/>
  <c r="E804" i="11"/>
  <c r="P805" i="11" l="1"/>
  <c r="R805" i="11" s="1"/>
  <c r="I804" i="11"/>
  <c r="M804" i="11" s="1"/>
  <c r="O804" i="11" s="1"/>
  <c r="L804" i="11"/>
  <c r="N804" i="11" s="1"/>
  <c r="Q804" i="11" s="1"/>
  <c r="S804" i="11" s="1"/>
  <c r="E803" i="11"/>
  <c r="P804" i="11" l="1"/>
  <c r="R804" i="11" s="1"/>
  <c r="I803" i="11"/>
  <c r="M803" i="11" s="1"/>
  <c r="O803" i="11" s="1"/>
  <c r="E802" i="11"/>
  <c r="L803" i="11"/>
  <c r="N803" i="11" s="1"/>
  <c r="Q803" i="11" s="1"/>
  <c r="S803" i="11" s="1"/>
  <c r="P803" i="11" l="1"/>
  <c r="R803" i="11" s="1"/>
  <c r="I802" i="11"/>
  <c r="M802" i="11" s="1"/>
  <c r="O802" i="11" s="1"/>
  <c r="L802" i="11"/>
  <c r="N802" i="11" s="1"/>
  <c r="Q802" i="11" s="1"/>
  <c r="S802" i="11" s="1"/>
  <c r="E801" i="11"/>
  <c r="P802" i="11" l="1"/>
  <c r="R802" i="11" s="1"/>
  <c r="I801" i="11"/>
  <c r="M801" i="11" s="1"/>
  <c r="O801" i="11" s="1"/>
  <c r="E800" i="11"/>
  <c r="L801" i="11"/>
  <c r="N801" i="11" s="1"/>
  <c r="Q801" i="11" s="1"/>
  <c r="S801" i="11" s="1"/>
  <c r="P801" i="11" l="1"/>
  <c r="R801" i="11" s="1"/>
  <c r="I800" i="11"/>
  <c r="M800" i="11" s="1"/>
  <c r="O800" i="11" s="1"/>
  <c r="E799" i="11"/>
  <c r="L800" i="11"/>
  <c r="N800" i="11" s="1"/>
  <c r="Q800" i="11" s="1"/>
  <c r="S800" i="11" s="1"/>
  <c r="P800" i="11" l="1"/>
  <c r="R800" i="11" s="1"/>
  <c r="I799" i="11"/>
  <c r="M799" i="11" s="1"/>
  <c r="O799" i="11" s="1"/>
  <c r="E798" i="11"/>
  <c r="L799" i="11"/>
  <c r="N799" i="11" s="1"/>
  <c r="Q799" i="11" s="1"/>
  <c r="S799" i="11" s="1"/>
  <c r="P799" i="11" l="1"/>
  <c r="R799" i="11" s="1"/>
  <c r="I798" i="11"/>
  <c r="M798" i="11" s="1"/>
  <c r="O798" i="11" s="1"/>
  <c r="L798" i="11"/>
  <c r="N798" i="11" s="1"/>
  <c r="Q798" i="11" s="1"/>
  <c r="S798" i="11" s="1"/>
  <c r="E797" i="11"/>
  <c r="P798" i="11" l="1"/>
  <c r="R798" i="11" s="1"/>
  <c r="I797" i="11"/>
  <c r="M797" i="11" s="1"/>
  <c r="O797" i="11" s="1"/>
  <c r="E796" i="11"/>
  <c r="L797" i="11"/>
  <c r="N797" i="11" s="1"/>
  <c r="Q797" i="11" s="1"/>
  <c r="S797" i="11" s="1"/>
  <c r="P797" i="11" l="1"/>
  <c r="R797" i="11" s="1"/>
  <c r="I796" i="11"/>
  <c r="M796" i="11" s="1"/>
  <c r="O796" i="11" s="1"/>
  <c r="L796" i="11"/>
  <c r="N796" i="11" s="1"/>
  <c r="Q796" i="11" s="1"/>
  <c r="S796" i="11" s="1"/>
  <c r="E795" i="11"/>
  <c r="P796" i="11" l="1"/>
  <c r="R796" i="11" s="1"/>
  <c r="I795" i="11"/>
  <c r="M795" i="11" s="1"/>
  <c r="O795" i="11" s="1"/>
  <c r="L795" i="11"/>
  <c r="N795" i="11" s="1"/>
  <c r="Q795" i="11" s="1"/>
  <c r="S795" i="11" s="1"/>
  <c r="E794" i="11"/>
  <c r="P795" i="11" l="1"/>
  <c r="R795" i="11" s="1"/>
  <c r="I794" i="11"/>
  <c r="M794" i="11" s="1"/>
  <c r="O794" i="11" s="1"/>
  <c r="L794" i="11"/>
  <c r="N794" i="11" s="1"/>
  <c r="Q794" i="11" s="1"/>
  <c r="S794" i="11" s="1"/>
  <c r="E793" i="11"/>
  <c r="P794" i="11" l="1"/>
  <c r="R794" i="11" s="1"/>
  <c r="I793" i="11"/>
  <c r="M793" i="11" s="1"/>
  <c r="O793" i="11" s="1"/>
  <c r="E792" i="11"/>
  <c r="L793" i="11"/>
  <c r="N793" i="11" s="1"/>
  <c r="Q793" i="11" s="1"/>
  <c r="S793" i="11" s="1"/>
  <c r="P793" i="11" l="1"/>
  <c r="R793" i="11" s="1"/>
  <c r="I792" i="11"/>
  <c r="M792" i="11" s="1"/>
  <c r="O792" i="11" s="1"/>
  <c r="E791" i="11"/>
  <c r="L792" i="11"/>
  <c r="N792" i="11" s="1"/>
  <c r="Q792" i="11" s="1"/>
  <c r="S792" i="11" s="1"/>
  <c r="P792" i="11" l="1"/>
  <c r="R792" i="11" s="1"/>
  <c r="I791" i="11"/>
  <c r="M791" i="11" s="1"/>
  <c r="O791" i="11" s="1"/>
  <c r="E790" i="11"/>
  <c r="L791" i="11"/>
  <c r="N791" i="11" s="1"/>
  <c r="Q791" i="11" s="1"/>
  <c r="S791" i="11" s="1"/>
  <c r="P791" i="11" l="1"/>
  <c r="R791" i="11" s="1"/>
  <c r="I790" i="11"/>
  <c r="M790" i="11" s="1"/>
  <c r="O790" i="11" s="1"/>
  <c r="E789" i="11"/>
  <c r="L790" i="11"/>
  <c r="N790" i="11" s="1"/>
  <c r="Q790" i="11" s="1"/>
  <c r="S790" i="11" s="1"/>
  <c r="P790" i="11" l="1"/>
  <c r="R790" i="11" s="1"/>
  <c r="I789" i="11"/>
  <c r="M789" i="11" s="1"/>
  <c r="O789" i="11" s="1"/>
  <c r="L789" i="11"/>
  <c r="N789" i="11" s="1"/>
  <c r="Q789" i="11" s="1"/>
  <c r="S789" i="11" s="1"/>
  <c r="E788" i="11"/>
  <c r="P789" i="11" l="1"/>
  <c r="R789" i="11" s="1"/>
  <c r="I788" i="11"/>
  <c r="M788" i="11" s="1"/>
  <c r="O788" i="11" s="1"/>
  <c r="L788" i="11"/>
  <c r="N788" i="11" s="1"/>
  <c r="Q788" i="11" s="1"/>
  <c r="S788" i="11" s="1"/>
  <c r="E787" i="11"/>
  <c r="P788" i="11" l="1"/>
  <c r="R788" i="11" s="1"/>
  <c r="I787" i="11"/>
  <c r="M787" i="11" s="1"/>
  <c r="O787" i="11" s="1"/>
  <c r="L787" i="11"/>
  <c r="N787" i="11" s="1"/>
  <c r="Q787" i="11" s="1"/>
  <c r="S787" i="11" s="1"/>
  <c r="E786" i="11"/>
  <c r="P787" i="11" l="1"/>
  <c r="R787" i="11" s="1"/>
  <c r="I786" i="11"/>
  <c r="M786" i="11" s="1"/>
  <c r="O786" i="11" s="1"/>
  <c r="E785" i="11"/>
  <c r="L786" i="11"/>
  <c r="N786" i="11" s="1"/>
  <c r="Q786" i="11" s="1"/>
  <c r="S786" i="11" s="1"/>
  <c r="P786" i="11" l="1"/>
  <c r="R786" i="11" s="1"/>
  <c r="I785" i="11"/>
  <c r="M785" i="11" s="1"/>
  <c r="O785" i="11" s="1"/>
  <c r="E784" i="11"/>
  <c r="L785" i="11"/>
  <c r="N785" i="11" s="1"/>
  <c r="Q785" i="11" s="1"/>
  <c r="S785" i="11" s="1"/>
  <c r="P785" i="11" l="1"/>
  <c r="R785" i="11" s="1"/>
  <c r="I784" i="11"/>
  <c r="M784" i="11" s="1"/>
  <c r="O784" i="11" s="1"/>
  <c r="L784" i="11"/>
  <c r="N784" i="11" s="1"/>
  <c r="Q784" i="11" s="1"/>
  <c r="S784" i="11" s="1"/>
  <c r="E783" i="11"/>
  <c r="P784" i="11" l="1"/>
  <c r="R784" i="11" s="1"/>
  <c r="I783" i="11"/>
  <c r="M783" i="11" s="1"/>
  <c r="O783" i="11" s="1"/>
  <c r="E782" i="11"/>
  <c r="L783" i="11"/>
  <c r="N783" i="11" s="1"/>
  <c r="Q783" i="11" s="1"/>
  <c r="S783" i="11" s="1"/>
  <c r="P783" i="11" l="1"/>
  <c r="R783" i="11" s="1"/>
  <c r="I782" i="11"/>
  <c r="M782" i="11" s="1"/>
  <c r="O782" i="11" s="1"/>
  <c r="L782" i="11"/>
  <c r="N782" i="11" s="1"/>
  <c r="Q782" i="11" s="1"/>
  <c r="S782" i="11" s="1"/>
  <c r="E781" i="11"/>
  <c r="P782" i="11" l="1"/>
  <c r="R782" i="11" s="1"/>
  <c r="I781" i="11"/>
  <c r="M781" i="11" s="1"/>
  <c r="O781" i="11" s="1"/>
  <c r="L781" i="11"/>
  <c r="N781" i="11" s="1"/>
  <c r="Q781" i="11" s="1"/>
  <c r="S781" i="11" s="1"/>
  <c r="E780" i="11"/>
  <c r="P781" i="11" l="1"/>
  <c r="R781" i="11" s="1"/>
  <c r="I780" i="11"/>
  <c r="M780" i="11" s="1"/>
  <c r="O780" i="11" s="1"/>
  <c r="L780" i="11"/>
  <c r="N780" i="11" s="1"/>
  <c r="Q780" i="11" s="1"/>
  <c r="S780" i="11" s="1"/>
  <c r="E779" i="11"/>
  <c r="P780" i="11" l="1"/>
  <c r="R780" i="11" s="1"/>
  <c r="I779" i="11"/>
  <c r="M779" i="11" s="1"/>
  <c r="O779" i="11" s="1"/>
  <c r="L779" i="11"/>
  <c r="N779" i="11" s="1"/>
  <c r="Q779" i="11" s="1"/>
  <c r="S779" i="11" s="1"/>
  <c r="E778" i="11"/>
  <c r="P779" i="11" l="1"/>
  <c r="R779" i="11" s="1"/>
  <c r="I778" i="11"/>
  <c r="M778" i="11" s="1"/>
  <c r="O778" i="11" s="1"/>
  <c r="E777" i="11"/>
  <c r="L778" i="11"/>
  <c r="N778" i="11" s="1"/>
  <c r="Q778" i="11" s="1"/>
  <c r="S778" i="11" s="1"/>
  <c r="P778" i="11" l="1"/>
  <c r="R778" i="11" s="1"/>
  <c r="I777" i="11"/>
  <c r="M777" i="11" s="1"/>
  <c r="O777" i="11" s="1"/>
  <c r="E776" i="11"/>
  <c r="L777" i="11"/>
  <c r="N777" i="11" s="1"/>
  <c r="Q777" i="11" s="1"/>
  <c r="S777" i="11" s="1"/>
  <c r="P777" i="11" l="1"/>
  <c r="R777" i="11" s="1"/>
  <c r="I776" i="11"/>
  <c r="M776" i="11" s="1"/>
  <c r="O776" i="11" s="1"/>
  <c r="E775" i="11"/>
  <c r="L776" i="11"/>
  <c r="N776" i="11" s="1"/>
  <c r="Q776" i="11" s="1"/>
  <c r="S776" i="11" s="1"/>
  <c r="P776" i="11" l="1"/>
  <c r="R776" i="11" s="1"/>
  <c r="I775" i="11"/>
  <c r="M775" i="11" s="1"/>
  <c r="O775" i="11" s="1"/>
  <c r="E774" i="11"/>
  <c r="L775" i="11"/>
  <c r="N775" i="11" s="1"/>
  <c r="Q775" i="11" s="1"/>
  <c r="S775" i="11" s="1"/>
  <c r="P775" i="11" l="1"/>
  <c r="R775" i="11" s="1"/>
  <c r="I774" i="11"/>
  <c r="M774" i="11" s="1"/>
  <c r="O774" i="11" s="1"/>
  <c r="L774" i="11"/>
  <c r="N774" i="11" s="1"/>
  <c r="Q774" i="11" s="1"/>
  <c r="S774" i="11" s="1"/>
  <c r="E773" i="11"/>
  <c r="P774" i="11" l="1"/>
  <c r="R774" i="11" s="1"/>
  <c r="I773" i="11"/>
  <c r="M773" i="11" s="1"/>
  <c r="O773" i="11" s="1"/>
  <c r="L773" i="11"/>
  <c r="N773" i="11" s="1"/>
  <c r="Q773" i="11" s="1"/>
  <c r="S773" i="11" s="1"/>
  <c r="E772" i="11"/>
  <c r="P773" i="11" l="1"/>
  <c r="R773" i="11" s="1"/>
  <c r="I772" i="11"/>
  <c r="M772" i="11" s="1"/>
  <c r="O772" i="11" s="1"/>
  <c r="L772" i="11"/>
  <c r="N772" i="11" s="1"/>
  <c r="Q772" i="11" s="1"/>
  <c r="S772" i="11" s="1"/>
  <c r="E771" i="11"/>
  <c r="P772" i="11" l="1"/>
  <c r="R772" i="11" s="1"/>
  <c r="I771" i="11"/>
  <c r="M771" i="11" s="1"/>
  <c r="O771" i="11" s="1"/>
  <c r="L771" i="11"/>
  <c r="N771" i="11" s="1"/>
  <c r="Q771" i="11" s="1"/>
  <c r="S771" i="11" s="1"/>
  <c r="E770" i="11"/>
  <c r="P771" i="11" l="1"/>
  <c r="R771" i="11" s="1"/>
  <c r="I770" i="11"/>
  <c r="M770" i="11" s="1"/>
  <c r="O770" i="11" s="1"/>
  <c r="E769" i="11"/>
  <c r="L770" i="11"/>
  <c r="N770" i="11" s="1"/>
  <c r="Q770" i="11" s="1"/>
  <c r="S770" i="11" s="1"/>
  <c r="P770" i="11" l="1"/>
  <c r="R770" i="11" s="1"/>
  <c r="I769" i="11"/>
  <c r="M769" i="11" s="1"/>
  <c r="O769" i="11" s="1"/>
  <c r="E768" i="11"/>
  <c r="L769" i="11"/>
  <c r="N769" i="11" s="1"/>
  <c r="Q769" i="11" s="1"/>
  <c r="S769" i="11" s="1"/>
  <c r="P769" i="11" l="1"/>
  <c r="R769" i="11" s="1"/>
  <c r="I768" i="11"/>
  <c r="M768" i="11" s="1"/>
  <c r="O768" i="11" s="1"/>
  <c r="E767" i="11"/>
  <c r="L768" i="11"/>
  <c r="N768" i="11" s="1"/>
  <c r="Q768" i="11" s="1"/>
  <c r="S768" i="11" s="1"/>
  <c r="P768" i="11" l="1"/>
  <c r="R768" i="11" s="1"/>
  <c r="I767" i="11"/>
  <c r="M767" i="11" s="1"/>
  <c r="O767" i="11" s="1"/>
  <c r="L767" i="11"/>
  <c r="N767" i="11" s="1"/>
  <c r="Q767" i="11" s="1"/>
  <c r="S767" i="11" s="1"/>
  <c r="E766" i="11"/>
  <c r="P767" i="11" l="1"/>
  <c r="R767" i="11" s="1"/>
  <c r="I766" i="11"/>
  <c r="M766" i="11" s="1"/>
  <c r="O766" i="11" s="1"/>
  <c r="L766" i="11"/>
  <c r="N766" i="11" s="1"/>
  <c r="Q766" i="11" s="1"/>
  <c r="S766" i="11" s="1"/>
  <c r="E765" i="11"/>
  <c r="P766" i="11" l="1"/>
  <c r="R766" i="11" s="1"/>
  <c r="I765" i="11"/>
  <c r="M765" i="11" s="1"/>
  <c r="O765" i="11" s="1"/>
  <c r="E764" i="11"/>
  <c r="L765" i="11"/>
  <c r="N765" i="11" s="1"/>
  <c r="Q765" i="11" s="1"/>
  <c r="S765" i="11" s="1"/>
  <c r="P765" i="11" l="1"/>
  <c r="R765" i="11" s="1"/>
  <c r="I764" i="11"/>
  <c r="M764" i="11" s="1"/>
  <c r="O764" i="11" s="1"/>
  <c r="L764" i="11"/>
  <c r="N764" i="11" s="1"/>
  <c r="Q764" i="11" s="1"/>
  <c r="S764" i="11" s="1"/>
  <c r="E763" i="11"/>
  <c r="P764" i="11" l="1"/>
  <c r="R764" i="11" s="1"/>
  <c r="I763" i="11"/>
  <c r="M763" i="11" s="1"/>
  <c r="O763" i="11" s="1"/>
  <c r="L763" i="11"/>
  <c r="N763" i="11" s="1"/>
  <c r="Q763" i="11" s="1"/>
  <c r="S763" i="11" s="1"/>
  <c r="E762" i="11"/>
  <c r="P763" i="11" l="1"/>
  <c r="R763" i="11" s="1"/>
  <c r="I762" i="11"/>
  <c r="M762" i="11" s="1"/>
  <c r="O762" i="11" s="1"/>
  <c r="L762" i="11"/>
  <c r="N762" i="11" s="1"/>
  <c r="Q762" i="11" s="1"/>
  <c r="S762" i="11" s="1"/>
  <c r="E761" i="11"/>
  <c r="P762" i="11" l="1"/>
  <c r="R762" i="11" s="1"/>
  <c r="I761" i="11"/>
  <c r="M761" i="11" s="1"/>
  <c r="O761" i="11" s="1"/>
  <c r="E760" i="11"/>
  <c r="L761" i="11"/>
  <c r="N761" i="11" s="1"/>
  <c r="Q761" i="11" s="1"/>
  <c r="S761" i="11" s="1"/>
  <c r="P761" i="11" l="1"/>
  <c r="R761" i="11" s="1"/>
  <c r="I760" i="11"/>
  <c r="M760" i="11" s="1"/>
  <c r="O760" i="11" s="1"/>
  <c r="E759" i="11"/>
  <c r="L760" i="11"/>
  <c r="N760" i="11" s="1"/>
  <c r="Q760" i="11" s="1"/>
  <c r="S760" i="11" s="1"/>
  <c r="P760" i="11" l="1"/>
  <c r="R760" i="11" s="1"/>
  <c r="I759" i="11"/>
  <c r="M759" i="11" s="1"/>
  <c r="O759" i="11" s="1"/>
  <c r="L759" i="11"/>
  <c r="N759" i="11" s="1"/>
  <c r="Q759" i="11" s="1"/>
  <c r="S759" i="11" s="1"/>
  <c r="E758" i="11"/>
  <c r="P759" i="11" l="1"/>
  <c r="R759" i="11" s="1"/>
  <c r="I758" i="11"/>
  <c r="M758" i="11" s="1"/>
  <c r="O758" i="11" s="1"/>
  <c r="L758" i="11"/>
  <c r="N758" i="11" s="1"/>
  <c r="Q758" i="11" s="1"/>
  <c r="S758" i="11" s="1"/>
  <c r="E757" i="11"/>
  <c r="P758" i="11" l="1"/>
  <c r="R758" i="11" s="1"/>
  <c r="I757" i="11"/>
  <c r="M757" i="11" s="1"/>
  <c r="O757" i="11" s="1"/>
  <c r="L757" i="11"/>
  <c r="N757" i="11" s="1"/>
  <c r="Q757" i="11" s="1"/>
  <c r="S757" i="11" s="1"/>
  <c r="E756" i="11"/>
  <c r="P757" i="11" l="1"/>
  <c r="R757" i="11" s="1"/>
  <c r="I756" i="11"/>
  <c r="M756" i="11" s="1"/>
  <c r="O756" i="11" s="1"/>
  <c r="L756" i="11"/>
  <c r="N756" i="11" s="1"/>
  <c r="Q756" i="11" s="1"/>
  <c r="S756" i="11" s="1"/>
  <c r="E755" i="11"/>
  <c r="P756" i="11" l="1"/>
  <c r="R756" i="11" s="1"/>
  <c r="I755" i="11"/>
  <c r="M755" i="11" s="1"/>
  <c r="O755" i="11" s="1"/>
  <c r="L755" i="11"/>
  <c r="N755" i="11" s="1"/>
  <c r="Q755" i="11" s="1"/>
  <c r="S755" i="11" s="1"/>
  <c r="E754" i="11"/>
  <c r="P755" i="11" l="1"/>
  <c r="R755" i="11" s="1"/>
  <c r="I754" i="11"/>
  <c r="M754" i="11" s="1"/>
  <c r="O754" i="11" s="1"/>
  <c r="L754" i="11"/>
  <c r="N754" i="11" s="1"/>
  <c r="Q754" i="11" s="1"/>
  <c r="S754" i="11" s="1"/>
  <c r="E753" i="11"/>
  <c r="P754" i="11" l="1"/>
  <c r="R754" i="11" s="1"/>
  <c r="I753" i="11"/>
  <c r="M753" i="11" s="1"/>
  <c r="O753" i="11" s="1"/>
  <c r="E752" i="11"/>
  <c r="L753" i="11"/>
  <c r="N753" i="11" s="1"/>
  <c r="Q753" i="11" s="1"/>
  <c r="S753" i="11" s="1"/>
  <c r="P753" i="11" l="1"/>
  <c r="R753" i="11" s="1"/>
  <c r="I752" i="11"/>
  <c r="M752" i="11" s="1"/>
  <c r="O752" i="11" s="1"/>
  <c r="E751" i="11"/>
  <c r="L752" i="11"/>
  <c r="N752" i="11" s="1"/>
  <c r="Q752" i="11" s="1"/>
  <c r="S752" i="11" s="1"/>
  <c r="P752" i="11" l="1"/>
  <c r="R752" i="11" s="1"/>
  <c r="I751" i="11"/>
  <c r="M751" i="11" s="1"/>
  <c r="O751" i="11" s="1"/>
  <c r="L751" i="11"/>
  <c r="N751" i="11" s="1"/>
  <c r="Q751" i="11" s="1"/>
  <c r="S751" i="11" s="1"/>
  <c r="E750" i="11"/>
  <c r="P751" i="11" l="1"/>
  <c r="R751" i="11" s="1"/>
  <c r="I750" i="11"/>
  <c r="M750" i="11" s="1"/>
  <c r="O750" i="11" s="1"/>
  <c r="L750" i="11"/>
  <c r="N750" i="11" s="1"/>
  <c r="Q750" i="11" s="1"/>
  <c r="S750" i="11" s="1"/>
  <c r="E749" i="11"/>
  <c r="P750" i="11" l="1"/>
  <c r="R750" i="11" s="1"/>
  <c r="I749" i="11"/>
  <c r="M749" i="11" s="1"/>
  <c r="O749" i="11" s="1"/>
  <c r="L749" i="11"/>
  <c r="N749" i="11" s="1"/>
  <c r="Q749" i="11" s="1"/>
  <c r="S749" i="11" s="1"/>
  <c r="E748" i="11"/>
  <c r="P749" i="11" l="1"/>
  <c r="R749" i="11" s="1"/>
  <c r="I748" i="11"/>
  <c r="M748" i="11" s="1"/>
  <c r="O748" i="11" s="1"/>
  <c r="L748" i="11"/>
  <c r="N748" i="11" s="1"/>
  <c r="Q748" i="11" s="1"/>
  <c r="S748" i="11" s="1"/>
  <c r="E747" i="11"/>
  <c r="P748" i="11" l="1"/>
  <c r="R748" i="11" s="1"/>
  <c r="I747" i="11"/>
  <c r="M747" i="11" s="1"/>
  <c r="O747" i="11" s="1"/>
  <c r="L747" i="11"/>
  <c r="N747" i="11" s="1"/>
  <c r="Q747" i="11" s="1"/>
  <c r="S747" i="11" s="1"/>
  <c r="E746" i="11"/>
  <c r="P747" i="11" l="1"/>
  <c r="R747" i="11" s="1"/>
  <c r="I746" i="11"/>
  <c r="M746" i="11" s="1"/>
  <c r="O746" i="11" s="1"/>
  <c r="E745" i="11"/>
  <c r="L746" i="11"/>
  <c r="N746" i="11" s="1"/>
  <c r="Q746" i="11" s="1"/>
  <c r="S746" i="11" s="1"/>
  <c r="P746" i="11" l="1"/>
  <c r="R746" i="11" s="1"/>
  <c r="I745" i="11"/>
  <c r="M745" i="11" s="1"/>
  <c r="O745" i="11" s="1"/>
  <c r="L745" i="11"/>
  <c r="N745" i="11" s="1"/>
  <c r="Q745" i="11" s="1"/>
  <c r="S745" i="11" s="1"/>
  <c r="E744" i="11"/>
  <c r="P745" i="11" l="1"/>
  <c r="R745" i="11" s="1"/>
  <c r="I744" i="11"/>
  <c r="M744" i="11" s="1"/>
  <c r="O744" i="11" s="1"/>
  <c r="E743" i="11"/>
  <c r="L744" i="11"/>
  <c r="N744" i="11" s="1"/>
  <c r="Q744" i="11" s="1"/>
  <c r="S744" i="11" s="1"/>
  <c r="P744" i="11" l="1"/>
  <c r="R744" i="11" s="1"/>
  <c r="I743" i="11"/>
  <c r="M743" i="11" s="1"/>
  <c r="O743" i="11" s="1"/>
  <c r="E742" i="11"/>
  <c r="L743" i="11"/>
  <c r="N743" i="11" s="1"/>
  <c r="Q743" i="11" s="1"/>
  <c r="S743" i="11" s="1"/>
  <c r="P743" i="11" l="1"/>
  <c r="R743" i="11" s="1"/>
  <c r="I742" i="11"/>
  <c r="M742" i="11" s="1"/>
  <c r="O742" i="11" s="1"/>
  <c r="L742" i="11"/>
  <c r="N742" i="11" s="1"/>
  <c r="Q742" i="11" s="1"/>
  <c r="S742" i="11" s="1"/>
  <c r="E741" i="11"/>
  <c r="P742" i="11" l="1"/>
  <c r="R742" i="11" s="1"/>
  <c r="I741" i="11"/>
  <c r="M741" i="11" s="1"/>
  <c r="O741" i="11" s="1"/>
  <c r="L741" i="11"/>
  <c r="N741" i="11" s="1"/>
  <c r="Q741" i="11" s="1"/>
  <c r="S741" i="11" s="1"/>
  <c r="E740" i="11"/>
  <c r="P741" i="11" l="1"/>
  <c r="R741" i="11" s="1"/>
  <c r="I740" i="11"/>
  <c r="M740" i="11" s="1"/>
  <c r="O740" i="11" s="1"/>
  <c r="E739" i="11"/>
  <c r="L740" i="11"/>
  <c r="N740" i="11" s="1"/>
  <c r="Q740" i="11" s="1"/>
  <c r="S740" i="11" s="1"/>
  <c r="P740" i="11" l="1"/>
  <c r="R740" i="11" s="1"/>
  <c r="I739" i="11"/>
  <c r="M739" i="11" s="1"/>
  <c r="O739" i="11" s="1"/>
  <c r="L739" i="11"/>
  <c r="N739" i="11" s="1"/>
  <c r="Q739" i="11" s="1"/>
  <c r="S739" i="11" s="1"/>
  <c r="E738" i="11"/>
  <c r="P739" i="11" l="1"/>
  <c r="R739" i="11" s="1"/>
  <c r="I738" i="11"/>
  <c r="M738" i="11" s="1"/>
  <c r="O738" i="11" s="1"/>
  <c r="E737" i="11"/>
  <c r="L738" i="11"/>
  <c r="N738" i="11" s="1"/>
  <c r="Q738" i="11" s="1"/>
  <c r="S738" i="11" s="1"/>
  <c r="P738" i="11" l="1"/>
  <c r="R738" i="11" s="1"/>
  <c r="I737" i="11"/>
  <c r="M737" i="11" s="1"/>
  <c r="O737" i="11" s="1"/>
  <c r="E736" i="11"/>
  <c r="L737" i="11"/>
  <c r="N737" i="11" s="1"/>
  <c r="Q737" i="11" s="1"/>
  <c r="S737" i="11" s="1"/>
  <c r="P737" i="11" l="1"/>
  <c r="R737" i="11" s="1"/>
  <c r="I736" i="11"/>
  <c r="M736" i="11" s="1"/>
  <c r="O736" i="11" s="1"/>
  <c r="E735" i="11"/>
  <c r="L736" i="11"/>
  <c r="N736" i="11" s="1"/>
  <c r="Q736" i="11" s="1"/>
  <c r="S736" i="11" s="1"/>
  <c r="P736" i="11" l="1"/>
  <c r="R736" i="11" s="1"/>
  <c r="I735" i="11"/>
  <c r="M735" i="11" s="1"/>
  <c r="O735" i="11" s="1"/>
  <c r="L735" i="11"/>
  <c r="N735" i="11" s="1"/>
  <c r="Q735" i="11" s="1"/>
  <c r="S735" i="11" s="1"/>
  <c r="E734" i="11"/>
  <c r="P735" i="11" l="1"/>
  <c r="R735" i="11" s="1"/>
  <c r="I734" i="11"/>
  <c r="M734" i="11" s="1"/>
  <c r="O734" i="11" s="1"/>
  <c r="L734" i="11"/>
  <c r="N734" i="11" s="1"/>
  <c r="Q734" i="11" s="1"/>
  <c r="S734" i="11" s="1"/>
  <c r="E733" i="11"/>
  <c r="P734" i="11" l="1"/>
  <c r="R734" i="11" s="1"/>
  <c r="I733" i="11"/>
  <c r="M733" i="11" s="1"/>
  <c r="O733" i="11" s="1"/>
  <c r="E732" i="11"/>
  <c r="L733" i="11"/>
  <c r="N733" i="11" s="1"/>
  <c r="Q733" i="11" s="1"/>
  <c r="S733" i="11" s="1"/>
  <c r="P733" i="11" l="1"/>
  <c r="R733" i="11" s="1"/>
  <c r="I732" i="11"/>
  <c r="M732" i="11" s="1"/>
  <c r="O732" i="11" s="1"/>
  <c r="E731" i="11"/>
  <c r="L732" i="11"/>
  <c r="N732" i="11" s="1"/>
  <c r="Q732" i="11" s="1"/>
  <c r="S732" i="11" s="1"/>
  <c r="P732" i="11" l="1"/>
  <c r="R732" i="11" s="1"/>
  <c r="I731" i="11"/>
  <c r="M731" i="11" s="1"/>
  <c r="O731" i="11" s="1"/>
  <c r="E730" i="11"/>
  <c r="L731" i="11"/>
  <c r="N731" i="11" s="1"/>
  <c r="Q731" i="11" s="1"/>
  <c r="S731" i="11" s="1"/>
  <c r="P731" i="11" l="1"/>
  <c r="R731" i="11" s="1"/>
  <c r="I730" i="11"/>
  <c r="M730" i="11" s="1"/>
  <c r="O730" i="11" s="1"/>
  <c r="E729" i="11"/>
  <c r="L730" i="11"/>
  <c r="N730" i="11" s="1"/>
  <c r="Q730" i="11" s="1"/>
  <c r="S730" i="11" s="1"/>
  <c r="P730" i="11" l="1"/>
  <c r="R730" i="11" s="1"/>
  <c r="I729" i="11"/>
  <c r="M729" i="11" s="1"/>
  <c r="O729" i="11" s="1"/>
  <c r="L729" i="11"/>
  <c r="N729" i="11" s="1"/>
  <c r="Q729" i="11" s="1"/>
  <c r="S729" i="11" s="1"/>
  <c r="E728" i="11"/>
  <c r="P729" i="11" l="1"/>
  <c r="R729" i="11" s="1"/>
  <c r="I728" i="11"/>
  <c r="M728" i="11" s="1"/>
  <c r="O728" i="11" s="1"/>
  <c r="E727" i="11"/>
  <c r="L728" i="11"/>
  <c r="N728" i="11" s="1"/>
  <c r="Q728" i="11" s="1"/>
  <c r="S728" i="11" s="1"/>
  <c r="P728" i="11" l="1"/>
  <c r="R728" i="11" s="1"/>
  <c r="I727" i="11"/>
  <c r="M727" i="11" s="1"/>
  <c r="O727" i="11" s="1"/>
  <c r="E726" i="11"/>
  <c r="L727" i="11"/>
  <c r="N727" i="11" s="1"/>
  <c r="Q727" i="11" s="1"/>
  <c r="S727" i="11" s="1"/>
  <c r="P727" i="11" l="1"/>
  <c r="R727" i="11" s="1"/>
  <c r="I726" i="11"/>
  <c r="M726" i="11" s="1"/>
  <c r="O726" i="11" s="1"/>
  <c r="E725" i="11"/>
  <c r="L726" i="11"/>
  <c r="N726" i="11" s="1"/>
  <c r="Q726" i="11" s="1"/>
  <c r="S726" i="11" s="1"/>
  <c r="P726" i="11" l="1"/>
  <c r="R726" i="11" s="1"/>
  <c r="I725" i="11"/>
  <c r="M725" i="11" s="1"/>
  <c r="O725" i="11" s="1"/>
  <c r="E724" i="11"/>
  <c r="L725" i="11"/>
  <c r="N725" i="11" s="1"/>
  <c r="Q725" i="11" s="1"/>
  <c r="S725" i="11" s="1"/>
  <c r="P725" i="11" l="1"/>
  <c r="R725" i="11" s="1"/>
  <c r="I724" i="11"/>
  <c r="M724" i="11" s="1"/>
  <c r="O724" i="11" s="1"/>
  <c r="L724" i="11"/>
  <c r="N724" i="11" s="1"/>
  <c r="Q724" i="11" s="1"/>
  <c r="S724" i="11" s="1"/>
  <c r="E723" i="11"/>
  <c r="P724" i="11" l="1"/>
  <c r="R724" i="11" s="1"/>
  <c r="I723" i="11"/>
  <c r="M723" i="11" s="1"/>
  <c r="O723" i="11" s="1"/>
  <c r="E722" i="11"/>
  <c r="L723" i="11"/>
  <c r="N723" i="11" s="1"/>
  <c r="Q723" i="11" s="1"/>
  <c r="S723" i="11" s="1"/>
  <c r="P723" i="11" l="1"/>
  <c r="R723" i="11" s="1"/>
  <c r="I722" i="11"/>
  <c r="M722" i="11" s="1"/>
  <c r="O722" i="11" s="1"/>
  <c r="E721" i="11"/>
  <c r="L722" i="11"/>
  <c r="N722" i="11" s="1"/>
  <c r="Q722" i="11" s="1"/>
  <c r="S722" i="11" s="1"/>
  <c r="P722" i="11" l="1"/>
  <c r="R722" i="11" s="1"/>
  <c r="I721" i="11"/>
  <c r="M721" i="11" s="1"/>
  <c r="O721" i="11" s="1"/>
  <c r="L721" i="11"/>
  <c r="N721" i="11" s="1"/>
  <c r="Q721" i="11" s="1"/>
  <c r="S721" i="11" s="1"/>
  <c r="E720" i="11"/>
  <c r="P721" i="11" l="1"/>
  <c r="R721" i="11" s="1"/>
  <c r="I720" i="11"/>
  <c r="M720" i="11" s="1"/>
  <c r="O720" i="11" s="1"/>
  <c r="L720" i="11"/>
  <c r="N720" i="11" s="1"/>
  <c r="Q720" i="11" s="1"/>
  <c r="S720" i="11" s="1"/>
  <c r="E719" i="11"/>
  <c r="P720" i="11" l="1"/>
  <c r="R720" i="11" s="1"/>
  <c r="I719" i="11"/>
  <c r="M719" i="11" s="1"/>
  <c r="O719" i="11" s="1"/>
  <c r="L719" i="11"/>
  <c r="N719" i="11" s="1"/>
  <c r="Q719" i="11" s="1"/>
  <c r="S719" i="11" s="1"/>
  <c r="E718" i="11"/>
  <c r="P719" i="11" l="1"/>
  <c r="R719" i="11" s="1"/>
  <c r="I718" i="11"/>
  <c r="M718" i="11" s="1"/>
  <c r="O718" i="11" s="1"/>
  <c r="E717" i="11"/>
  <c r="L718" i="11"/>
  <c r="N718" i="11" s="1"/>
  <c r="Q718" i="11" s="1"/>
  <c r="S718" i="11" s="1"/>
  <c r="P718" i="11" l="1"/>
  <c r="R718" i="11" s="1"/>
  <c r="I717" i="11"/>
  <c r="M717" i="11" s="1"/>
  <c r="O717" i="11" s="1"/>
  <c r="L717" i="11"/>
  <c r="N717" i="11" s="1"/>
  <c r="Q717" i="11" s="1"/>
  <c r="S717" i="11" s="1"/>
  <c r="E716" i="11"/>
  <c r="P717" i="11" l="1"/>
  <c r="R717" i="11" s="1"/>
  <c r="I716" i="11"/>
  <c r="M716" i="11" s="1"/>
  <c r="O716" i="11" s="1"/>
  <c r="L716" i="11"/>
  <c r="N716" i="11" s="1"/>
  <c r="Q716" i="11" s="1"/>
  <c r="S716" i="11" s="1"/>
  <c r="E715" i="11"/>
  <c r="P716" i="11" l="1"/>
  <c r="R716" i="11" s="1"/>
  <c r="I715" i="11"/>
  <c r="M715" i="11" s="1"/>
  <c r="O715" i="11" s="1"/>
  <c r="L715" i="11"/>
  <c r="N715" i="11" s="1"/>
  <c r="Q715" i="11" s="1"/>
  <c r="S715" i="11" s="1"/>
  <c r="E714" i="11"/>
  <c r="P715" i="11" l="1"/>
  <c r="R715" i="11" s="1"/>
  <c r="I714" i="11"/>
  <c r="M714" i="11" s="1"/>
  <c r="O714" i="11" s="1"/>
  <c r="E713" i="11"/>
  <c r="L714" i="11"/>
  <c r="N714" i="11" s="1"/>
  <c r="Q714" i="11" s="1"/>
  <c r="S714" i="11" s="1"/>
  <c r="P714" i="11" l="1"/>
  <c r="R714" i="11" s="1"/>
  <c r="I713" i="11"/>
  <c r="M713" i="11" s="1"/>
  <c r="O713" i="11" s="1"/>
  <c r="L713" i="11"/>
  <c r="N713" i="11" s="1"/>
  <c r="Q713" i="11" s="1"/>
  <c r="S713" i="11" s="1"/>
  <c r="E712" i="11"/>
  <c r="P713" i="11" l="1"/>
  <c r="R713" i="11" s="1"/>
  <c r="I712" i="11"/>
  <c r="M712" i="11" s="1"/>
  <c r="O712" i="11" s="1"/>
  <c r="L712" i="11"/>
  <c r="N712" i="11" s="1"/>
  <c r="Q712" i="11" s="1"/>
  <c r="S712" i="11" s="1"/>
  <c r="E711" i="11"/>
  <c r="P712" i="11" l="1"/>
  <c r="R712" i="11" s="1"/>
  <c r="I711" i="11"/>
  <c r="M711" i="11" s="1"/>
  <c r="O711" i="11" s="1"/>
  <c r="E710" i="11"/>
  <c r="L711" i="11"/>
  <c r="N711" i="11" s="1"/>
  <c r="Q711" i="11" s="1"/>
  <c r="S711" i="11" s="1"/>
  <c r="P711" i="11" l="1"/>
  <c r="R711" i="11" s="1"/>
  <c r="I710" i="11"/>
  <c r="M710" i="11" s="1"/>
  <c r="O710" i="11" s="1"/>
  <c r="E709" i="11"/>
  <c r="L710" i="11"/>
  <c r="N710" i="11" s="1"/>
  <c r="Q710" i="11" s="1"/>
  <c r="S710" i="11" s="1"/>
  <c r="P710" i="11" l="1"/>
  <c r="R710" i="11" s="1"/>
  <c r="I709" i="11"/>
  <c r="M709" i="11" s="1"/>
  <c r="O709" i="11" s="1"/>
  <c r="L709" i="11"/>
  <c r="N709" i="11" s="1"/>
  <c r="Q709" i="11" s="1"/>
  <c r="S709" i="11" s="1"/>
  <c r="E708" i="11"/>
  <c r="P709" i="11" l="1"/>
  <c r="R709" i="11" s="1"/>
  <c r="I708" i="11"/>
  <c r="M708" i="11" s="1"/>
  <c r="O708" i="11" s="1"/>
  <c r="L708" i="11"/>
  <c r="N708" i="11" s="1"/>
  <c r="Q708" i="11" s="1"/>
  <c r="S708" i="11" s="1"/>
  <c r="E707" i="11"/>
  <c r="P708" i="11" l="1"/>
  <c r="R708" i="11" s="1"/>
  <c r="I707" i="11"/>
  <c r="M707" i="11" s="1"/>
  <c r="O707" i="11" s="1"/>
  <c r="E706" i="11"/>
  <c r="L707" i="11"/>
  <c r="N707" i="11" s="1"/>
  <c r="Q707" i="11" s="1"/>
  <c r="S707" i="11" s="1"/>
  <c r="P707" i="11" l="1"/>
  <c r="R707" i="11" s="1"/>
  <c r="I706" i="11"/>
  <c r="M706" i="11" s="1"/>
  <c r="O706" i="11" s="1"/>
  <c r="E705" i="11"/>
  <c r="L706" i="11"/>
  <c r="N706" i="11" s="1"/>
  <c r="Q706" i="11" s="1"/>
  <c r="S706" i="11" s="1"/>
  <c r="P706" i="11" l="1"/>
  <c r="R706" i="11" s="1"/>
  <c r="I705" i="11"/>
  <c r="M705" i="11" s="1"/>
  <c r="O705" i="11" s="1"/>
  <c r="L705" i="11"/>
  <c r="N705" i="11" s="1"/>
  <c r="Q705" i="11" s="1"/>
  <c r="S705" i="11" s="1"/>
  <c r="E704" i="11"/>
  <c r="P705" i="11" l="1"/>
  <c r="R705" i="11" s="1"/>
  <c r="I704" i="11"/>
  <c r="M704" i="11" s="1"/>
  <c r="O704" i="11" s="1"/>
  <c r="E703" i="11"/>
  <c r="L704" i="11"/>
  <c r="N704" i="11" s="1"/>
  <c r="Q704" i="11" s="1"/>
  <c r="S704" i="11" s="1"/>
  <c r="P704" i="11" l="1"/>
  <c r="R704" i="11" s="1"/>
  <c r="I703" i="11"/>
  <c r="M703" i="11" s="1"/>
  <c r="O703" i="11" s="1"/>
  <c r="L703" i="11"/>
  <c r="N703" i="11" s="1"/>
  <c r="Q703" i="11" s="1"/>
  <c r="S703" i="11" s="1"/>
  <c r="E702" i="11"/>
  <c r="P703" i="11" l="1"/>
  <c r="R703" i="11" s="1"/>
  <c r="I702" i="11"/>
  <c r="M702" i="11" s="1"/>
  <c r="O702" i="11" s="1"/>
  <c r="L702" i="11"/>
  <c r="N702" i="11" s="1"/>
  <c r="Q702" i="11" s="1"/>
  <c r="S702" i="11" s="1"/>
  <c r="E701" i="11"/>
  <c r="P702" i="11" l="1"/>
  <c r="R702" i="11" s="1"/>
  <c r="I701" i="11"/>
  <c r="M701" i="11" s="1"/>
  <c r="O701" i="11" s="1"/>
  <c r="L701" i="11"/>
  <c r="N701" i="11" s="1"/>
  <c r="Q701" i="11" s="1"/>
  <c r="S701" i="11" s="1"/>
  <c r="E700" i="11"/>
  <c r="P701" i="11" l="1"/>
  <c r="R701" i="11" s="1"/>
  <c r="I700" i="11"/>
  <c r="M700" i="11" s="1"/>
  <c r="O700" i="11" s="1"/>
  <c r="L700" i="11"/>
  <c r="N700" i="11" s="1"/>
  <c r="Q700" i="11" s="1"/>
  <c r="S700" i="11" s="1"/>
  <c r="E699" i="11"/>
  <c r="P700" i="11" l="1"/>
  <c r="R700" i="11" s="1"/>
  <c r="I699" i="11"/>
  <c r="M699" i="11" s="1"/>
  <c r="O699" i="11" s="1"/>
  <c r="L699" i="11"/>
  <c r="N699" i="11" s="1"/>
  <c r="Q699" i="11" s="1"/>
  <c r="S699" i="11" s="1"/>
  <c r="E698" i="11"/>
  <c r="P699" i="11" l="1"/>
  <c r="R699" i="11" s="1"/>
  <c r="I698" i="11"/>
  <c r="M698" i="11" s="1"/>
  <c r="O698" i="11" s="1"/>
  <c r="L698" i="11"/>
  <c r="N698" i="11" s="1"/>
  <c r="Q698" i="11" s="1"/>
  <c r="S698" i="11" s="1"/>
  <c r="E697" i="11"/>
  <c r="P698" i="11" l="1"/>
  <c r="R698" i="11" s="1"/>
  <c r="I697" i="11"/>
  <c r="M697" i="11" s="1"/>
  <c r="O697" i="11" s="1"/>
  <c r="L697" i="11"/>
  <c r="N697" i="11" s="1"/>
  <c r="Q697" i="11" s="1"/>
  <c r="S697" i="11" s="1"/>
  <c r="E696" i="11"/>
  <c r="P697" i="11" l="1"/>
  <c r="R697" i="11" s="1"/>
  <c r="I696" i="11"/>
  <c r="M696" i="11" s="1"/>
  <c r="O696" i="11" s="1"/>
  <c r="L696" i="11"/>
  <c r="N696" i="11" s="1"/>
  <c r="Q696" i="11" s="1"/>
  <c r="S696" i="11" s="1"/>
  <c r="E695" i="11"/>
  <c r="P696" i="11" l="1"/>
  <c r="R696" i="11" s="1"/>
  <c r="I695" i="11"/>
  <c r="M695" i="11" s="1"/>
  <c r="O695" i="11" s="1"/>
  <c r="L695" i="11"/>
  <c r="N695" i="11" s="1"/>
  <c r="Q695" i="11" s="1"/>
  <c r="S695" i="11" s="1"/>
  <c r="E694" i="11"/>
  <c r="P695" i="11" l="1"/>
  <c r="R695" i="11" s="1"/>
  <c r="I694" i="11"/>
  <c r="M694" i="11" s="1"/>
  <c r="O694" i="11" s="1"/>
  <c r="E693" i="11"/>
  <c r="L694" i="11"/>
  <c r="N694" i="11" s="1"/>
  <c r="Q694" i="11" s="1"/>
  <c r="S694" i="11" s="1"/>
  <c r="P694" i="11" l="1"/>
  <c r="R694" i="11" s="1"/>
  <c r="I693" i="11"/>
  <c r="M693" i="11" s="1"/>
  <c r="O693" i="11" s="1"/>
  <c r="L693" i="11"/>
  <c r="N693" i="11" s="1"/>
  <c r="Q693" i="11" s="1"/>
  <c r="S693" i="11" s="1"/>
  <c r="E692" i="11"/>
  <c r="I692" i="11" l="1"/>
  <c r="M692" i="11" s="1"/>
  <c r="O692" i="11" s="1"/>
  <c r="L692" i="11"/>
  <c r="N692" i="11" s="1"/>
  <c r="Q692" i="11" s="1"/>
  <c r="S692" i="11" s="1"/>
  <c r="E691" i="11"/>
  <c r="P693" i="11" l="1"/>
  <c r="R693" i="11" s="1"/>
  <c r="P692" i="11"/>
  <c r="R692" i="11" s="1"/>
  <c r="I691" i="11"/>
  <c r="M691" i="11" s="1"/>
  <c r="O691" i="11" s="1"/>
  <c r="L691" i="11"/>
  <c r="N691" i="11" s="1"/>
  <c r="Q691" i="11" s="1"/>
  <c r="S691" i="11" s="1"/>
  <c r="E690" i="11"/>
  <c r="P691" i="11" l="1"/>
  <c r="R691" i="11" s="1"/>
  <c r="I690" i="11"/>
  <c r="M690" i="11" s="1"/>
  <c r="O690" i="11" s="1"/>
  <c r="E689" i="11"/>
  <c r="L690" i="11"/>
  <c r="N690" i="11" s="1"/>
  <c r="Q690" i="11" s="1"/>
  <c r="S690" i="11" s="1"/>
  <c r="P690" i="11" l="1"/>
  <c r="R690" i="11" s="1"/>
  <c r="I689" i="11"/>
  <c r="M689" i="11" s="1"/>
  <c r="O689" i="11" s="1"/>
  <c r="E688" i="11"/>
  <c r="L689" i="11"/>
  <c r="N689" i="11" s="1"/>
  <c r="Q689" i="11" s="1"/>
  <c r="S689" i="11" s="1"/>
  <c r="P689" i="11" l="1"/>
  <c r="R689" i="11" s="1"/>
  <c r="I688" i="11"/>
  <c r="M688" i="11" s="1"/>
  <c r="O688" i="11" s="1"/>
  <c r="E687" i="11"/>
  <c r="L688" i="11"/>
  <c r="N688" i="11" s="1"/>
  <c r="Q688" i="11" s="1"/>
  <c r="S688" i="11" s="1"/>
  <c r="P688" i="11" l="1"/>
  <c r="R688" i="11" s="1"/>
  <c r="I687" i="11"/>
  <c r="M687" i="11" s="1"/>
  <c r="O687" i="11" s="1"/>
  <c r="E686" i="11"/>
  <c r="L687" i="11"/>
  <c r="N687" i="11" s="1"/>
  <c r="Q687" i="11" s="1"/>
  <c r="S687" i="11" s="1"/>
  <c r="P687" i="11" l="1"/>
  <c r="R687" i="11" s="1"/>
  <c r="I686" i="11"/>
  <c r="M686" i="11" s="1"/>
  <c r="O686" i="11" s="1"/>
  <c r="E685" i="11"/>
  <c r="L686" i="11"/>
  <c r="N686" i="11" s="1"/>
  <c r="Q686" i="11" s="1"/>
  <c r="S686" i="11" s="1"/>
  <c r="P686" i="11" l="1"/>
  <c r="R686" i="11" s="1"/>
  <c r="I685" i="11"/>
  <c r="M685" i="11" s="1"/>
  <c r="O685" i="11" s="1"/>
  <c r="L685" i="11"/>
  <c r="N685" i="11" s="1"/>
  <c r="Q685" i="11" s="1"/>
  <c r="S685" i="11" s="1"/>
  <c r="E684" i="11"/>
  <c r="P685" i="11" l="1"/>
  <c r="R685" i="11" s="1"/>
  <c r="I684" i="11"/>
  <c r="M684" i="11" s="1"/>
  <c r="O684" i="11" s="1"/>
  <c r="L684" i="11"/>
  <c r="N684" i="11" s="1"/>
  <c r="Q684" i="11" s="1"/>
  <c r="S684" i="11" s="1"/>
  <c r="E683" i="11"/>
  <c r="P684" i="11" l="1"/>
  <c r="R684" i="11" s="1"/>
  <c r="I683" i="11"/>
  <c r="M683" i="11" s="1"/>
  <c r="O683" i="11" s="1"/>
  <c r="L683" i="11"/>
  <c r="N683" i="11" s="1"/>
  <c r="Q683" i="11" s="1"/>
  <c r="S683" i="11" s="1"/>
  <c r="E682" i="11"/>
  <c r="I682" i="11" l="1"/>
  <c r="M682" i="11" s="1"/>
  <c r="O682" i="11" s="1"/>
  <c r="L682" i="11"/>
  <c r="N682" i="11" s="1"/>
  <c r="Q682" i="11" s="1"/>
  <c r="S682" i="11" s="1"/>
  <c r="E681" i="11"/>
  <c r="P683" i="11" l="1"/>
  <c r="R683" i="11" s="1"/>
  <c r="P682" i="11"/>
  <c r="R682" i="11" s="1"/>
  <c r="I681" i="11"/>
  <c r="M681" i="11" s="1"/>
  <c r="O681" i="11" s="1"/>
  <c r="L681" i="11"/>
  <c r="N681" i="11" s="1"/>
  <c r="Q681" i="11" s="1"/>
  <c r="S681" i="11" s="1"/>
  <c r="E680" i="11"/>
  <c r="P681" i="11" l="1"/>
  <c r="R681" i="11" s="1"/>
  <c r="I680" i="11"/>
  <c r="M680" i="11" s="1"/>
  <c r="O680" i="11" s="1"/>
  <c r="E679" i="11"/>
  <c r="L680" i="11"/>
  <c r="N680" i="11" s="1"/>
  <c r="Q680" i="11" s="1"/>
  <c r="S680" i="11" s="1"/>
  <c r="P680" i="11" l="1"/>
  <c r="R680" i="11" s="1"/>
  <c r="I679" i="11"/>
  <c r="M679" i="11" s="1"/>
  <c r="O679" i="11" s="1"/>
  <c r="E678" i="11"/>
  <c r="L679" i="11"/>
  <c r="N679" i="11" s="1"/>
  <c r="Q679" i="11" s="1"/>
  <c r="S679" i="11" s="1"/>
  <c r="P679" i="11" l="1"/>
  <c r="R679" i="11" s="1"/>
  <c r="I678" i="11"/>
  <c r="M678" i="11" s="1"/>
  <c r="O678" i="11" s="1"/>
  <c r="L678" i="11"/>
  <c r="N678" i="11" s="1"/>
  <c r="Q678" i="11" s="1"/>
  <c r="S678" i="11" s="1"/>
  <c r="E677" i="11"/>
  <c r="P678" i="11" l="1"/>
  <c r="R678" i="11" s="1"/>
  <c r="I677" i="11"/>
  <c r="M677" i="11" s="1"/>
  <c r="O677" i="11" s="1"/>
  <c r="E676" i="11"/>
  <c r="L677" i="11"/>
  <c r="N677" i="11" s="1"/>
  <c r="Q677" i="11" s="1"/>
  <c r="S677" i="11" s="1"/>
  <c r="P677" i="11" l="1"/>
  <c r="R677" i="11" s="1"/>
  <c r="I676" i="11"/>
  <c r="M676" i="11" s="1"/>
  <c r="O676" i="11" s="1"/>
  <c r="L676" i="11"/>
  <c r="N676" i="11" s="1"/>
  <c r="Q676" i="11" s="1"/>
  <c r="S676" i="11" s="1"/>
  <c r="E675" i="11"/>
  <c r="P676" i="11" l="1"/>
  <c r="R676" i="11" s="1"/>
  <c r="I675" i="11"/>
  <c r="M675" i="11" s="1"/>
  <c r="O675" i="11" s="1"/>
  <c r="L675" i="11"/>
  <c r="N675" i="11" s="1"/>
  <c r="Q675" i="11" s="1"/>
  <c r="S675" i="11" s="1"/>
  <c r="E674" i="11"/>
  <c r="P675" i="11" l="1"/>
  <c r="R675" i="11" s="1"/>
  <c r="I674" i="11"/>
  <c r="M674" i="11" s="1"/>
  <c r="O674" i="11" s="1"/>
  <c r="L674" i="11"/>
  <c r="N674" i="11" s="1"/>
  <c r="Q674" i="11" s="1"/>
  <c r="S674" i="11" s="1"/>
  <c r="E673" i="11"/>
  <c r="P674" i="11" l="1"/>
  <c r="R674" i="11" s="1"/>
  <c r="I673" i="11"/>
  <c r="M673" i="11" s="1"/>
  <c r="O673" i="11" s="1"/>
  <c r="L673" i="11"/>
  <c r="N673" i="11" s="1"/>
  <c r="Q673" i="11" s="1"/>
  <c r="S673" i="11" s="1"/>
  <c r="E672" i="11"/>
  <c r="I672" i="11" l="1"/>
  <c r="M672" i="11" s="1"/>
  <c r="O672" i="11" s="1"/>
  <c r="L672" i="11"/>
  <c r="N672" i="11" s="1"/>
  <c r="Q672" i="11" s="1"/>
  <c r="S672" i="11" s="1"/>
  <c r="E671" i="11"/>
  <c r="P673" i="11" l="1"/>
  <c r="R673" i="11" s="1"/>
  <c r="P672" i="11"/>
  <c r="R672" i="11" s="1"/>
  <c r="I671" i="11"/>
  <c r="M671" i="11" s="1"/>
  <c r="O671" i="11" s="1"/>
  <c r="L671" i="11"/>
  <c r="N671" i="11" s="1"/>
  <c r="Q671" i="11" s="1"/>
  <c r="S671" i="11" s="1"/>
  <c r="E670" i="11"/>
  <c r="P671" i="11" l="1"/>
  <c r="R671" i="11" s="1"/>
  <c r="I670" i="11"/>
  <c r="M670" i="11" s="1"/>
  <c r="O670" i="11" s="1"/>
  <c r="L670" i="11"/>
  <c r="N670" i="11" s="1"/>
  <c r="Q670" i="11" s="1"/>
  <c r="S670" i="11" s="1"/>
  <c r="E669" i="11"/>
  <c r="I669" i="11" l="1"/>
  <c r="M669" i="11" s="1"/>
  <c r="O669" i="11" s="1"/>
  <c r="L669" i="11"/>
  <c r="N669" i="11" s="1"/>
  <c r="Q669" i="11" s="1"/>
  <c r="S669" i="11" s="1"/>
  <c r="E668" i="11"/>
  <c r="P670" i="11" l="1"/>
  <c r="R670" i="11" s="1"/>
  <c r="P669" i="11"/>
  <c r="R669" i="11" s="1"/>
  <c r="I668" i="11"/>
  <c r="M668" i="11" s="1"/>
  <c r="O668" i="11" s="1"/>
  <c r="L668" i="11"/>
  <c r="N668" i="11" s="1"/>
  <c r="Q668" i="11" s="1"/>
  <c r="S668" i="11" s="1"/>
  <c r="E667" i="11"/>
  <c r="P668" i="11" l="1"/>
  <c r="R668" i="11" s="1"/>
  <c r="I667" i="11"/>
  <c r="M667" i="11" s="1"/>
  <c r="O667" i="11" s="1"/>
  <c r="E666" i="11"/>
  <c r="L667" i="11"/>
  <c r="N667" i="11" s="1"/>
  <c r="Q667" i="11" s="1"/>
  <c r="S667" i="11" s="1"/>
  <c r="I666" i="11" l="1"/>
  <c r="M666" i="11" s="1"/>
  <c r="O666" i="11" s="1"/>
  <c r="E665" i="11"/>
  <c r="L666" i="11"/>
  <c r="N666" i="11" s="1"/>
  <c r="Q666" i="11" s="1"/>
  <c r="S666" i="11" s="1"/>
  <c r="P667" i="11" l="1"/>
  <c r="R667" i="11" s="1"/>
  <c r="P666" i="11"/>
  <c r="R666" i="11" s="1"/>
  <c r="I665" i="11"/>
  <c r="M665" i="11" s="1"/>
  <c r="O665" i="11" s="1"/>
  <c r="E664" i="11"/>
  <c r="L665" i="11"/>
  <c r="N665" i="11" s="1"/>
  <c r="Q665" i="11" s="1"/>
  <c r="S665" i="11" s="1"/>
  <c r="P665" i="11" l="1"/>
  <c r="R665" i="11" s="1"/>
  <c r="I664" i="11"/>
  <c r="M664" i="11" s="1"/>
  <c r="O664" i="11" s="1"/>
  <c r="L664" i="11"/>
  <c r="N664" i="11" s="1"/>
  <c r="Q664" i="11" s="1"/>
  <c r="S664" i="11" s="1"/>
  <c r="E663" i="11"/>
  <c r="P664" i="11" l="1"/>
  <c r="R664" i="11" s="1"/>
  <c r="I663" i="11"/>
  <c r="M663" i="11" s="1"/>
  <c r="O663" i="11" s="1"/>
  <c r="L663" i="11"/>
  <c r="N663" i="11" s="1"/>
  <c r="Q663" i="11" s="1"/>
  <c r="S663" i="11" s="1"/>
  <c r="E662" i="11"/>
  <c r="P663" i="11" l="1"/>
  <c r="R663" i="11" s="1"/>
  <c r="I662" i="11"/>
  <c r="M662" i="11" s="1"/>
  <c r="O662" i="11" s="1"/>
  <c r="E661" i="11"/>
  <c r="L662" i="11"/>
  <c r="N662" i="11" s="1"/>
  <c r="Q662" i="11" s="1"/>
  <c r="S662" i="11" s="1"/>
  <c r="P662" i="11" l="1"/>
  <c r="R662" i="11" s="1"/>
  <c r="I661" i="11"/>
  <c r="M661" i="11" s="1"/>
  <c r="O661" i="11" s="1"/>
  <c r="L661" i="11"/>
  <c r="N661" i="11" s="1"/>
  <c r="Q661" i="11" s="1"/>
  <c r="S661" i="11" s="1"/>
  <c r="E660" i="11"/>
  <c r="I660" i="11" l="1"/>
  <c r="M660" i="11" s="1"/>
  <c r="O660" i="11" s="1"/>
  <c r="L660" i="11"/>
  <c r="N660" i="11" s="1"/>
  <c r="Q660" i="11" s="1"/>
  <c r="S660" i="11" s="1"/>
  <c r="E659" i="11"/>
  <c r="P661" i="11" l="1"/>
  <c r="R661" i="11" s="1"/>
  <c r="P660" i="11"/>
  <c r="R660" i="11" s="1"/>
  <c r="I659" i="11"/>
  <c r="M659" i="11" s="1"/>
  <c r="O659" i="11" s="1"/>
  <c r="L659" i="11"/>
  <c r="N659" i="11" s="1"/>
  <c r="Q659" i="11" s="1"/>
  <c r="S659" i="11" s="1"/>
  <c r="E658" i="11"/>
  <c r="P659" i="11" l="1"/>
  <c r="R659" i="11" s="1"/>
  <c r="I658" i="11"/>
  <c r="M658" i="11" s="1"/>
  <c r="O658" i="11" s="1"/>
  <c r="E657" i="11"/>
  <c r="L658" i="11"/>
  <c r="N658" i="11" s="1"/>
  <c r="Q658" i="11" s="1"/>
  <c r="S658" i="11" s="1"/>
  <c r="P658" i="11" l="1"/>
  <c r="R658" i="11" s="1"/>
  <c r="I657" i="11"/>
  <c r="M657" i="11" s="1"/>
  <c r="O657" i="11" s="1"/>
  <c r="L657" i="11"/>
  <c r="N657" i="11" s="1"/>
  <c r="Q657" i="11" s="1"/>
  <c r="S657" i="11" s="1"/>
  <c r="E656" i="11"/>
  <c r="P657" i="11" l="1"/>
  <c r="R657" i="11" s="1"/>
  <c r="I656" i="11"/>
  <c r="M656" i="11" s="1"/>
  <c r="O656" i="11" s="1"/>
  <c r="L656" i="11"/>
  <c r="N656" i="11" s="1"/>
  <c r="Q656" i="11" s="1"/>
  <c r="S656" i="11" s="1"/>
  <c r="E655" i="11"/>
  <c r="P656" i="11" l="1"/>
  <c r="R656" i="11" s="1"/>
  <c r="I655" i="11"/>
  <c r="M655" i="11" s="1"/>
  <c r="O655" i="11" s="1"/>
  <c r="L655" i="11"/>
  <c r="N655" i="11" s="1"/>
  <c r="Q655" i="11" s="1"/>
  <c r="S655" i="11" s="1"/>
  <c r="E654" i="11"/>
  <c r="P655" i="11" l="1"/>
  <c r="R655" i="11" s="1"/>
  <c r="I654" i="11"/>
  <c r="M654" i="11" s="1"/>
  <c r="O654" i="11" s="1"/>
  <c r="E653" i="11"/>
  <c r="L654" i="11"/>
  <c r="N654" i="11" s="1"/>
  <c r="Q654" i="11" s="1"/>
  <c r="S654" i="11" s="1"/>
  <c r="P654" i="11" l="1"/>
  <c r="R654" i="11" s="1"/>
  <c r="I653" i="11"/>
  <c r="M653" i="11" s="1"/>
  <c r="O653" i="11" s="1"/>
  <c r="L653" i="11"/>
  <c r="N653" i="11" s="1"/>
  <c r="Q653" i="11" s="1"/>
  <c r="S653" i="11" s="1"/>
  <c r="E652" i="11"/>
  <c r="P653" i="11" l="1"/>
  <c r="R653" i="11" s="1"/>
  <c r="I652" i="11"/>
  <c r="M652" i="11" s="1"/>
  <c r="O652" i="11" s="1"/>
  <c r="L652" i="11"/>
  <c r="N652" i="11" s="1"/>
  <c r="Q652" i="11" s="1"/>
  <c r="S652" i="11" s="1"/>
  <c r="E651" i="11"/>
  <c r="P652" i="11" l="1"/>
  <c r="R652" i="11" s="1"/>
  <c r="E650" i="11"/>
  <c r="I651" i="11"/>
  <c r="M651" i="11" s="1"/>
  <c r="O651" i="11" s="1"/>
  <c r="E649" i="11" l="1"/>
  <c r="I650" i="11"/>
  <c r="M650" i="11" s="1"/>
  <c r="O650" i="11" s="1"/>
  <c r="E648" i="11" l="1"/>
  <c r="I649" i="11"/>
  <c r="M649" i="11" s="1"/>
  <c r="O649" i="11" s="1"/>
  <c r="E647" i="11" l="1"/>
  <c r="I648" i="11"/>
  <c r="M648" i="11" s="1"/>
  <c r="O648" i="11" s="1"/>
  <c r="E646" i="11" l="1"/>
  <c r="I647" i="11"/>
  <c r="M647" i="11" s="1"/>
  <c r="O647" i="11" s="1"/>
  <c r="E645" i="11" l="1"/>
  <c r="I646" i="11"/>
  <c r="M646" i="11" s="1"/>
  <c r="O646" i="11" s="1"/>
  <c r="E644" i="11" l="1"/>
  <c r="I645" i="11"/>
  <c r="M645" i="11" s="1"/>
  <c r="O645" i="11" s="1"/>
  <c r="E643" i="11" l="1"/>
  <c r="I644" i="11"/>
  <c r="M644" i="11" s="1"/>
  <c r="O644" i="11" s="1"/>
  <c r="E642" i="11" l="1"/>
  <c r="I643" i="11"/>
  <c r="M643" i="11" s="1"/>
  <c r="O643" i="11" s="1"/>
  <c r="E641" i="11" l="1"/>
  <c r="I642" i="11"/>
  <c r="M642" i="11" s="1"/>
  <c r="O642" i="11" s="1"/>
  <c r="I641" i="11" l="1"/>
  <c r="M641" i="11" s="1"/>
  <c r="O641" i="11" s="1"/>
</calcChain>
</file>

<file path=xl/sharedStrings.xml><?xml version="1.0" encoding="utf-8"?>
<sst xmlns="http://schemas.openxmlformats.org/spreadsheetml/2006/main" count="79" uniqueCount="60">
  <si>
    <t>IPC</t>
  </si>
  <si>
    <t>TCN</t>
  </si>
  <si>
    <t>IPC EEUU</t>
  </si>
  <si>
    <t>IPC Argentina</t>
  </si>
  <si>
    <t>año</t>
  </si>
  <si>
    <t xml:space="preserve">mes </t>
  </si>
  <si>
    <t>año-mes</t>
  </si>
  <si>
    <t>Argentina 100=12-2016</t>
  </si>
  <si>
    <t>EEUU 100=1983</t>
  </si>
  <si>
    <t>Indices 100=12-2016</t>
  </si>
  <si>
    <t>TCR</t>
  </si>
  <si>
    <t>TC en paridad de poder adquisitivo</t>
  </si>
  <si>
    <t>Base de paridad 2003-2006</t>
  </si>
  <si>
    <t>Periodo</t>
  </si>
  <si>
    <t>Indice 100=2003-2006</t>
  </si>
  <si>
    <t>Tipo de xambio nominla - base JIC</t>
  </si>
  <si>
    <t>Argentina 100=01-2016</t>
  </si>
  <si>
    <t>Indices 100=2016</t>
  </si>
  <si>
    <t>Tipo de cambio informal</t>
  </si>
  <si>
    <t>Información original</t>
  </si>
  <si>
    <t>Nivelación de variables</t>
  </si>
  <si>
    <t>Determinación de paridad</t>
  </si>
  <si>
    <t>Evolución real del precio del dólar (tipo de cambio real). Argentina.</t>
  </si>
  <si>
    <t>Argentina a precios de 2004</t>
  </si>
  <si>
    <t>EEUU</t>
  </si>
  <si>
    <t>Ocupados</t>
  </si>
  <si>
    <t>Argentina</t>
  </si>
  <si>
    <t>EEUU a precios de 2017 (FRED)</t>
  </si>
  <si>
    <t>Productividad Argentina - EEUU</t>
  </si>
  <si>
    <t>Productividad por ocupado</t>
  </si>
  <si>
    <t>TC Informal</t>
  </si>
  <si>
    <t>TCR informal</t>
  </si>
  <si>
    <t>TCR oficial</t>
  </si>
  <si>
    <t>Factor de corrección</t>
  </si>
  <si>
    <t>EEUU a precios de 2017</t>
  </si>
  <si>
    <t>Índice Argentina 2003-2006</t>
  </si>
  <si>
    <t>Índice EEUU 2003-2006</t>
  </si>
  <si>
    <t>Tipo de cambio nominal COM 3500</t>
  </si>
  <si>
    <t>Datos Anuales</t>
  </si>
  <si>
    <t>Datos Mensualizados</t>
  </si>
  <si>
    <t>Paridad 2003-2006</t>
  </si>
  <si>
    <t>Tipo de cambio en paridad de valor</t>
  </si>
  <si>
    <t>Precio real del dólar oficial (en %)</t>
  </si>
  <si>
    <t>Precio real del dólar informal (en %)</t>
  </si>
  <si>
    <t>Valor real del dólar oficial (en %)</t>
  </si>
  <si>
    <t>PBI</t>
  </si>
  <si>
    <t>Argentina a precios corrientes</t>
  </si>
  <si>
    <t>EEUU a precios corrientes</t>
  </si>
  <si>
    <t>Argentina en dolares</t>
  </si>
  <si>
    <t>Productividad en dolare Argentinas</t>
  </si>
  <si>
    <t>Productividad en dolares EEUU</t>
  </si>
  <si>
    <t>Productividad relativa</t>
  </si>
  <si>
    <t>Tamaño relativo</t>
  </si>
  <si>
    <t>Valuación</t>
  </si>
  <si>
    <t>mes</t>
  </si>
  <si>
    <t>tc_paridad_riqueza_informal</t>
  </si>
  <si>
    <t>tc_paridad_riqueza_oficial</t>
  </si>
  <si>
    <t>tc_paridad_valor_oficial</t>
  </si>
  <si>
    <t>anio</t>
  </si>
  <si>
    <t>anio_mes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</si>
</sst>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;[Red]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Garamond"/>
      <family val="1"/>
    </font>
    <font>
      <sz val="9"/>
      <color theme="1"/>
      <name val="Garamond"/>
      <family val="1"/>
    </font>
    <font>
      <b/>
      <sz val="9"/>
      <color theme="1"/>
      <name val="Garamond"/>
      <family val="1"/>
    </font>
    <font>
      <b/>
      <sz val="9"/>
      <name val="Garamond"/>
      <family val="1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0"/>
      <color theme="1"/>
      <name val="Garamond"/>
      <family val="1"/>
    </font>
    <font>
      <b/>
      <sz val="10"/>
      <color theme="1"/>
      <name val="Garamond"/>
      <family val="1"/>
    </font>
    <font>
      <sz val="10"/>
      <name val="Garamond"/>
      <family val="1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darkUp">
        <fgColor theme="2" tint="-0.49998474074526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lightDown">
        <bgColor theme="0" tint="-0.1499679555650502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1" fillId="0" borderId="0" applyFont="0" applyFill="0" applyBorder="0" applyAlignment="0" applyProtection="0"/>
  </cellStyleXfs>
  <cellXfs count="9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0" fillId="4" borderId="0" xfId="0" applyFill="1"/>
    <xf numFmtId="2" fontId="0" fillId="4" borderId="0" xfId="0" applyNumberFormat="1" applyFill="1"/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 wrapText="1"/>
    </xf>
    <xf numFmtId="0" fontId="4" fillId="7" borderId="6" xfId="0" applyFont="1" applyFill="1" applyBorder="1" applyAlignment="1">
      <alignment horizontal="center" vertical="center" wrapText="1"/>
    </xf>
    <xf numFmtId="2" fontId="2" fillId="8" borderId="1" xfId="1" applyNumberFormat="1" applyFont="1" applyFill="1" applyBorder="1" applyAlignment="1">
      <alignment horizontal="center" vertical="center" wrapText="1"/>
    </xf>
    <xf numFmtId="2" fontId="2" fillId="7" borderId="1" xfId="1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2" borderId="0" xfId="0" applyFont="1" applyFill="1"/>
    <xf numFmtId="2" fontId="6" fillId="6" borderId="6" xfId="0" applyNumberFormat="1" applyFont="1" applyFill="1" applyBorder="1" applyAlignment="1">
      <alignment horizontal="right" vertical="center"/>
    </xf>
    <xf numFmtId="0" fontId="7" fillId="2" borderId="0" xfId="0" applyFont="1" applyFill="1" applyAlignment="1">
      <alignment wrapText="1"/>
    </xf>
    <xf numFmtId="0" fontId="7" fillId="6" borderId="7" xfId="0" applyFont="1" applyFill="1" applyBorder="1"/>
    <xf numFmtId="0" fontId="7" fillId="2" borderId="6" xfId="0" applyFont="1" applyFill="1" applyBorder="1" applyAlignment="1">
      <alignment horizontal="center"/>
    </xf>
    <xf numFmtId="3" fontId="7" fillId="6" borderId="6" xfId="0" applyNumberFormat="1" applyFont="1" applyFill="1" applyBorder="1" applyAlignment="1">
      <alignment horizontal="center"/>
    </xf>
    <xf numFmtId="2" fontId="2" fillId="10" borderId="1" xfId="1" applyNumberFormat="1" applyFont="1" applyFill="1" applyBorder="1" applyAlignment="1">
      <alignment horizontal="center" vertical="center" wrapText="1"/>
    </xf>
    <xf numFmtId="0" fontId="2" fillId="10" borderId="1" xfId="1" applyFont="1" applyFill="1" applyBorder="1" applyAlignment="1">
      <alignment horizontal="center" vertical="center" wrapText="1"/>
    </xf>
    <xf numFmtId="0" fontId="2" fillId="10" borderId="2" xfId="1" applyFont="1" applyFill="1" applyBorder="1" applyAlignment="1">
      <alignment horizontal="center" vertical="center" wrapText="1"/>
    </xf>
    <xf numFmtId="0" fontId="2" fillId="10" borderId="3" xfId="1" applyFont="1" applyFill="1" applyBorder="1" applyAlignment="1">
      <alignment horizontal="center" vertical="center"/>
    </xf>
    <xf numFmtId="0" fontId="2" fillId="10" borderId="4" xfId="1" applyFont="1" applyFill="1" applyBorder="1" applyAlignment="1">
      <alignment horizontal="center" vertical="center" wrapText="1"/>
    </xf>
    <xf numFmtId="0" fontId="2" fillId="10" borderId="5" xfId="1" applyFont="1" applyFill="1" applyBorder="1" applyAlignment="1">
      <alignment horizontal="center" vertical="center" wrapText="1"/>
    </xf>
    <xf numFmtId="0" fontId="2" fillId="10" borderId="1" xfId="1" applyFont="1" applyFill="1" applyBorder="1" applyAlignment="1">
      <alignment horizontal="center" vertical="center"/>
    </xf>
    <xf numFmtId="0" fontId="2" fillId="10" borderId="2" xfId="1" applyFont="1" applyFill="1" applyBorder="1" applyAlignment="1">
      <alignment horizontal="center" vertical="center"/>
    </xf>
    <xf numFmtId="1" fontId="2" fillId="10" borderId="1" xfId="1" applyNumberFormat="1" applyFont="1" applyFill="1" applyBorder="1" applyAlignment="1">
      <alignment horizontal="center" vertical="center"/>
    </xf>
    <xf numFmtId="1" fontId="2" fillId="10" borderId="2" xfId="1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8" fillId="2" borderId="0" xfId="0" applyFont="1" applyFill="1"/>
    <xf numFmtId="0" fontId="9" fillId="2" borderId="0" xfId="0" applyFont="1" applyFill="1" applyAlignment="1">
      <alignment horizontal="left" vertical="center"/>
    </xf>
    <xf numFmtId="0" fontId="9" fillId="3" borderId="7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3" fontId="10" fillId="2" borderId="1" xfId="1" applyNumberFormat="1" applyFont="1" applyFill="1" applyBorder="1" applyAlignment="1">
      <alignment horizontal="center" vertical="center" wrapText="1"/>
    </xf>
    <xf numFmtId="164" fontId="10" fillId="2" borderId="1" xfId="1" applyNumberFormat="1" applyFont="1" applyFill="1" applyBorder="1" applyAlignment="1">
      <alignment horizontal="center" vertical="center" wrapText="1"/>
    </xf>
    <xf numFmtId="0" fontId="10" fillId="10" borderId="1" xfId="1" applyFont="1" applyFill="1" applyBorder="1" applyAlignment="1">
      <alignment horizontal="center" vertical="center" wrapText="1"/>
    </xf>
    <xf numFmtId="0" fontId="10" fillId="10" borderId="2" xfId="1" applyFont="1" applyFill="1" applyBorder="1" applyAlignment="1">
      <alignment horizontal="center" vertical="center" wrapText="1"/>
    </xf>
    <xf numFmtId="0" fontId="10" fillId="10" borderId="3" xfId="1" applyFont="1" applyFill="1" applyBorder="1" applyAlignment="1">
      <alignment horizontal="center" vertical="center"/>
    </xf>
    <xf numFmtId="4" fontId="10" fillId="12" borderId="1" xfId="1" applyNumberFormat="1" applyFont="1" applyFill="1" applyBorder="1" applyAlignment="1">
      <alignment horizontal="center" vertical="center" wrapText="1"/>
    </xf>
    <xf numFmtId="4" fontId="10" fillId="2" borderId="1" xfId="1" applyNumberFormat="1" applyFont="1" applyFill="1" applyBorder="1" applyAlignment="1">
      <alignment horizontal="center" vertical="center" wrapText="1"/>
    </xf>
    <xf numFmtId="4" fontId="10" fillId="11" borderId="1" xfId="1" applyNumberFormat="1" applyFont="1" applyFill="1" applyBorder="1" applyAlignment="1">
      <alignment horizontal="center" vertical="center" wrapText="1"/>
    </xf>
    <xf numFmtId="0" fontId="10" fillId="10" borderId="4" xfId="1" applyFont="1" applyFill="1" applyBorder="1" applyAlignment="1">
      <alignment horizontal="center" vertical="center" wrapText="1"/>
    </xf>
    <xf numFmtId="0" fontId="10" fillId="10" borderId="5" xfId="1" applyFont="1" applyFill="1" applyBorder="1" applyAlignment="1">
      <alignment horizontal="center" vertical="center" wrapText="1"/>
    </xf>
    <xf numFmtId="0" fontId="10" fillId="10" borderId="1" xfId="1" applyFont="1" applyFill="1" applyBorder="1" applyAlignment="1">
      <alignment horizontal="center" vertical="center"/>
    </xf>
    <xf numFmtId="0" fontId="10" fillId="10" borderId="2" xfId="1" applyFont="1" applyFill="1" applyBorder="1" applyAlignment="1">
      <alignment horizontal="center" vertical="center"/>
    </xf>
    <xf numFmtId="1" fontId="10" fillId="10" borderId="1" xfId="1" applyNumberFormat="1" applyFont="1" applyFill="1" applyBorder="1" applyAlignment="1">
      <alignment horizontal="center" vertical="center"/>
    </xf>
    <xf numFmtId="1" fontId="10" fillId="10" borderId="2" xfId="1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2" fontId="7" fillId="2" borderId="0" xfId="0" applyNumberFormat="1" applyFont="1" applyFill="1"/>
    <xf numFmtId="10" fontId="8" fillId="2" borderId="0" xfId="2" applyNumberFormat="1" applyFont="1" applyFill="1"/>
    <xf numFmtId="165" fontId="10" fillId="2" borderId="1" xfId="2" applyNumberFormat="1" applyFont="1" applyFill="1" applyBorder="1" applyAlignment="1">
      <alignment horizontal="center" vertical="center" wrapText="1"/>
    </xf>
    <xf numFmtId="166" fontId="2" fillId="7" borderId="1" xfId="1" applyNumberFormat="1" applyFont="1" applyFill="1" applyBorder="1" applyAlignment="1">
      <alignment horizontal="center" vertical="center" wrapText="1"/>
    </xf>
    <xf numFmtId="166" fontId="2" fillId="9" borderId="1" xfId="1" applyNumberFormat="1" applyFont="1" applyFill="1" applyBorder="1" applyAlignment="1">
      <alignment horizontal="center" vertical="center" wrapText="1"/>
    </xf>
    <xf numFmtId="166" fontId="2" fillId="14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6" fillId="3" borderId="14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4" fillId="7" borderId="6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left" vertical="center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6" fillId="13" borderId="6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3 2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externalLink" Target="externalLinks/externalLink5.xml"/><Relationship Id="rId5" Type="http://schemas.openxmlformats.org/officeDocument/2006/relationships/chartsheet" Target="chartsheets/sheet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Evolución</a:t>
            </a:r>
            <a:r>
              <a:rPr lang="en-US" sz="1800" b="1" baseline="0"/>
              <a:t> real del precio del dolar. Argentina. en %.</a:t>
            </a:r>
            <a:endParaRPr lang="en-US" sz="1800" b="1"/>
          </a:p>
          <a:p>
            <a:pPr>
              <a:defRPr/>
            </a:pPr>
            <a:r>
              <a:rPr lang="en-US" sz="1800" b="1"/>
              <a:t>Periodo</a:t>
            </a:r>
            <a:r>
              <a:rPr lang="en-US" sz="1800" b="1" baseline="0"/>
              <a:t> de paridad: 2003-2006 (promedio). Enero 1960 - Octubre 2023. 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749953591317598E-2"/>
          <c:y val="0.19192744141103629"/>
          <c:w val="0.94215248481476799"/>
          <c:h val="0.74562651683846337"/>
        </c:manualLayout>
      </c:layout>
      <c:lineChart>
        <c:grouping val="standard"/>
        <c:varyColors val="0"/>
        <c:ser>
          <c:idx val="0"/>
          <c:order val="0"/>
          <c:tx>
            <c:strRef>
              <c:f>'Datos mes_tipo de cambio real'!$N$9</c:f>
              <c:strCache>
                <c:ptCount val="1"/>
                <c:pt idx="0">
                  <c:v>Precio real del dólar oficial (en 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'Datos mes_tipo de cambio real'!$C$641:$C$1406</c:f>
              <c:strCache>
                <c:ptCount val="766"/>
                <c:pt idx="0">
                  <c:v>1960-1</c:v>
                </c:pt>
                <c:pt idx="1">
                  <c:v>1960-2</c:v>
                </c:pt>
                <c:pt idx="2">
                  <c:v>1960-3</c:v>
                </c:pt>
                <c:pt idx="3">
                  <c:v>1960-4</c:v>
                </c:pt>
                <c:pt idx="4">
                  <c:v>1960-5</c:v>
                </c:pt>
                <c:pt idx="5">
                  <c:v>1960-6</c:v>
                </c:pt>
                <c:pt idx="6">
                  <c:v>1960-7</c:v>
                </c:pt>
                <c:pt idx="7">
                  <c:v>1960-8</c:v>
                </c:pt>
                <c:pt idx="8">
                  <c:v>1960-9</c:v>
                </c:pt>
                <c:pt idx="9">
                  <c:v>1960-10</c:v>
                </c:pt>
                <c:pt idx="10">
                  <c:v>1960-11</c:v>
                </c:pt>
                <c:pt idx="11">
                  <c:v>1960-12</c:v>
                </c:pt>
                <c:pt idx="12">
                  <c:v>1961-1</c:v>
                </c:pt>
                <c:pt idx="13">
                  <c:v>1961-2</c:v>
                </c:pt>
                <c:pt idx="14">
                  <c:v>1961-3</c:v>
                </c:pt>
                <c:pt idx="15">
                  <c:v>1961-4</c:v>
                </c:pt>
                <c:pt idx="16">
                  <c:v>1961-5</c:v>
                </c:pt>
                <c:pt idx="17">
                  <c:v>1961-6</c:v>
                </c:pt>
                <c:pt idx="18">
                  <c:v>1961-7</c:v>
                </c:pt>
                <c:pt idx="19">
                  <c:v>1961-8</c:v>
                </c:pt>
                <c:pt idx="20">
                  <c:v>1961-9</c:v>
                </c:pt>
                <c:pt idx="21">
                  <c:v>1961-10</c:v>
                </c:pt>
                <c:pt idx="22">
                  <c:v>1961-11</c:v>
                </c:pt>
                <c:pt idx="23">
                  <c:v>1961-12</c:v>
                </c:pt>
                <c:pt idx="24">
                  <c:v>1962-1</c:v>
                </c:pt>
                <c:pt idx="25">
                  <c:v>1962-2</c:v>
                </c:pt>
                <c:pt idx="26">
                  <c:v>1962-3</c:v>
                </c:pt>
                <c:pt idx="27">
                  <c:v>1962-4</c:v>
                </c:pt>
                <c:pt idx="28">
                  <c:v>1962-5</c:v>
                </c:pt>
                <c:pt idx="29">
                  <c:v>1962-6</c:v>
                </c:pt>
                <c:pt idx="30">
                  <c:v>1962-7</c:v>
                </c:pt>
                <c:pt idx="31">
                  <c:v>1962-8</c:v>
                </c:pt>
                <c:pt idx="32">
                  <c:v>1962-9</c:v>
                </c:pt>
                <c:pt idx="33">
                  <c:v>1962-10</c:v>
                </c:pt>
                <c:pt idx="34">
                  <c:v>1962-11</c:v>
                </c:pt>
                <c:pt idx="35">
                  <c:v>1962-12</c:v>
                </c:pt>
                <c:pt idx="36">
                  <c:v>1963-1</c:v>
                </c:pt>
                <c:pt idx="37">
                  <c:v>1963-2</c:v>
                </c:pt>
                <c:pt idx="38">
                  <c:v>1963-3</c:v>
                </c:pt>
                <c:pt idx="39">
                  <c:v>1963-4</c:v>
                </c:pt>
                <c:pt idx="40">
                  <c:v>1963-5</c:v>
                </c:pt>
                <c:pt idx="41">
                  <c:v>1963-6</c:v>
                </c:pt>
                <c:pt idx="42">
                  <c:v>1963-7</c:v>
                </c:pt>
                <c:pt idx="43">
                  <c:v>1963-8</c:v>
                </c:pt>
                <c:pt idx="44">
                  <c:v>1963-9</c:v>
                </c:pt>
                <c:pt idx="45">
                  <c:v>1963-10</c:v>
                </c:pt>
                <c:pt idx="46">
                  <c:v>1963-11</c:v>
                </c:pt>
                <c:pt idx="47">
                  <c:v>1963-12</c:v>
                </c:pt>
                <c:pt idx="48">
                  <c:v>1964-1</c:v>
                </c:pt>
                <c:pt idx="49">
                  <c:v>1964-2</c:v>
                </c:pt>
                <c:pt idx="50">
                  <c:v>1964-3</c:v>
                </c:pt>
                <c:pt idx="51">
                  <c:v>1964-4</c:v>
                </c:pt>
                <c:pt idx="52">
                  <c:v>1964-5</c:v>
                </c:pt>
                <c:pt idx="53">
                  <c:v>1964-6</c:v>
                </c:pt>
                <c:pt idx="54">
                  <c:v>1964-7</c:v>
                </c:pt>
                <c:pt idx="55">
                  <c:v>1964-8</c:v>
                </c:pt>
                <c:pt idx="56">
                  <c:v>1964-9</c:v>
                </c:pt>
                <c:pt idx="57">
                  <c:v>1964-10</c:v>
                </c:pt>
                <c:pt idx="58">
                  <c:v>1964-11</c:v>
                </c:pt>
                <c:pt idx="59">
                  <c:v>1964-12</c:v>
                </c:pt>
                <c:pt idx="60">
                  <c:v>1965-1</c:v>
                </c:pt>
                <c:pt idx="61">
                  <c:v>1965-2</c:v>
                </c:pt>
                <c:pt idx="62">
                  <c:v>1965-3</c:v>
                </c:pt>
                <c:pt idx="63">
                  <c:v>1965-4</c:v>
                </c:pt>
                <c:pt idx="64">
                  <c:v>1965-5</c:v>
                </c:pt>
                <c:pt idx="65">
                  <c:v>1965-6</c:v>
                </c:pt>
                <c:pt idx="66">
                  <c:v>1965-7</c:v>
                </c:pt>
                <c:pt idx="67">
                  <c:v>1965-8</c:v>
                </c:pt>
                <c:pt idx="68">
                  <c:v>1965-9</c:v>
                </c:pt>
                <c:pt idx="69">
                  <c:v>1965-10</c:v>
                </c:pt>
                <c:pt idx="70">
                  <c:v>1965-11</c:v>
                </c:pt>
                <c:pt idx="71">
                  <c:v>1965-12</c:v>
                </c:pt>
                <c:pt idx="72">
                  <c:v>1966-1</c:v>
                </c:pt>
                <c:pt idx="73">
                  <c:v>1966-2</c:v>
                </c:pt>
                <c:pt idx="74">
                  <c:v>1966-3</c:v>
                </c:pt>
                <c:pt idx="75">
                  <c:v>1966-4</c:v>
                </c:pt>
                <c:pt idx="76">
                  <c:v>1966-5</c:v>
                </c:pt>
                <c:pt idx="77">
                  <c:v>1966-6</c:v>
                </c:pt>
                <c:pt idx="78">
                  <c:v>1966-7</c:v>
                </c:pt>
                <c:pt idx="79">
                  <c:v>1966-8</c:v>
                </c:pt>
                <c:pt idx="80">
                  <c:v>1966-9</c:v>
                </c:pt>
                <c:pt idx="81">
                  <c:v>1966-10</c:v>
                </c:pt>
                <c:pt idx="82">
                  <c:v>1966-11</c:v>
                </c:pt>
                <c:pt idx="83">
                  <c:v>1966-12</c:v>
                </c:pt>
                <c:pt idx="84">
                  <c:v>1967-1</c:v>
                </c:pt>
                <c:pt idx="85">
                  <c:v>1967-2</c:v>
                </c:pt>
                <c:pt idx="86">
                  <c:v>1967-3</c:v>
                </c:pt>
                <c:pt idx="87">
                  <c:v>1967-4</c:v>
                </c:pt>
                <c:pt idx="88">
                  <c:v>1967-5</c:v>
                </c:pt>
                <c:pt idx="89">
                  <c:v>1967-6</c:v>
                </c:pt>
                <c:pt idx="90">
                  <c:v>1967-7</c:v>
                </c:pt>
                <c:pt idx="91">
                  <c:v>1967-8</c:v>
                </c:pt>
                <c:pt idx="92">
                  <c:v>1967-9</c:v>
                </c:pt>
                <c:pt idx="93">
                  <c:v>1967-10</c:v>
                </c:pt>
                <c:pt idx="94">
                  <c:v>1967-11</c:v>
                </c:pt>
                <c:pt idx="95">
                  <c:v>1967-12</c:v>
                </c:pt>
                <c:pt idx="96">
                  <c:v>1968-1</c:v>
                </c:pt>
                <c:pt idx="97">
                  <c:v>1968-2</c:v>
                </c:pt>
                <c:pt idx="98">
                  <c:v>1968-3</c:v>
                </c:pt>
                <c:pt idx="99">
                  <c:v>1968-4</c:v>
                </c:pt>
                <c:pt idx="100">
                  <c:v>1968-5</c:v>
                </c:pt>
                <c:pt idx="101">
                  <c:v>1968-6</c:v>
                </c:pt>
                <c:pt idx="102">
                  <c:v>1968-7</c:v>
                </c:pt>
                <c:pt idx="103">
                  <c:v>1968-8</c:v>
                </c:pt>
                <c:pt idx="104">
                  <c:v>1968-9</c:v>
                </c:pt>
                <c:pt idx="105">
                  <c:v>1968-10</c:v>
                </c:pt>
                <c:pt idx="106">
                  <c:v>1968-11</c:v>
                </c:pt>
                <c:pt idx="107">
                  <c:v>1968-12</c:v>
                </c:pt>
                <c:pt idx="108">
                  <c:v>1969-1</c:v>
                </c:pt>
                <c:pt idx="109">
                  <c:v>1969-2</c:v>
                </c:pt>
                <c:pt idx="110">
                  <c:v>1969-3</c:v>
                </c:pt>
                <c:pt idx="111">
                  <c:v>1969-4</c:v>
                </c:pt>
                <c:pt idx="112">
                  <c:v>1969-5</c:v>
                </c:pt>
                <c:pt idx="113">
                  <c:v>1969-6</c:v>
                </c:pt>
                <c:pt idx="114">
                  <c:v>1969-7</c:v>
                </c:pt>
                <c:pt idx="115">
                  <c:v>1969-8</c:v>
                </c:pt>
                <c:pt idx="116">
                  <c:v>1969-9</c:v>
                </c:pt>
                <c:pt idx="117">
                  <c:v>1969-10</c:v>
                </c:pt>
                <c:pt idx="118">
                  <c:v>1969-11</c:v>
                </c:pt>
                <c:pt idx="119">
                  <c:v>1969-12</c:v>
                </c:pt>
                <c:pt idx="120">
                  <c:v>1970-1</c:v>
                </c:pt>
                <c:pt idx="121">
                  <c:v>1970-2</c:v>
                </c:pt>
                <c:pt idx="122">
                  <c:v>1970-3</c:v>
                </c:pt>
                <c:pt idx="123">
                  <c:v>1970-4</c:v>
                </c:pt>
                <c:pt idx="124">
                  <c:v>1970-5</c:v>
                </c:pt>
                <c:pt idx="125">
                  <c:v>1970-6</c:v>
                </c:pt>
                <c:pt idx="126">
                  <c:v>1970-7</c:v>
                </c:pt>
                <c:pt idx="127">
                  <c:v>1970-8</c:v>
                </c:pt>
                <c:pt idx="128">
                  <c:v>1970-9</c:v>
                </c:pt>
                <c:pt idx="129">
                  <c:v>1970-10</c:v>
                </c:pt>
                <c:pt idx="130">
                  <c:v>1970-11</c:v>
                </c:pt>
                <c:pt idx="131">
                  <c:v>1970-12</c:v>
                </c:pt>
                <c:pt idx="132">
                  <c:v>1971-1</c:v>
                </c:pt>
                <c:pt idx="133">
                  <c:v>1971-2</c:v>
                </c:pt>
                <c:pt idx="134">
                  <c:v>1971-3</c:v>
                </c:pt>
                <c:pt idx="135">
                  <c:v>1971-4</c:v>
                </c:pt>
                <c:pt idx="136">
                  <c:v>1971-5</c:v>
                </c:pt>
                <c:pt idx="137">
                  <c:v>1971-6</c:v>
                </c:pt>
                <c:pt idx="138">
                  <c:v>1971-7</c:v>
                </c:pt>
                <c:pt idx="139">
                  <c:v>1971-8</c:v>
                </c:pt>
                <c:pt idx="140">
                  <c:v>1971-9</c:v>
                </c:pt>
                <c:pt idx="141">
                  <c:v>1971-10</c:v>
                </c:pt>
                <c:pt idx="142">
                  <c:v>1971-11</c:v>
                </c:pt>
                <c:pt idx="143">
                  <c:v>1971-12</c:v>
                </c:pt>
                <c:pt idx="144">
                  <c:v>1972-1</c:v>
                </c:pt>
                <c:pt idx="145">
                  <c:v>1972-2</c:v>
                </c:pt>
                <c:pt idx="146">
                  <c:v>1972-3</c:v>
                </c:pt>
                <c:pt idx="147">
                  <c:v>1972-4</c:v>
                </c:pt>
                <c:pt idx="148">
                  <c:v>1972-5</c:v>
                </c:pt>
                <c:pt idx="149">
                  <c:v>1972-6</c:v>
                </c:pt>
                <c:pt idx="150">
                  <c:v>1972-7</c:v>
                </c:pt>
                <c:pt idx="151">
                  <c:v>1972-8</c:v>
                </c:pt>
                <c:pt idx="152">
                  <c:v>1972-9</c:v>
                </c:pt>
                <c:pt idx="153">
                  <c:v>1972-10</c:v>
                </c:pt>
                <c:pt idx="154">
                  <c:v>1972-11</c:v>
                </c:pt>
                <c:pt idx="155">
                  <c:v>1972-12</c:v>
                </c:pt>
                <c:pt idx="156">
                  <c:v>1973-1</c:v>
                </c:pt>
                <c:pt idx="157">
                  <c:v>1973-2</c:v>
                </c:pt>
                <c:pt idx="158">
                  <c:v>1973-3</c:v>
                </c:pt>
                <c:pt idx="159">
                  <c:v>1973-4</c:v>
                </c:pt>
                <c:pt idx="160">
                  <c:v>1973-5</c:v>
                </c:pt>
                <c:pt idx="161">
                  <c:v>1973-6</c:v>
                </c:pt>
                <c:pt idx="162">
                  <c:v>1973-7</c:v>
                </c:pt>
                <c:pt idx="163">
                  <c:v>1973-8</c:v>
                </c:pt>
                <c:pt idx="164">
                  <c:v>1973-9</c:v>
                </c:pt>
                <c:pt idx="165">
                  <c:v>1973-10</c:v>
                </c:pt>
                <c:pt idx="166">
                  <c:v>1973-11</c:v>
                </c:pt>
                <c:pt idx="167">
                  <c:v>1973-12</c:v>
                </c:pt>
                <c:pt idx="168">
                  <c:v>1974-1</c:v>
                </c:pt>
                <c:pt idx="169">
                  <c:v>1974-2</c:v>
                </c:pt>
                <c:pt idx="170">
                  <c:v>1974-3</c:v>
                </c:pt>
                <c:pt idx="171">
                  <c:v>1974-4</c:v>
                </c:pt>
                <c:pt idx="172">
                  <c:v>1974-5</c:v>
                </c:pt>
                <c:pt idx="173">
                  <c:v>1974-6</c:v>
                </c:pt>
                <c:pt idx="174">
                  <c:v>1974-7</c:v>
                </c:pt>
                <c:pt idx="175">
                  <c:v>1974-8</c:v>
                </c:pt>
                <c:pt idx="176">
                  <c:v>1974-9</c:v>
                </c:pt>
                <c:pt idx="177">
                  <c:v>1974-10</c:v>
                </c:pt>
                <c:pt idx="178">
                  <c:v>1974-11</c:v>
                </c:pt>
                <c:pt idx="179">
                  <c:v>1974-12</c:v>
                </c:pt>
                <c:pt idx="180">
                  <c:v>1975-1</c:v>
                </c:pt>
                <c:pt idx="181">
                  <c:v>1975-2</c:v>
                </c:pt>
                <c:pt idx="182">
                  <c:v>1975-3</c:v>
                </c:pt>
                <c:pt idx="183">
                  <c:v>1975-4</c:v>
                </c:pt>
                <c:pt idx="184">
                  <c:v>1975-5</c:v>
                </c:pt>
                <c:pt idx="185">
                  <c:v>1975-6</c:v>
                </c:pt>
                <c:pt idx="186">
                  <c:v>1975-7</c:v>
                </c:pt>
                <c:pt idx="187">
                  <c:v>1975-8</c:v>
                </c:pt>
                <c:pt idx="188">
                  <c:v>1975-9</c:v>
                </c:pt>
                <c:pt idx="189">
                  <c:v>1975-10</c:v>
                </c:pt>
                <c:pt idx="190">
                  <c:v>1975-11</c:v>
                </c:pt>
                <c:pt idx="191">
                  <c:v>1975-12</c:v>
                </c:pt>
                <c:pt idx="192">
                  <c:v>1976-1</c:v>
                </c:pt>
                <c:pt idx="193">
                  <c:v>1976-2</c:v>
                </c:pt>
                <c:pt idx="194">
                  <c:v>1976-3</c:v>
                </c:pt>
                <c:pt idx="195">
                  <c:v>1976-4</c:v>
                </c:pt>
                <c:pt idx="196">
                  <c:v>1976-5</c:v>
                </c:pt>
                <c:pt idx="197">
                  <c:v>1976-6</c:v>
                </c:pt>
                <c:pt idx="198">
                  <c:v>1976-7</c:v>
                </c:pt>
                <c:pt idx="199">
                  <c:v>1976-8</c:v>
                </c:pt>
                <c:pt idx="200">
                  <c:v>1976-9</c:v>
                </c:pt>
                <c:pt idx="201">
                  <c:v>1976-10</c:v>
                </c:pt>
                <c:pt idx="202">
                  <c:v>1976-11</c:v>
                </c:pt>
                <c:pt idx="203">
                  <c:v>1976-12</c:v>
                </c:pt>
                <c:pt idx="204">
                  <c:v>1977-1</c:v>
                </c:pt>
                <c:pt idx="205">
                  <c:v>1977-2</c:v>
                </c:pt>
                <c:pt idx="206">
                  <c:v>1977-3</c:v>
                </c:pt>
                <c:pt idx="207">
                  <c:v>1977-4</c:v>
                </c:pt>
                <c:pt idx="208">
                  <c:v>1977-5</c:v>
                </c:pt>
                <c:pt idx="209">
                  <c:v>1977-6</c:v>
                </c:pt>
                <c:pt idx="210">
                  <c:v>1977-7</c:v>
                </c:pt>
                <c:pt idx="211">
                  <c:v>1977-8</c:v>
                </c:pt>
                <c:pt idx="212">
                  <c:v>1977-9</c:v>
                </c:pt>
                <c:pt idx="213">
                  <c:v>1977-10</c:v>
                </c:pt>
                <c:pt idx="214">
                  <c:v>1977-11</c:v>
                </c:pt>
                <c:pt idx="215">
                  <c:v>1977-12</c:v>
                </c:pt>
                <c:pt idx="216">
                  <c:v>1978-1</c:v>
                </c:pt>
                <c:pt idx="217">
                  <c:v>1978-2</c:v>
                </c:pt>
                <c:pt idx="218">
                  <c:v>1978-3</c:v>
                </c:pt>
                <c:pt idx="219">
                  <c:v>1978-4</c:v>
                </c:pt>
                <c:pt idx="220">
                  <c:v>1978-5</c:v>
                </c:pt>
                <c:pt idx="221">
                  <c:v>1978-6</c:v>
                </c:pt>
                <c:pt idx="222">
                  <c:v>1978-7</c:v>
                </c:pt>
                <c:pt idx="223">
                  <c:v>1978-8</c:v>
                </c:pt>
                <c:pt idx="224">
                  <c:v>1978-9</c:v>
                </c:pt>
                <c:pt idx="225">
                  <c:v>1978-10</c:v>
                </c:pt>
                <c:pt idx="226">
                  <c:v>1978-11</c:v>
                </c:pt>
                <c:pt idx="227">
                  <c:v>1978-12</c:v>
                </c:pt>
                <c:pt idx="228">
                  <c:v>1979-1</c:v>
                </c:pt>
                <c:pt idx="229">
                  <c:v>1979-2</c:v>
                </c:pt>
                <c:pt idx="230">
                  <c:v>1979-3</c:v>
                </c:pt>
                <c:pt idx="231">
                  <c:v>1979-4</c:v>
                </c:pt>
                <c:pt idx="232">
                  <c:v>1979-5</c:v>
                </c:pt>
                <c:pt idx="233">
                  <c:v>1979-6</c:v>
                </c:pt>
                <c:pt idx="234">
                  <c:v>1979-7</c:v>
                </c:pt>
                <c:pt idx="235">
                  <c:v>1979-8</c:v>
                </c:pt>
                <c:pt idx="236">
                  <c:v>1979-9</c:v>
                </c:pt>
                <c:pt idx="237">
                  <c:v>1979-10</c:v>
                </c:pt>
                <c:pt idx="238">
                  <c:v>1979-11</c:v>
                </c:pt>
                <c:pt idx="239">
                  <c:v>1979-12</c:v>
                </c:pt>
                <c:pt idx="240">
                  <c:v>1980-1</c:v>
                </c:pt>
                <c:pt idx="241">
                  <c:v>1980-2</c:v>
                </c:pt>
                <c:pt idx="242">
                  <c:v>1980-3</c:v>
                </c:pt>
                <c:pt idx="243">
                  <c:v>1980-4</c:v>
                </c:pt>
                <c:pt idx="244">
                  <c:v>1980-5</c:v>
                </c:pt>
                <c:pt idx="245">
                  <c:v>1980-6</c:v>
                </c:pt>
                <c:pt idx="246">
                  <c:v>1980-7</c:v>
                </c:pt>
                <c:pt idx="247">
                  <c:v>1980-8</c:v>
                </c:pt>
                <c:pt idx="248">
                  <c:v>1980-9</c:v>
                </c:pt>
                <c:pt idx="249">
                  <c:v>1980-10</c:v>
                </c:pt>
                <c:pt idx="250">
                  <c:v>1980-11</c:v>
                </c:pt>
                <c:pt idx="251">
                  <c:v>1980-12</c:v>
                </c:pt>
                <c:pt idx="252">
                  <c:v>1981-1</c:v>
                </c:pt>
                <c:pt idx="253">
                  <c:v>1981-2</c:v>
                </c:pt>
                <c:pt idx="254">
                  <c:v>1981-3</c:v>
                </c:pt>
                <c:pt idx="255">
                  <c:v>1981-4</c:v>
                </c:pt>
                <c:pt idx="256">
                  <c:v>1981-5</c:v>
                </c:pt>
                <c:pt idx="257">
                  <c:v>1981-6</c:v>
                </c:pt>
                <c:pt idx="258">
                  <c:v>1981-7</c:v>
                </c:pt>
                <c:pt idx="259">
                  <c:v>1981-8</c:v>
                </c:pt>
                <c:pt idx="260">
                  <c:v>1981-9</c:v>
                </c:pt>
                <c:pt idx="261">
                  <c:v>1981-10</c:v>
                </c:pt>
                <c:pt idx="262">
                  <c:v>1981-11</c:v>
                </c:pt>
                <c:pt idx="263">
                  <c:v>1981-12</c:v>
                </c:pt>
                <c:pt idx="264">
                  <c:v>1982-1</c:v>
                </c:pt>
                <c:pt idx="265">
                  <c:v>1982-2</c:v>
                </c:pt>
                <c:pt idx="266">
                  <c:v>1982-3</c:v>
                </c:pt>
                <c:pt idx="267">
                  <c:v>1982-4</c:v>
                </c:pt>
                <c:pt idx="268">
                  <c:v>1982-5</c:v>
                </c:pt>
                <c:pt idx="269">
                  <c:v>1982-6</c:v>
                </c:pt>
                <c:pt idx="270">
                  <c:v>1982-7</c:v>
                </c:pt>
                <c:pt idx="271">
                  <c:v>1982-8</c:v>
                </c:pt>
                <c:pt idx="272">
                  <c:v>1982-9</c:v>
                </c:pt>
                <c:pt idx="273">
                  <c:v>1982-10</c:v>
                </c:pt>
                <c:pt idx="274">
                  <c:v>1982-11</c:v>
                </c:pt>
                <c:pt idx="275">
                  <c:v>1982-12</c:v>
                </c:pt>
                <c:pt idx="276">
                  <c:v>1983-1</c:v>
                </c:pt>
                <c:pt idx="277">
                  <c:v>1983-2</c:v>
                </c:pt>
                <c:pt idx="278">
                  <c:v>1983-3</c:v>
                </c:pt>
                <c:pt idx="279">
                  <c:v>1983-4</c:v>
                </c:pt>
                <c:pt idx="280">
                  <c:v>1983-5</c:v>
                </c:pt>
                <c:pt idx="281">
                  <c:v>1983-6</c:v>
                </c:pt>
                <c:pt idx="282">
                  <c:v>1983-7</c:v>
                </c:pt>
                <c:pt idx="283">
                  <c:v>1983-8</c:v>
                </c:pt>
                <c:pt idx="284">
                  <c:v>1983-9</c:v>
                </c:pt>
                <c:pt idx="285">
                  <c:v>1983-10</c:v>
                </c:pt>
                <c:pt idx="286">
                  <c:v>1983-11</c:v>
                </c:pt>
                <c:pt idx="287">
                  <c:v>1983-12</c:v>
                </c:pt>
                <c:pt idx="288">
                  <c:v>1984-1</c:v>
                </c:pt>
                <c:pt idx="289">
                  <c:v>1984-2</c:v>
                </c:pt>
                <c:pt idx="290">
                  <c:v>1984-3</c:v>
                </c:pt>
                <c:pt idx="291">
                  <c:v>1984-4</c:v>
                </c:pt>
                <c:pt idx="292">
                  <c:v>1984-5</c:v>
                </c:pt>
                <c:pt idx="293">
                  <c:v>1984-6</c:v>
                </c:pt>
                <c:pt idx="294">
                  <c:v>1984-7</c:v>
                </c:pt>
                <c:pt idx="295">
                  <c:v>1984-8</c:v>
                </c:pt>
                <c:pt idx="296">
                  <c:v>1984-9</c:v>
                </c:pt>
                <c:pt idx="297">
                  <c:v>1984-10</c:v>
                </c:pt>
                <c:pt idx="298">
                  <c:v>1984-11</c:v>
                </c:pt>
                <c:pt idx="299">
                  <c:v>1984-12</c:v>
                </c:pt>
                <c:pt idx="300">
                  <c:v>1985-1</c:v>
                </c:pt>
                <c:pt idx="301">
                  <c:v>1985-2</c:v>
                </c:pt>
                <c:pt idx="302">
                  <c:v>1985-3</c:v>
                </c:pt>
                <c:pt idx="303">
                  <c:v>1985-4</c:v>
                </c:pt>
                <c:pt idx="304">
                  <c:v>1985-5</c:v>
                </c:pt>
                <c:pt idx="305">
                  <c:v>1985-6</c:v>
                </c:pt>
                <c:pt idx="306">
                  <c:v>1985-7</c:v>
                </c:pt>
                <c:pt idx="307">
                  <c:v>1985-8</c:v>
                </c:pt>
                <c:pt idx="308">
                  <c:v>1985-9</c:v>
                </c:pt>
                <c:pt idx="309">
                  <c:v>1985-10</c:v>
                </c:pt>
                <c:pt idx="310">
                  <c:v>1985-11</c:v>
                </c:pt>
                <c:pt idx="311">
                  <c:v>1985-12</c:v>
                </c:pt>
                <c:pt idx="312">
                  <c:v>1986-1</c:v>
                </c:pt>
                <c:pt idx="313">
                  <c:v>1986-2</c:v>
                </c:pt>
                <c:pt idx="314">
                  <c:v>1986-3</c:v>
                </c:pt>
                <c:pt idx="315">
                  <c:v>1986-4</c:v>
                </c:pt>
                <c:pt idx="316">
                  <c:v>1986-5</c:v>
                </c:pt>
                <c:pt idx="317">
                  <c:v>1986-6</c:v>
                </c:pt>
                <c:pt idx="318">
                  <c:v>1986-7</c:v>
                </c:pt>
                <c:pt idx="319">
                  <c:v>1986-8</c:v>
                </c:pt>
                <c:pt idx="320">
                  <c:v>1986-9</c:v>
                </c:pt>
                <c:pt idx="321">
                  <c:v>1986-10</c:v>
                </c:pt>
                <c:pt idx="322">
                  <c:v>1986-11</c:v>
                </c:pt>
                <c:pt idx="323">
                  <c:v>1986-12</c:v>
                </c:pt>
                <c:pt idx="324">
                  <c:v>1987-1</c:v>
                </c:pt>
                <c:pt idx="325">
                  <c:v>1987-2</c:v>
                </c:pt>
                <c:pt idx="326">
                  <c:v>1987-3</c:v>
                </c:pt>
                <c:pt idx="327">
                  <c:v>1987-4</c:v>
                </c:pt>
                <c:pt idx="328">
                  <c:v>1987-5</c:v>
                </c:pt>
                <c:pt idx="329">
                  <c:v>1987-6</c:v>
                </c:pt>
                <c:pt idx="330">
                  <c:v>1987-7</c:v>
                </c:pt>
                <c:pt idx="331">
                  <c:v>1987-8</c:v>
                </c:pt>
                <c:pt idx="332">
                  <c:v>1987-9</c:v>
                </c:pt>
                <c:pt idx="333">
                  <c:v>1987-10</c:v>
                </c:pt>
                <c:pt idx="334">
                  <c:v>1987-11</c:v>
                </c:pt>
                <c:pt idx="335">
                  <c:v>1987-12</c:v>
                </c:pt>
                <c:pt idx="336">
                  <c:v>1988-1</c:v>
                </c:pt>
                <c:pt idx="337">
                  <c:v>1988-2</c:v>
                </c:pt>
                <c:pt idx="338">
                  <c:v>1988-3</c:v>
                </c:pt>
                <c:pt idx="339">
                  <c:v>1988-4</c:v>
                </c:pt>
                <c:pt idx="340">
                  <c:v>1988-5</c:v>
                </c:pt>
                <c:pt idx="341">
                  <c:v>1988-6</c:v>
                </c:pt>
                <c:pt idx="342">
                  <c:v>1988-7</c:v>
                </c:pt>
                <c:pt idx="343">
                  <c:v>1988-8</c:v>
                </c:pt>
                <c:pt idx="344">
                  <c:v>1988-9</c:v>
                </c:pt>
                <c:pt idx="345">
                  <c:v>1988-10</c:v>
                </c:pt>
                <c:pt idx="346">
                  <c:v>1988-11</c:v>
                </c:pt>
                <c:pt idx="347">
                  <c:v>1988-12</c:v>
                </c:pt>
                <c:pt idx="348">
                  <c:v>1989-1</c:v>
                </c:pt>
                <c:pt idx="349">
                  <c:v>1989-2</c:v>
                </c:pt>
                <c:pt idx="350">
                  <c:v>1989-3</c:v>
                </c:pt>
                <c:pt idx="351">
                  <c:v>1989-4</c:v>
                </c:pt>
                <c:pt idx="352">
                  <c:v>1989-5</c:v>
                </c:pt>
                <c:pt idx="353">
                  <c:v>1989-6</c:v>
                </c:pt>
                <c:pt idx="354">
                  <c:v>1989-7</c:v>
                </c:pt>
                <c:pt idx="355">
                  <c:v>1989-8</c:v>
                </c:pt>
                <c:pt idx="356">
                  <c:v>1989-9</c:v>
                </c:pt>
                <c:pt idx="357">
                  <c:v>1989-10</c:v>
                </c:pt>
                <c:pt idx="358">
                  <c:v>1989-11</c:v>
                </c:pt>
                <c:pt idx="359">
                  <c:v>1989-12</c:v>
                </c:pt>
                <c:pt idx="360">
                  <c:v>1990-1</c:v>
                </c:pt>
                <c:pt idx="361">
                  <c:v>1990-2</c:v>
                </c:pt>
                <c:pt idx="362">
                  <c:v>1990-3</c:v>
                </c:pt>
                <c:pt idx="363">
                  <c:v>1990-4</c:v>
                </c:pt>
                <c:pt idx="364">
                  <c:v>1990-5</c:v>
                </c:pt>
                <c:pt idx="365">
                  <c:v>1990-6</c:v>
                </c:pt>
                <c:pt idx="366">
                  <c:v>1990-7</c:v>
                </c:pt>
                <c:pt idx="367">
                  <c:v>1990-8</c:v>
                </c:pt>
                <c:pt idx="368">
                  <c:v>1990-9</c:v>
                </c:pt>
                <c:pt idx="369">
                  <c:v>1990-10</c:v>
                </c:pt>
                <c:pt idx="370">
                  <c:v>1990-11</c:v>
                </c:pt>
                <c:pt idx="371">
                  <c:v>1990-12</c:v>
                </c:pt>
                <c:pt idx="372">
                  <c:v>1991-1</c:v>
                </c:pt>
                <c:pt idx="373">
                  <c:v>1991-2</c:v>
                </c:pt>
                <c:pt idx="374">
                  <c:v>1991-3</c:v>
                </c:pt>
                <c:pt idx="375">
                  <c:v>1991-4</c:v>
                </c:pt>
                <c:pt idx="376">
                  <c:v>1991-5</c:v>
                </c:pt>
                <c:pt idx="377">
                  <c:v>1991-6</c:v>
                </c:pt>
                <c:pt idx="378">
                  <c:v>1991-7</c:v>
                </c:pt>
                <c:pt idx="379">
                  <c:v>1991-8</c:v>
                </c:pt>
                <c:pt idx="380">
                  <c:v>1991-9</c:v>
                </c:pt>
                <c:pt idx="381">
                  <c:v>1991-10</c:v>
                </c:pt>
                <c:pt idx="382">
                  <c:v>1991-11</c:v>
                </c:pt>
                <c:pt idx="383">
                  <c:v>1991-12</c:v>
                </c:pt>
                <c:pt idx="384">
                  <c:v>1992-1</c:v>
                </c:pt>
                <c:pt idx="385">
                  <c:v>1992-2</c:v>
                </c:pt>
                <c:pt idx="386">
                  <c:v>1992-3</c:v>
                </c:pt>
                <c:pt idx="387">
                  <c:v>1992-4</c:v>
                </c:pt>
                <c:pt idx="388">
                  <c:v>1992-5</c:v>
                </c:pt>
                <c:pt idx="389">
                  <c:v>1992-6</c:v>
                </c:pt>
                <c:pt idx="390">
                  <c:v>1992-7</c:v>
                </c:pt>
                <c:pt idx="391">
                  <c:v>1992-8</c:v>
                </c:pt>
                <c:pt idx="392">
                  <c:v>1992-9</c:v>
                </c:pt>
                <c:pt idx="393">
                  <c:v>1992-10</c:v>
                </c:pt>
                <c:pt idx="394">
                  <c:v>1992-11</c:v>
                </c:pt>
                <c:pt idx="395">
                  <c:v>1992-12</c:v>
                </c:pt>
                <c:pt idx="396">
                  <c:v>1993-1</c:v>
                </c:pt>
                <c:pt idx="397">
                  <c:v>1993-2</c:v>
                </c:pt>
                <c:pt idx="398">
                  <c:v>1993-3</c:v>
                </c:pt>
                <c:pt idx="399">
                  <c:v>1993-4</c:v>
                </c:pt>
                <c:pt idx="400">
                  <c:v>1993-5</c:v>
                </c:pt>
                <c:pt idx="401">
                  <c:v>1993-6</c:v>
                </c:pt>
                <c:pt idx="402">
                  <c:v>1993-7</c:v>
                </c:pt>
                <c:pt idx="403">
                  <c:v>1993-8</c:v>
                </c:pt>
                <c:pt idx="404">
                  <c:v>1993-9</c:v>
                </c:pt>
                <c:pt idx="405">
                  <c:v>1993-10</c:v>
                </c:pt>
                <c:pt idx="406">
                  <c:v>1993-11</c:v>
                </c:pt>
                <c:pt idx="407">
                  <c:v>1993-12</c:v>
                </c:pt>
                <c:pt idx="408">
                  <c:v>1994-1</c:v>
                </c:pt>
                <c:pt idx="409">
                  <c:v>1994-2</c:v>
                </c:pt>
                <c:pt idx="410">
                  <c:v>1994-3</c:v>
                </c:pt>
                <c:pt idx="411">
                  <c:v>1994-4</c:v>
                </c:pt>
                <c:pt idx="412">
                  <c:v>1994-5</c:v>
                </c:pt>
                <c:pt idx="413">
                  <c:v>1994-6</c:v>
                </c:pt>
                <c:pt idx="414">
                  <c:v>1994-7</c:v>
                </c:pt>
                <c:pt idx="415">
                  <c:v>1994-8</c:v>
                </c:pt>
                <c:pt idx="416">
                  <c:v>1994-9</c:v>
                </c:pt>
                <c:pt idx="417">
                  <c:v>1994-10</c:v>
                </c:pt>
                <c:pt idx="418">
                  <c:v>1994-11</c:v>
                </c:pt>
                <c:pt idx="419">
                  <c:v>1994-12</c:v>
                </c:pt>
                <c:pt idx="420">
                  <c:v>1995-1</c:v>
                </c:pt>
                <c:pt idx="421">
                  <c:v>1995-2</c:v>
                </c:pt>
                <c:pt idx="422">
                  <c:v>1995-3</c:v>
                </c:pt>
                <c:pt idx="423">
                  <c:v>1995-4</c:v>
                </c:pt>
                <c:pt idx="424">
                  <c:v>1995-5</c:v>
                </c:pt>
                <c:pt idx="425">
                  <c:v>1995-6</c:v>
                </c:pt>
                <c:pt idx="426">
                  <c:v>1995-7</c:v>
                </c:pt>
                <c:pt idx="427">
                  <c:v>1995-8</c:v>
                </c:pt>
                <c:pt idx="428">
                  <c:v>1995-9</c:v>
                </c:pt>
                <c:pt idx="429">
                  <c:v>1995-10</c:v>
                </c:pt>
                <c:pt idx="430">
                  <c:v>1995-11</c:v>
                </c:pt>
                <c:pt idx="431">
                  <c:v>1995-12</c:v>
                </c:pt>
                <c:pt idx="432">
                  <c:v>1996-1</c:v>
                </c:pt>
                <c:pt idx="433">
                  <c:v>1996-2</c:v>
                </c:pt>
                <c:pt idx="434">
                  <c:v>1996-3</c:v>
                </c:pt>
                <c:pt idx="435">
                  <c:v>1996-4</c:v>
                </c:pt>
                <c:pt idx="436">
                  <c:v>1996-5</c:v>
                </c:pt>
                <c:pt idx="437">
                  <c:v>1996-6</c:v>
                </c:pt>
                <c:pt idx="438">
                  <c:v>1996-7</c:v>
                </c:pt>
                <c:pt idx="439">
                  <c:v>1996-8</c:v>
                </c:pt>
                <c:pt idx="440">
                  <c:v>1996-9</c:v>
                </c:pt>
                <c:pt idx="441">
                  <c:v>1996-10</c:v>
                </c:pt>
                <c:pt idx="442">
                  <c:v>1996-11</c:v>
                </c:pt>
                <c:pt idx="443">
                  <c:v>1996-12</c:v>
                </c:pt>
                <c:pt idx="444">
                  <c:v>1997-1</c:v>
                </c:pt>
                <c:pt idx="445">
                  <c:v>1997-2</c:v>
                </c:pt>
                <c:pt idx="446">
                  <c:v>1997-3</c:v>
                </c:pt>
                <c:pt idx="447">
                  <c:v>1997-4</c:v>
                </c:pt>
                <c:pt idx="448">
                  <c:v>1997-5</c:v>
                </c:pt>
                <c:pt idx="449">
                  <c:v>1997-6</c:v>
                </c:pt>
                <c:pt idx="450">
                  <c:v>1997-7</c:v>
                </c:pt>
                <c:pt idx="451">
                  <c:v>1997-8</c:v>
                </c:pt>
                <c:pt idx="452">
                  <c:v>1997-9</c:v>
                </c:pt>
                <c:pt idx="453">
                  <c:v>1997-10</c:v>
                </c:pt>
                <c:pt idx="454">
                  <c:v>1997-11</c:v>
                </c:pt>
                <c:pt idx="455">
                  <c:v>1997-12</c:v>
                </c:pt>
                <c:pt idx="456">
                  <c:v>1998-1</c:v>
                </c:pt>
                <c:pt idx="457">
                  <c:v>1998-2</c:v>
                </c:pt>
                <c:pt idx="458">
                  <c:v>1998-3</c:v>
                </c:pt>
                <c:pt idx="459">
                  <c:v>1998-4</c:v>
                </c:pt>
                <c:pt idx="460">
                  <c:v>1998-5</c:v>
                </c:pt>
                <c:pt idx="461">
                  <c:v>1998-6</c:v>
                </c:pt>
                <c:pt idx="462">
                  <c:v>1998-7</c:v>
                </c:pt>
                <c:pt idx="463">
                  <c:v>1998-8</c:v>
                </c:pt>
                <c:pt idx="464">
                  <c:v>1998-9</c:v>
                </c:pt>
                <c:pt idx="465">
                  <c:v>1998-10</c:v>
                </c:pt>
                <c:pt idx="466">
                  <c:v>1998-11</c:v>
                </c:pt>
                <c:pt idx="467">
                  <c:v>1998-12</c:v>
                </c:pt>
                <c:pt idx="468">
                  <c:v>1999-1</c:v>
                </c:pt>
                <c:pt idx="469">
                  <c:v>1999-2</c:v>
                </c:pt>
                <c:pt idx="470">
                  <c:v>1999-3</c:v>
                </c:pt>
                <c:pt idx="471">
                  <c:v>1999-4</c:v>
                </c:pt>
                <c:pt idx="472">
                  <c:v>1999-5</c:v>
                </c:pt>
                <c:pt idx="473">
                  <c:v>1999-6</c:v>
                </c:pt>
                <c:pt idx="474">
                  <c:v>1999-7</c:v>
                </c:pt>
                <c:pt idx="475">
                  <c:v>1999-8</c:v>
                </c:pt>
                <c:pt idx="476">
                  <c:v>1999-9</c:v>
                </c:pt>
                <c:pt idx="477">
                  <c:v>1999-10</c:v>
                </c:pt>
                <c:pt idx="478">
                  <c:v>1999-11</c:v>
                </c:pt>
                <c:pt idx="479">
                  <c:v>1999-12</c:v>
                </c:pt>
                <c:pt idx="480">
                  <c:v>2000-1</c:v>
                </c:pt>
                <c:pt idx="481">
                  <c:v>2000-2</c:v>
                </c:pt>
                <c:pt idx="482">
                  <c:v>2000-3</c:v>
                </c:pt>
                <c:pt idx="483">
                  <c:v>2000-4</c:v>
                </c:pt>
                <c:pt idx="484">
                  <c:v>2000-5</c:v>
                </c:pt>
                <c:pt idx="485">
                  <c:v>2000-6</c:v>
                </c:pt>
                <c:pt idx="486">
                  <c:v>2000-7</c:v>
                </c:pt>
                <c:pt idx="487">
                  <c:v>2000-8</c:v>
                </c:pt>
                <c:pt idx="488">
                  <c:v>2000-9</c:v>
                </c:pt>
                <c:pt idx="489">
                  <c:v>2000-10</c:v>
                </c:pt>
                <c:pt idx="490">
                  <c:v>2000-11</c:v>
                </c:pt>
                <c:pt idx="491">
                  <c:v>2000-12</c:v>
                </c:pt>
                <c:pt idx="492">
                  <c:v>2001-1</c:v>
                </c:pt>
                <c:pt idx="493">
                  <c:v>2001-2</c:v>
                </c:pt>
                <c:pt idx="494">
                  <c:v>2001-3</c:v>
                </c:pt>
                <c:pt idx="495">
                  <c:v>2001-4</c:v>
                </c:pt>
                <c:pt idx="496">
                  <c:v>2001-5</c:v>
                </c:pt>
                <c:pt idx="497">
                  <c:v>2001-6</c:v>
                </c:pt>
                <c:pt idx="498">
                  <c:v>2001-7</c:v>
                </c:pt>
                <c:pt idx="499">
                  <c:v>2001-8</c:v>
                </c:pt>
                <c:pt idx="500">
                  <c:v>2001-9</c:v>
                </c:pt>
                <c:pt idx="501">
                  <c:v>2001-10</c:v>
                </c:pt>
                <c:pt idx="502">
                  <c:v>2001-11</c:v>
                </c:pt>
                <c:pt idx="503">
                  <c:v>2001-12</c:v>
                </c:pt>
                <c:pt idx="504">
                  <c:v>2002-1</c:v>
                </c:pt>
                <c:pt idx="505">
                  <c:v>2002-2</c:v>
                </c:pt>
                <c:pt idx="506">
                  <c:v>2002-3</c:v>
                </c:pt>
                <c:pt idx="507">
                  <c:v>2002-4</c:v>
                </c:pt>
                <c:pt idx="508">
                  <c:v>2002-5</c:v>
                </c:pt>
                <c:pt idx="509">
                  <c:v>2002-6</c:v>
                </c:pt>
                <c:pt idx="510">
                  <c:v>2002-7</c:v>
                </c:pt>
                <c:pt idx="511">
                  <c:v>2002-8</c:v>
                </c:pt>
                <c:pt idx="512">
                  <c:v>2002-9</c:v>
                </c:pt>
                <c:pt idx="513">
                  <c:v>2002-10</c:v>
                </c:pt>
                <c:pt idx="514">
                  <c:v>2002-11</c:v>
                </c:pt>
                <c:pt idx="515">
                  <c:v>2002-12</c:v>
                </c:pt>
                <c:pt idx="516">
                  <c:v>2003-1</c:v>
                </c:pt>
                <c:pt idx="517">
                  <c:v>2003-2</c:v>
                </c:pt>
                <c:pt idx="518">
                  <c:v>2003-3</c:v>
                </c:pt>
                <c:pt idx="519">
                  <c:v>2003-4</c:v>
                </c:pt>
                <c:pt idx="520">
                  <c:v>2003-5</c:v>
                </c:pt>
                <c:pt idx="521">
                  <c:v>2003-6</c:v>
                </c:pt>
                <c:pt idx="522">
                  <c:v>2003-7</c:v>
                </c:pt>
                <c:pt idx="523">
                  <c:v>2003-8</c:v>
                </c:pt>
                <c:pt idx="524">
                  <c:v>2003-9</c:v>
                </c:pt>
                <c:pt idx="525">
                  <c:v>2003-10</c:v>
                </c:pt>
                <c:pt idx="526">
                  <c:v>2003-11</c:v>
                </c:pt>
                <c:pt idx="527">
                  <c:v>2003-12</c:v>
                </c:pt>
                <c:pt idx="528">
                  <c:v>2004-1</c:v>
                </c:pt>
                <c:pt idx="529">
                  <c:v>2004-2</c:v>
                </c:pt>
                <c:pt idx="530">
                  <c:v>2004-3</c:v>
                </c:pt>
                <c:pt idx="531">
                  <c:v>2004-4</c:v>
                </c:pt>
                <c:pt idx="532">
                  <c:v>2004-5</c:v>
                </c:pt>
                <c:pt idx="533">
                  <c:v>2004-6</c:v>
                </c:pt>
                <c:pt idx="534">
                  <c:v>2004-7</c:v>
                </c:pt>
                <c:pt idx="535">
                  <c:v>2004-8</c:v>
                </c:pt>
                <c:pt idx="536">
                  <c:v>2004-9</c:v>
                </c:pt>
                <c:pt idx="537">
                  <c:v>2004-10</c:v>
                </c:pt>
                <c:pt idx="538">
                  <c:v>2004-11</c:v>
                </c:pt>
                <c:pt idx="539">
                  <c:v>2004-12</c:v>
                </c:pt>
                <c:pt idx="540">
                  <c:v>2005-1</c:v>
                </c:pt>
                <c:pt idx="541">
                  <c:v>2005-2</c:v>
                </c:pt>
                <c:pt idx="542">
                  <c:v>2005-3</c:v>
                </c:pt>
                <c:pt idx="543">
                  <c:v>2005-4</c:v>
                </c:pt>
                <c:pt idx="544">
                  <c:v>2005-5</c:v>
                </c:pt>
                <c:pt idx="545">
                  <c:v>2005-6</c:v>
                </c:pt>
                <c:pt idx="546">
                  <c:v>2005-7</c:v>
                </c:pt>
                <c:pt idx="547">
                  <c:v>2005-8</c:v>
                </c:pt>
                <c:pt idx="548">
                  <c:v>2005-9</c:v>
                </c:pt>
                <c:pt idx="549">
                  <c:v>2005-10</c:v>
                </c:pt>
                <c:pt idx="550">
                  <c:v>2005-11</c:v>
                </c:pt>
                <c:pt idx="551">
                  <c:v>2005-12</c:v>
                </c:pt>
                <c:pt idx="552">
                  <c:v>2006-1</c:v>
                </c:pt>
                <c:pt idx="553">
                  <c:v>2006-2</c:v>
                </c:pt>
                <c:pt idx="554">
                  <c:v>2006-3</c:v>
                </c:pt>
                <c:pt idx="555">
                  <c:v>2006-4</c:v>
                </c:pt>
                <c:pt idx="556">
                  <c:v>2006-5</c:v>
                </c:pt>
                <c:pt idx="557">
                  <c:v>2006-6</c:v>
                </c:pt>
                <c:pt idx="558">
                  <c:v>2006-7</c:v>
                </c:pt>
                <c:pt idx="559">
                  <c:v>2006-8</c:v>
                </c:pt>
                <c:pt idx="560">
                  <c:v>2006-9</c:v>
                </c:pt>
                <c:pt idx="561">
                  <c:v>2006-10</c:v>
                </c:pt>
                <c:pt idx="562">
                  <c:v>2006-11</c:v>
                </c:pt>
                <c:pt idx="563">
                  <c:v>2006-12</c:v>
                </c:pt>
                <c:pt idx="564">
                  <c:v>2007-1</c:v>
                </c:pt>
                <c:pt idx="565">
                  <c:v>2007-2</c:v>
                </c:pt>
                <c:pt idx="566">
                  <c:v>2007-3</c:v>
                </c:pt>
                <c:pt idx="567">
                  <c:v>2007-4</c:v>
                </c:pt>
                <c:pt idx="568">
                  <c:v>2007-5</c:v>
                </c:pt>
                <c:pt idx="569">
                  <c:v>2007-6</c:v>
                </c:pt>
                <c:pt idx="570">
                  <c:v>2007-7</c:v>
                </c:pt>
                <c:pt idx="571">
                  <c:v>2007-8</c:v>
                </c:pt>
                <c:pt idx="572">
                  <c:v>2007-9</c:v>
                </c:pt>
                <c:pt idx="573">
                  <c:v>2007-10</c:v>
                </c:pt>
                <c:pt idx="574">
                  <c:v>2007-11</c:v>
                </c:pt>
                <c:pt idx="575">
                  <c:v>2007-12</c:v>
                </c:pt>
                <c:pt idx="576">
                  <c:v>2008-1</c:v>
                </c:pt>
                <c:pt idx="577">
                  <c:v>2008-2</c:v>
                </c:pt>
                <c:pt idx="578">
                  <c:v>2008-3</c:v>
                </c:pt>
                <c:pt idx="579">
                  <c:v>2008-4</c:v>
                </c:pt>
                <c:pt idx="580">
                  <c:v>2008-5</c:v>
                </c:pt>
                <c:pt idx="581">
                  <c:v>2008-6</c:v>
                </c:pt>
                <c:pt idx="582">
                  <c:v>2008-7</c:v>
                </c:pt>
                <c:pt idx="583">
                  <c:v>2008-8</c:v>
                </c:pt>
                <c:pt idx="584">
                  <c:v>2008-9</c:v>
                </c:pt>
                <c:pt idx="585">
                  <c:v>2008-10</c:v>
                </c:pt>
                <c:pt idx="586">
                  <c:v>2008-11</c:v>
                </c:pt>
                <c:pt idx="587">
                  <c:v>2008-12</c:v>
                </c:pt>
                <c:pt idx="588">
                  <c:v>2009-1</c:v>
                </c:pt>
                <c:pt idx="589">
                  <c:v>2009-2</c:v>
                </c:pt>
                <c:pt idx="590">
                  <c:v>2009-3</c:v>
                </c:pt>
                <c:pt idx="591">
                  <c:v>2009-4</c:v>
                </c:pt>
                <c:pt idx="592">
                  <c:v>2009-5</c:v>
                </c:pt>
                <c:pt idx="593">
                  <c:v>2009-6</c:v>
                </c:pt>
                <c:pt idx="594">
                  <c:v>2009-7</c:v>
                </c:pt>
                <c:pt idx="595">
                  <c:v>2009-8</c:v>
                </c:pt>
                <c:pt idx="596">
                  <c:v>2009-9</c:v>
                </c:pt>
                <c:pt idx="597">
                  <c:v>2009-10</c:v>
                </c:pt>
                <c:pt idx="598">
                  <c:v>2009-11</c:v>
                </c:pt>
                <c:pt idx="599">
                  <c:v>2009-12</c:v>
                </c:pt>
                <c:pt idx="600">
                  <c:v>2010-1</c:v>
                </c:pt>
                <c:pt idx="601">
                  <c:v>2010-2</c:v>
                </c:pt>
                <c:pt idx="602">
                  <c:v>2010-3</c:v>
                </c:pt>
                <c:pt idx="603">
                  <c:v>2010-4</c:v>
                </c:pt>
                <c:pt idx="604">
                  <c:v>2010-5</c:v>
                </c:pt>
                <c:pt idx="605">
                  <c:v>2010-6</c:v>
                </c:pt>
                <c:pt idx="606">
                  <c:v>2010-7</c:v>
                </c:pt>
                <c:pt idx="607">
                  <c:v>2010-8</c:v>
                </c:pt>
                <c:pt idx="608">
                  <c:v>2010-9</c:v>
                </c:pt>
                <c:pt idx="609">
                  <c:v>2010-10</c:v>
                </c:pt>
                <c:pt idx="610">
                  <c:v>2010-11</c:v>
                </c:pt>
                <c:pt idx="611">
                  <c:v>2010-12</c:v>
                </c:pt>
                <c:pt idx="612">
                  <c:v>2011-1</c:v>
                </c:pt>
                <c:pt idx="613">
                  <c:v>2011-2</c:v>
                </c:pt>
                <c:pt idx="614">
                  <c:v>2011-3</c:v>
                </c:pt>
                <c:pt idx="615">
                  <c:v>2011-4</c:v>
                </c:pt>
                <c:pt idx="616">
                  <c:v>2011-5</c:v>
                </c:pt>
                <c:pt idx="617">
                  <c:v>2011-6</c:v>
                </c:pt>
                <c:pt idx="618">
                  <c:v>2011-7</c:v>
                </c:pt>
                <c:pt idx="619">
                  <c:v>2011-8</c:v>
                </c:pt>
                <c:pt idx="620">
                  <c:v>2011-9</c:v>
                </c:pt>
                <c:pt idx="621">
                  <c:v>2011-10</c:v>
                </c:pt>
                <c:pt idx="622">
                  <c:v>2011-11</c:v>
                </c:pt>
                <c:pt idx="623">
                  <c:v>2011-12</c:v>
                </c:pt>
                <c:pt idx="624">
                  <c:v>2012-1</c:v>
                </c:pt>
                <c:pt idx="625">
                  <c:v>2012-2</c:v>
                </c:pt>
                <c:pt idx="626">
                  <c:v>2012-3</c:v>
                </c:pt>
                <c:pt idx="627">
                  <c:v>2012-4</c:v>
                </c:pt>
                <c:pt idx="628">
                  <c:v>2012-5</c:v>
                </c:pt>
                <c:pt idx="629">
                  <c:v>2012-6</c:v>
                </c:pt>
                <c:pt idx="630">
                  <c:v>2012-7</c:v>
                </c:pt>
                <c:pt idx="631">
                  <c:v>2012-8</c:v>
                </c:pt>
                <c:pt idx="632">
                  <c:v>2012-9</c:v>
                </c:pt>
                <c:pt idx="633">
                  <c:v>2012-10</c:v>
                </c:pt>
                <c:pt idx="634">
                  <c:v>2012-11</c:v>
                </c:pt>
                <c:pt idx="635">
                  <c:v>2012-12</c:v>
                </c:pt>
                <c:pt idx="636">
                  <c:v>2013-1</c:v>
                </c:pt>
                <c:pt idx="637">
                  <c:v>2013-2</c:v>
                </c:pt>
                <c:pt idx="638">
                  <c:v>2013-3</c:v>
                </c:pt>
                <c:pt idx="639">
                  <c:v>2013-4</c:v>
                </c:pt>
                <c:pt idx="640">
                  <c:v>2013-5</c:v>
                </c:pt>
                <c:pt idx="641">
                  <c:v>2013-6</c:v>
                </c:pt>
                <c:pt idx="642">
                  <c:v>2013-7</c:v>
                </c:pt>
                <c:pt idx="643">
                  <c:v>2013-8</c:v>
                </c:pt>
                <c:pt idx="644">
                  <c:v>2013-9</c:v>
                </c:pt>
                <c:pt idx="645">
                  <c:v>2013-10</c:v>
                </c:pt>
                <c:pt idx="646">
                  <c:v>2013-11</c:v>
                </c:pt>
                <c:pt idx="647">
                  <c:v>2013-12</c:v>
                </c:pt>
                <c:pt idx="648">
                  <c:v>2014-1</c:v>
                </c:pt>
                <c:pt idx="649">
                  <c:v>2014-2</c:v>
                </c:pt>
                <c:pt idx="650">
                  <c:v>2014-3</c:v>
                </c:pt>
                <c:pt idx="651">
                  <c:v>2014-4</c:v>
                </c:pt>
                <c:pt idx="652">
                  <c:v>2014-5</c:v>
                </c:pt>
                <c:pt idx="653">
                  <c:v>2014-6</c:v>
                </c:pt>
                <c:pt idx="654">
                  <c:v>2014-7</c:v>
                </c:pt>
                <c:pt idx="655">
                  <c:v>2014-8</c:v>
                </c:pt>
                <c:pt idx="656">
                  <c:v>2014-9</c:v>
                </c:pt>
                <c:pt idx="657">
                  <c:v>2014-10</c:v>
                </c:pt>
                <c:pt idx="658">
                  <c:v>2014-11</c:v>
                </c:pt>
                <c:pt idx="659">
                  <c:v>2014-12</c:v>
                </c:pt>
                <c:pt idx="660">
                  <c:v>2015-1</c:v>
                </c:pt>
                <c:pt idx="661">
                  <c:v>2015-2</c:v>
                </c:pt>
                <c:pt idx="662">
                  <c:v>2015-3</c:v>
                </c:pt>
                <c:pt idx="663">
                  <c:v>2015-4</c:v>
                </c:pt>
                <c:pt idx="664">
                  <c:v>2015-5</c:v>
                </c:pt>
                <c:pt idx="665">
                  <c:v>2015-6</c:v>
                </c:pt>
                <c:pt idx="666">
                  <c:v>2015-7</c:v>
                </c:pt>
                <c:pt idx="667">
                  <c:v>2015-8</c:v>
                </c:pt>
                <c:pt idx="668">
                  <c:v>2015-9</c:v>
                </c:pt>
                <c:pt idx="669">
                  <c:v>2015-10</c:v>
                </c:pt>
                <c:pt idx="670">
                  <c:v>2015-11</c:v>
                </c:pt>
                <c:pt idx="671">
                  <c:v>2015-12</c:v>
                </c:pt>
                <c:pt idx="672">
                  <c:v>2016-1</c:v>
                </c:pt>
                <c:pt idx="673">
                  <c:v>2016-2</c:v>
                </c:pt>
                <c:pt idx="674">
                  <c:v>2016-3</c:v>
                </c:pt>
                <c:pt idx="675">
                  <c:v>2016-4</c:v>
                </c:pt>
                <c:pt idx="676">
                  <c:v>2016-5</c:v>
                </c:pt>
                <c:pt idx="677">
                  <c:v>2016-6</c:v>
                </c:pt>
                <c:pt idx="678">
                  <c:v>2016-7</c:v>
                </c:pt>
                <c:pt idx="679">
                  <c:v>2016-8</c:v>
                </c:pt>
                <c:pt idx="680">
                  <c:v>2016-9</c:v>
                </c:pt>
                <c:pt idx="681">
                  <c:v>2016-10</c:v>
                </c:pt>
                <c:pt idx="682">
                  <c:v>2016-11</c:v>
                </c:pt>
                <c:pt idx="683">
                  <c:v>2016-12</c:v>
                </c:pt>
                <c:pt idx="684">
                  <c:v>2017-1</c:v>
                </c:pt>
                <c:pt idx="685">
                  <c:v>2017-2</c:v>
                </c:pt>
                <c:pt idx="686">
                  <c:v>2017-3</c:v>
                </c:pt>
                <c:pt idx="687">
                  <c:v>2017-4</c:v>
                </c:pt>
                <c:pt idx="688">
                  <c:v>2017-5</c:v>
                </c:pt>
                <c:pt idx="689">
                  <c:v>2017-6</c:v>
                </c:pt>
                <c:pt idx="690">
                  <c:v>2017-7</c:v>
                </c:pt>
                <c:pt idx="691">
                  <c:v>2017-8</c:v>
                </c:pt>
                <c:pt idx="692">
                  <c:v>2017-9</c:v>
                </c:pt>
                <c:pt idx="693">
                  <c:v>2017-10</c:v>
                </c:pt>
                <c:pt idx="694">
                  <c:v>2017-11</c:v>
                </c:pt>
                <c:pt idx="695">
                  <c:v>2017-12</c:v>
                </c:pt>
                <c:pt idx="696">
                  <c:v>2018-1</c:v>
                </c:pt>
                <c:pt idx="697">
                  <c:v>2018-2</c:v>
                </c:pt>
                <c:pt idx="698">
                  <c:v>2018-3</c:v>
                </c:pt>
                <c:pt idx="699">
                  <c:v>2018-4</c:v>
                </c:pt>
                <c:pt idx="700">
                  <c:v>2018-5</c:v>
                </c:pt>
                <c:pt idx="701">
                  <c:v>2018-6</c:v>
                </c:pt>
                <c:pt idx="702">
                  <c:v>2018-7</c:v>
                </c:pt>
                <c:pt idx="703">
                  <c:v>2018-8</c:v>
                </c:pt>
                <c:pt idx="704">
                  <c:v>2018-9</c:v>
                </c:pt>
                <c:pt idx="705">
                  <c:v>2018-10</c:v>
                </c:pt>
                <c:pt idx="706">
                  <c:v>2018-11</c:v>
                </c:pt>
                <c:pt idx="707">
                  <c:v>2018-12</c:v>
                </c:pt>
                <c:pt idx="708">
                  <c:v>2019-1</c:v>
                </c:pt>
                <c:pt idx="709">
                  <c:v>2019-2</c:v>
                </c:pt>
                <c:pt idx="710">
                  <c:v>2019-3</c:v>
                </c:pt>
                <c:pt idx="711">
                  <c:v>2019-4</c:v>
                </c:pt>
                <c:pt idx="712">
                  <c:v>2019-5</c:v>
                </c:pt>
                <c:pt idx="713">
                  <c:v>2019-6</c:v>
                </c:pt>
                <c:pt idx="714">
                  <c:v>2019-7</c:v>
                </c:pt>
                <c:pt idx="715">
                  <c:v>2019-8</c:v>
                </c:pt>
                <c:pt idx="716">
                  <c:v>2019-9</c:v>
                </c:pt>
                <c:pt idx="717">
                  <c:v>2019-10</c:v>
                </c:pt>
                <c:pt idx="718">
                  <c:v>2019-11</c:v>
                </c:pt>
                <c:pt idx="719">
                  <c:v>2019-12</c:v>
                </c:pt>
                <c:pt idx="720">
                  <c:v>2020-1</c:v>
                </c:pt>
                <c:pt idx="721">
                  <c:v>2020-2</c:v>
                </c:pt>
                <c:pt idx="722">
                  <c:v>2020-3</c:v>
                </c:pt>
                <c:pt idx="723">
                  <c:v>2020-4</c:v>
                </c:pt>
                <c:pt idx="724">
                  <c:v>2020-5</c:v>
                </c:pt>
                <c:pt idx="725">
                  <c:v>2020-6</c:v>
                </c:pt>
                <c:pt idx="726">
                  <c:v>2020-7</c:v>
                </c:pt>
                <c:pt idx="727">
                  <c:v>2020-8</c:v>
                </c:pt>
                <c:pt idx="728">
                  <c:v>2020-9</c:v>
                </c:pt>
                <c:pt idx="729">
                  <c:v>2020-10</c:v>
                </c:pt>
                <c:pt idx="730">
                  <c:v>2020-11</c:v>
                </c:pt>
                <c:pt idx="731">
                  <c:v>2020-12</c:v>
                </c:pt>
                <c:pt idx="732">
                  <c:v>2021-1</c:v>
                </c:pt>
                <c:pt idx="733">
                  <c:v>2021-2</c:v>
                </c:pt>
                <c:pt idx="734">
                  <c:v>2021-3</c:v>
                </c:pt>
                <c:pt idx="735">
                  <c:v>2021-4</c:v>
                </c:pt>
                <c:pt idx="736">
                  <c:v>2021-5</c:v>
                </c:pt>
                <c:pt idx="737">
                  <c:v>2021-6</c:v>
                </c:pt>
                <c:pt idx="738">
                  <c:v>2021-7</c:v>
                </c:pt>
                <c:pt idx="739">
                  <c:v>2021-8</c:v>
                </c:pt>
                <c:pt idx="740">
                  <c:v>2021-9</c:v>
                </c:pt>
                <c:pt idx="741">
                  <c:v>2021-10</c:v>
                </c:pt>
                <c:pt idx="742">
                  <c:v>2021-11</c:v>
                </c:pt>
                <c:pt idx="743">
                  <c:v>2021-12</c:v>
                </c:pt>
                <c:pt idx="744">
                  <c:v>2022-1</c:v>
                </c:pt>
                <c:pt idx="745">
                  <c:v>2022-2</c:v>
                </c:pt>
                <c:pt idx="746">
                  <c:v>2022-3</c:v>
                </c:pt>
                <c:pt idx="747">
                  <c:v>2022-4</c:v>
                </c:pt>
                <c:pt idx="748">
                  <c:v>2022-5</c:v>
                </c:pt>
                <c:pt idx="749">
                  <c:v>2022-6</c:v>
                </c:pt>
                <c:pt idx="750">
                  <c:v>2022-7</c:v>
                </c:pt>
                <c:pt idx="751">
                  <c:v>2022-8</c:v>
                </c:pt>
                <c:pt idx="752">
                  <c:v>2022-9</c:v>
                </c:pt>
                <c:pt idx="753">
                  <c:v>2022-10</c:v>
                </c:pt>
                <c:pt idx="754">
                  <c:v>2022-11</c:v>
                </c:pt>
                <c:pt idx="755">
                  <c:v>2022-12</c:v>
                </c:pt>
                <c:pt idx="756">
                  <c:v>2023-1</c:v>
                </c:pt>
                <c:pt idx="757">
                  <c:v>2023-2</c:v>
                </c:pt>
                <c:pt idx="758">
                  <c:v>2023-3</c:v>
                </c:pt>
                <c:pt idx="759">
                  <c:v>2023-4</c:v>
                </c:pt>
                <c:pt idx="760">
                  <c:v>2023-5</c:v>
                </c:pt>
                <c:pt idx="761">
                  <c:v>2023-6</c:v>
                </c:pt>
                <c:pt idx="762">
                  <c:v>2023-7</c:v>
                </c:pt>
                <c:pt idx="763">
                  <c:v>2023-8</c:v>
                </c:pt>
                <c:pt idx="764">
                  <c:v>2023-9</c:v>
                </c:pt>
                <c:pt idx="765">
                  <c:v>2023-10</c:v>
                </c:pt>
              </c:strCache>
            </c:strRef>
          </c:cat>
          <c:val>
            <c:numRef>
              <c:f>'Datos mes_tipo de cambio real'!$N$641:$N$1406</c:f>
              <c:numCache>
                <c:formatCode>0.00</c:formatCode>
                <c:ptCount val="766"/>
                <c:pt idx="0">
                  <c:v>99.469934386010763</c:v>
                </c:pt>
                <c:pt idx="1">
                  <c:v>98.920674869040766</c:v>
                </c:pt>
                <c:pt idx="2">
                  <c:v>98.27799925084399</c:v>
                </c:pt>
                <c:pt idx="3">
                  <c:v>98.673961265857145</c:v>
                </c:pt>
                <c:pt idx="4">
                  <c:v>98.577454052661935</c:v>
                </c:pt>
                <c:pt idx="5">
                  <c:v>99.285188308708271</c:v>
                </c:pt>
                <c:pt idx="6">
                  <c:v>98.059927344827344</c:v>
                </c:pt>
                <c:pt idx="7">
                  <c:v>97.447659089127285</c:v>
                </c:pt>
                <c:pt idx="8">
                  <c:v>97.502321437321342</c:v>
                </c:pt>
                <c:pt idx="9">
                  <c:v>97.144037990671777</c:v>
                </c:pt>
                <c:pt idx="10">
                  <c:v>95.120856631765463</c:v>
                </c:pt>
                <c:pt idx="11">
                  <c:v>86.540478214814243</c:v>
                </c:pt>
                <c:pt idx="12">
                  <c:v>92.468115757544936</c:v>
                </c:pt>
                <c:pt idx="13">
                  <c:v>91.306244842919696</c:v>
                </c:pt>
                <c:pt idx="14">
                  <c:v>90.603667353363477</c:v>
                </c:pt>
                <c:pt idx="15">
                  <c:v>88.768119675831699</c:v>
                </c:pt>
                <c:pt idx="16">
                  <c:v>87.97903066031509</c:v>
                </c:pt>
                <c:pt idx="17">
                  <c:v>87.085957812625352</c:v>
                </c:pt>
                <c:pt idx="18">
                  <c:v>85.684608932453699</c:v>
                </c:pt>
                <c:pt idx="19">
                  <c:v>85.794217968075827</c:v>
                </c:pt>
                <c:pt idx="20">
                  <c:v>84.84666097000796</c:v>
                </c:pt>
                <c:pt idx="21">
                  <c:v>84.784140588453212</c:v>
                </c:pt>
                <c:pt idx="22">
                  <c:v>82.414133659154786</c:v>
                </c:pt>
                <c:pt idx="23">
                  <c:v>75.832201524825194</c:v>
                </c:pt>
                <c:pt idx="24">
                  <c:v>79.010410729700382</c:v>
                </c:pt>
                <c:pt idx="25">
                  <c:v>77.881019529913942</c:v>
                </c:pt>
                <c:pt idx="26">
                  <c:v>76.836140904194991</c:v>
                </c:pt>
                <c:pt idx="27">
                  <c:v>89.439533238708137</c:v>
                </c:pt>
                <c:pt idx="28">
                  <c:v>99.865608497649731</c:v>
                </c:pt>
                <c:pt idx="29">
                  <c:v>115.75797001774424</c:v>
                </c:pt>
                <c:pt idx="30">
                  <c:v>97.392106173507131</c:v>
                </c:pt>
                <c:pt idx="31">
                  <c:v>102.54201754336741</c:v>
                </c:pt>
                <c:pt idx="32">
                  <c:v>100.92249374470794</c:v>
                </c:pt>
                <c:pt idx="33">
                  <c:v>107.85216214137377</c:v>
                </c:pt>
                <c:pt idx="34">
                  <c:v>114.91237665219086</c:v>
                </c:pt>
                <c:pt idx="35">
                  <c:v>94.937911535626895</c:v>
                </c:pt>
                <c:pt idx="36">
                  <c:v>98.986077224141354</c:v>
                </c:pt>
                <c:pt idx="37">
                  <c:v>98.909225824890981</c:v>
                </c:pt>
                <c:pt idx="38">
                  <c:v>98.454948952960692</c:v>
                </c:pt>
                <c:pt idx="39">
                  <c:v>94.662410229869735</c:v>
                </c:pt>
                <c:pt idx="40">
                  <c:v>95.76634504304603</c:v>
                </c:pt>
                <c:pt idx="41">
                  <c:v>95.053743196412896</c:v>
                </c:pt>
                <c:pt idx="42">
                  <c:v>90.730337369448705</c:v>
                </c:pt>
                <c:pt idx="43">
                  <c:v>90.680356454590765</c:v>
                </c:pt>
                <c:pt idx="44">
                  <c:v>99.308651699452355</c:v>
                </c:pt>
                <c:pt idx="45">
                  <c:v>94.751408955406816</c:v>
                </c:pt>
                <c:pt idx="46">
                  <c:v>88.697971611954841</c:v>
                </c:pt>
                <c:pt idx="47">
                  <c:v>76.954078738444053</c:v>
                </c:pt>
                <c:pt idx="48">
                  <c:v>77.327441166773696</c:v>
                </c:pt>
                <c:pt idx="49">
                  <c:v>77.92112946969219</c:v>
                </c:pt>
                <c:pt idx="50">
                  <c:v>81.932131967257632</c:v>
                </c:pt>
                <c:pt idx="51">
                  <c:v>78.040323450946303</c:v>
                </c:pt>
                <c:pt idx="52">
                  <c:v>77.931831168232435</c:v>
                </c:pt>
                <c:pt idx="53">
                  <c:v>77.441244858472601</c:v>
                </c:pt>
                <c:pt idx="54">
                  <c:v>77.327657300613879</c:v>
                </c:pt>
                <c:pt idx="55">
                  <c:v>80.87248713815049</c:v>
                </c:pt>
                <c:pt idx="56">
                  <c:v>79.994942372937999</c:v>
                </c:pt>
                <c:pt idx="57">
                  <c:v>77.744155226437044</c:v>
                </c:pt>
                <c:pt idx="58">
                  <c:v>80.100426601143383</c:v>
                </c:pt>
                <c:pt idx="59">
                  <c:v>75.130799572428259</c:v>
                </c:pt>
                <c:pt idx="60">
                  <c:v>77.784263769111405</c:v>
                </c:pt>
                <c:pt idx="61">
                  <c:v>74.593695831181549</c:v>
                </c:pt>
                <c:pt idx="62">
                  <c:v>72.44162150930444</c:v>
                </c:pt>
                <c:pt idx="63">
                  <c:v>82.217500400110069</c:v>
                </c:pt>
                <c:pt idx="64">
                  <c:v>80.486667295768115</c:v>
                </c:pt>
                <c:pt idx="65">
                  <c:v>77.374175532676276</c:v>
                </c:pt>
                <c:pt idx="66">
                  <c:v>74.175626368338428</c:v>
                </c:pt>
                <c:pt idx="67">
                  <c:v>72.525187824577756</c:v>
                </c:pt>
                <c:pt idx="68">
                  <c:v>74.7714585949103</c:v>
                </c:pt>
                <c:pt idx="69">
                  <c:v>73.549865389124506</c:v>
                </c:pt>
                <c:pt idx="70">
                  <c:v>70.413281500181057</c:v>
                </c:pt>
                <c:pt idx="71">
                  <c:v>68.953444211261811</c:v>
                </c:pt>
                <c:pt idx="72">
                  <c:v>70.85066652582482</c:v>
                </c:pt>
                <c:pt idx="73">
                  <c:v>69.242747727510718</c:v>
                </c:pt>
                <c:pt idx="74">
                  <c:v>67.765349682628482</c:v>
                </c:pt>
                <c:pt idx="75">
                  <c:v>67.141987704489296</c:v>
                </c:pt>
                <c:pt idx="76">
                  <c:v>71.229006243707317</c:v>
                </c:pt>
                <c:pt idx="77">
                  <c:v>71.641080443082245</c:v>
                </c:pt>
                <c:pt idx="78">
                  <c:v>69.938427761403801</c:v>
                </c:pt>
                <c:pt idx="79">
                  <c:v>73.795471633368265</c:v>
                </c:pt>
                <c:pt idx="80">
                  <c:v>73.584875129771561</c:v>
                </c:pt>
                <c:pt idx="81">
                  <c:v>72.022739050605125</c:v>
                </c:pt>
                <c:pt idx="82">
                  <c:v>79.110514960975976</c:v>
                </c:pt>
                <c:pt idx="83">
                  <c:v>71.941440953723358</c:v>
                </c:pt>
                <c:pt idx="84">
                  <c:v>75.184863172587242</c:v>
                </c:pt>
                <c:pt idx="85">
                  <c:v>76.581021668539577</c:v>
                </c:pt>
                <c:pt idx="86">
                  <c:v>102.94372950391153</c:v>
                </c:pt>
                <c:pt idx="87">
                  <c:v>102.00669188862948</c:v>
                </c:pt>
                <c:pt idx="88">
                  <c:v>101.33644254935157</c:v>
                </c:pt>
                <c:pt idx="89">
                  <c:v>97.390550972963226</c:v>
                </c:pt>
                <c:pt idx="90">
                  <c:v>93.027502415536134</c:v>
                </c:pt>
                <c:pt idx="91">
                  <c:v>93.246361609984973</c:v>
                </c:pt>
                <c:pt idx="92">
                  <c:v>93.08533299790254</c:v>
                </c:pt>
                <c:pt idx="93">
                  <c:v>90.74959888792506</c:v>
                </c:pt>
                <c:pt idx="94">
                  <c:v>88.95978984132374</c:v>
                </c:pt>
                <c:pt idx="95">
                  <c:v>82.997833556091123</c:v>
                </c:pt>
                <c:pt idx="96">
                  <c:v>86.196734072113529</c:v>
                </c:pt>
                <c:pt idx="97">
                  <c:v>85.840090119361108</c:v>
                </c:pt>
                <c:pt idx="98">
                  <c:v>86.641782002603279</c:v>
                </c:pt>
                <c:pt idx="99">
                  <c:v>87.247349567987527</c:v>
                </c:pt>
                <c:pt idx="100">
                  <c:v>87.395012048792182</c:v>
                </c:pt>
                <c:pt idx="101">
                  <c:v>87.576931824387884</c:v>
                </c:pt>
                <c:pt idx="102">
                  <c:v>88.109716527176033</c:v>
                </c:pt>
                <c:pt idx="103">
                  <c:v>88.207611946524551</c:v>
                </c:pt>
                <c:pt idx="104">
                  <c:v>87.472741510148751</c:v>
                </c:pt>
                <c:pt idx="105">
                  <c:v>86.257296118083417</c:v>
                </c:pt>
                <c:pt idx="106">
                  <c:v>86.43763578187216</c:v>
                </c:pt>
                <c:pt idx="107">
                  <c:v>79.60528231374056</c:v>
                </c:pt>
                <c:pt idx="108">
                  <c:v>83.679177390262367</c:v>
                </c:pt>
                <c:pt idx="109">
                  <c:v>85.500311785786465</c:v>
                </c:pt>
                <c:pt idx="110">
                  <c:v>85.000450022415436</c:v>
                </c:pt>
                <c:pt idx="111">
                  <c:v>85.588640349948847</c:v>
                </c:pt>
                <c:pt idx="112">
                  <c:v>86.785187194068826</c:v>
                </c:pt>
                <c:pt idx="113">
                  <c:v>86.38646046437303</c:v>
                </c:pt>
                <c:pt idx="114">
                  <c:v>85.694982332959086</c:v>
                </c:pt>
                <c:pt idx="115">
                  <c:v>86.790371244965954</c:v>
                </c:pt>
                <c:pt idx="116">
                  <c:v>85.643153735689467</c:v>
                </c:pt>
                <c:pt idx="117">
                  <c:v>84.798349370761372</c:v>
                </c:pt>
                <c:pt idx="118">
                  <c:v>84.41263513157088</c:v>
                </c:pt>
                <c:pt idx="119">
                  <c:v>79.046799398949844</c:v>
                </c:pt>
                <c:pt idx="120">
                  <c:v>83.379172667149874</c:v>
                </c:pt>
                <c:pt idx="121">
                  <c:v>82.679526012951783</c:v>
                </c:pt>
                <c:pt idx="122">
                  <c:v>82.241476316473751</c:v>
                </c:pt>
                <c:pt idx="123">
                  <c:v>82.225945506388015</c:v>
                </c:pt>
                <c:pt idx="124">
                  <c:v>81.824521112818033</c:v>
                </c:pt>
                <c:pt idx="125">
                  <c:v>93.520717513869471</c:v>
                </c:pt>
                <c:pt idx="126">
                  <c:v>92.610550778828937</c:v>
                </c:pt>
                <c:pt idx="127">
                  <c:v>92.026230082609629</c:v>
                </c:pt>
                <c:pt idx="128">
                  <c:v>90.626627373668981</c:v>
                </c:pt>
                <c:pt idx="129">
                  <c:v>87.591847310877199</c:v>
                </c:pt>
                <c:pt idx="130">
                  <c:v>86.001935067054973</c:v>
                </c:pt>
                <c:pt idx="131">
                  <c:v>79.102054701096577</c:v>
                </c:pt>
                <c:pt idx="132">
                  <c:v>79.516009162292633</c:v>
                </c:pt>
                <c:pt idx="133">
                  <c:v>77.129371458623709</c:v>
                </c:pt>
                <c:pt idx="134">
                  <c:v>76.325399648420316</c:v>
                </c:pt>
                <c:pt idx="135">
                  <c:v>76.762943464762458</c:v>
                </c:pt>
                <c:pt idx="136">
                  <c:v>76.786422880433449</c:v>
                </c:pt>
                <c:pt idx="137">
                  <c:v>79.89931095289279</c:v>
                </c:pt>
                <c:pt idx="138">
                  <c:v>82.018921208455097</c:v>
                </c:pt>
                <c:pt idx="139">
                  <c:v>85.223871812727253</c:v>
                </c:pt>
                <c:pt idx="140">
                  <c:v>84.460779238508763</c:v>
                </c:pt>
                <c:pt idx="141">
                  <c:v>83.795267688862964</c:v>
                </c:pt>
                <c:pt idx="142">
                  <c:v>81.781796562604598</c:v>
                </c:pt>
                <c:pt idx="143">
                  <c:v>73.2725572065835</c:v>
                </c:pt>
                <c:pt idx="144">
                  <c:v>69.963994928699719</c:v>
                </c:pt>
                <c:pt idx="145">
                  <c:v>67.679750297141297</c:v>
                </c:pt>
                <c:pt idx="146">
                  <c:v>64.93264834534024</c:v>
                </c:pt>
                <c:pt idx="147">
                  <c:v>62.19763226155407</c:v>
                </c:pt>
                <c:pt idx="148">
                  <c:v>61.353624637536655</c:v>
                </c:pt>
                <c:pt idx="149">
                  <c:v>58.288460311099591</c:v>
                </c:pt>
                <c:pt idx="150">
                  <c:v>55.658965019444928</c:v>
                </c:pt>
                <c:pt idx="151">
                  <c:v>55.981681183533581</c:v>
                </c:pt>
                <c:pt idx="152">
                  <c:v>54.643251319756267</c:v>
                </c:pt>
                <c:pt idx="153">
                  <c:v>52.238282481027341</c:v>
                </c:pt>
                <c:pt idx="154">
                  <c:v>49.809728606193701</c:v>
                </c:pt>
                <c:pt idx="155">
                  <c:v>45.978101699877868</c:v>
                </c:pt>
                <c:pt idx="156">
                  <c:v>43.946483522584359</c:v>
                </c:pt>
                <c:pt idx="157">
                  <c:v>41.037887049186104</c:v>
                </c:pt>
                <c:pt idx="158">
                  <c:v>37.960271005415791</c:v>
                </c:pt>
                <c:pt idx="159">
                  <c:v>36.417560434238077</c:v>
                </c:pt>
                <c:pt idx="160">
                  <c:v>35.355615253931667</c:v>
                </c:pt>
                <c:pt idx="161">
                  <c:v>36.50536796360376</c:v>
                </c:pt>
                <c:pt idx="162">
                  <c:v>36.588835402366655</c:v>
                </c:pt>
                <c:pt idx="163">
                  <c:v>36.457846375136548</c:v>
                </c:pt>
                <c:pt idx="164">
                  <c:v>36.506463698052769</c:v>
                </c:pt>
                <c:pt idx="165">
                  <c:v>36.183408956668359</c:v>
                </c:pt>
                <c:pt idx="166">
                  <c:v>36.053396325866935</c:v>
                </c:pt>
                <c:pt idx="167">
                  <c:v>33.486735574373576</c:v>
                </c:pt>
                <c:pt idx="168">
                  <c:v>35.670732503137543</c:v>
                </c:pt>
                <c:pt idx="169">
                  <c:v>35.34562944344497</c:v>
                </c:pt>
                <c:pt idx="170">
                  <c:v>35.226437873428161</c:v>
                </c:pt>
                <c:pt idx="171">
                  <c:v>34.470222708595507</c:v>
                </c:pt>
                <c:pt idx="172">
                  <c:v>33.777505826671664</c:v>
                </c:pt>
                <c:pt idx="173">
                  <c:v>32.866613922993956</c:v>
                </c:pt>
                <c:pt idx="174">
                  <c:v>32.457026955332665</c:v>
                </c:pt>
                <c:pt idx="175">
                  <c:v>32.315675809947194</c:v>
                </c:pt>
                <c:pt idx="176">
                  <c:v>31.593348969095409</c:v>
                </c:pt>
                <c:pt idx="177">
                  <c:v>30.742748751025832</c:v>
                </c:pt>
                <c:pt idx="178">
                  <c:v>29.752252127078243</c:v>
                </c:pt>
                <c:pt idx="179">
                  <c:v>26.614374924768537</c:v>
                </c:pt>
                <c:pt idx="180">
                  <c:v>52.031740249686976</c:v>
                </c:pt>
                <c:pt idx="181">
                  <c:v>50.210705111026719</c:v>
                </c:pt>
                <c:pt idx="182">
                  <c:v>70.395910678720071</c:v>
                </c:pt>
                <c:pt idx="183">
                  <c:v>64.535603716783214</c:v>
                </c:pt>
                <c:pt idx="184">
                  <c:v>62.352658979646527</c:v>
                </c:pt>
                <c:pt idx="185">
                  <c:v>95.636393736379063</c:v>
                </c:pt>
                <c:pt idx="186">
                  <c:v>83.75823758013729</c:v>
                </c:pt>
                <c:pt idx="187">
                  <c:v>79.107037916893916</c:v>
                </c:pt>
                <c:pt idx="188">
                  <c:v>105.21156751443561</c:v>
                </c:pt>
                <c:pt idx="189">
                  <c:v>114.11121114306123</c:v>
                </c:pt>
                <c:pt idx="190">
                  <c:v>112.479841169585</c:v>
                </c:pt>
                <c:pt idx="191">
                  <c:v>103.44560494501695</c:v>
                </c:pt>
                <c:pt idx="192">
                  <c:v>108.36081752687254</c:v>
                </c:pt>
                <c:pt idx="193">
                  <c:v>100.84820864407764</c:v>
                </c:pt>
                <c:pt idx="194">
                  <c:v>79.441202768656311</c:v>
                </c:pt>
                <c:pt idx="195">
                  <c:v>75.849983754831769</c:v>
                </c:pt>
                <c:pt idx="196">
                  <c:v>70.181198024463114</c:v>
                </c:pt>
                <c:pt idx="197">
                  <c:v>68.554559309047448</c:v>
                </c:pt>
                <c:pt idx="198">
                  <c:v>66.225764329591598</c:v>
                </c:pt>
                <c:pt idx="199">
                  <c:v>63.091394353184995</c:v>
                </c:pt>
                <c:pt idx="200">
                  <c:v>57.36308106688994</c:v>
                </c:pt>
                <c:pt idx="201">
                  <c:v>53.161327501242774</c:v>
                </c:pt>
                <c:pt idx="202">
                  <c:v>49.413015920050377</c:v>
                </c:pt>
                <c:pt idx="203">
                  <c:v>83.345410507353009</c:v>
                </c:pt>
                <c:pt idx="204">
                  <c:v>81.973083762807406</c:v>
                </c:pt>
                <c:pt idx="205">
                  <c:v>81.118470944759508</c:v>
                </c:pt>
                <c:pt idx="206">
                  <c:v>81.600191546380103</c:v>
                </c:pt>
                <c:pt idx="207">
                  <c:v>82.043012448870286</c:v>
                </c:pt>
                <c:pt idx="208">
                  <c:v>81.461389100433152</c:v>
                </c:pt>
                <c:pt idx="209">
                  <c:v>80.160926844469301</c:v>
                </c:pt>
                <c:pt idx="210">
                  <c:v>78.818946060029461</c:v>
                </c:pt>
                <c:pt idx="211">
                  <c:v>75.40563489823802</c:v>
                </c:pt>
                <c:pt idx="212">
                  <c:v>74.71485433698281</c:v>
                </c:pt>
                <c:pt idx="213">
                  <c:v>72.344662847820871</c:v>
                </c:pt>
                <c:pt idx="214">
                  <c:v>72.432739928118394</c:v>
                </c:pt>
                <c:pt idx="215">
                  <c:v>73.020675450094288</c:v>
                </c:pt>
                <c:pt idx="216">
                  <c:v>69.738611537534112</c:v>
                </c:pt>
                <c:pt idx="217">
                  <c:v>70.442532334799523</c:v>
                </c:pt>
                <c:pt idx="218">
                  <c:v>68.523511107524214</c:v>
                </c:pt>
                <c:pt idx="219">
                  <c:v>65.792666300659448</c:v>
                </c:pt>
                <c:pt idx="220">
                  <c:v>63.387272357640313</c:v>
                </c:pt>
                <c:pt idx="221">
                  <c:v>60.985552065781825</c:v>
                </c:pt>
                <c:pt idx="222">
                  <c:v>58.522198965403241</c:v>
                </c:pt>
                <c:pt idx="223">
                  <c:v>56.143683459949287</c:v>
                </c:pt>
                <c:pt idx="224">
                  <c:v>55.19948412606972</c:v>
                </c:pt>
                <c:pt idx="225">
                  <c:v>52.85315707037779</c:v>
                </c:pt>
                <c:pt idx="226">
                  <c:v>51.534588155623297</c:v>
                </c:pt>
                <c:pt idx="227">
                  <c:v>49.79132529236486</c:v>
                </c:pt>
                <c:pt idx="228">
                  <c:v>47.181524570040139</c:v>
                </c:pt>
                <c:pt idx="229">
                  <c:v>46.101004050176726</c:v>
                </c:pt>
                <c:pt idx="230">
                  <c:v>45.472389344715623</c:v>
                </c:pt>
                <c:pt idx="231">
                  <c:v>44.5372295875788</c:v>
                </c:pt>
                <c:pt idx="232">
                  <c:v>43.908556131791798</c:v>
                </c:pt>
                <c:pt idx="233">
                  <c:v>42.068816417137377</c:v>
                </c:pt>
                <c:pt idx="234">
                  <c:v>41.209268419621814</c:v>
                </c:pt>
                <c:pt idx="235">
                  <c:v>38.860409174907744</c:v>
                </c:pt>
                <c:pt idx="236">
                  <c:v>38.035015412365425</c:v>
                </c:pt>
                <c:pt idx="237">
                  <c:v>38.05478393262181</c:v>
                </c:pt>
                <c:pt idx="238">
                  <c:v>37.793904755977501</c:v>
                </c:pt>
                <c:pt idx="239">
                  <c:v>37.729483523063763</c:v>
                </c:pt>
                <c:pt idx="240">
                  <c:v>36.675298403663966</c:v>
                </c:pt>
                <c:pt idx="241">
                  <c:v>36.111191519280233</c:v>
                </c:pt>
                <c:pt idx="242">
                  <c:v>35.440638141433283</c:v>
                </c:pt>
                <c:pt idx="243">
                  <c:v>34.578902665335882</c:v>
                </c:pt>
                <c:pt idx="244">
                  <c:v>33.588547576606338</c:v>
                </c:pt>
                <c:pt idx="245">
                  <c:v>32.769537287489179</c:v>
                </c:pt>
                <c:pt idx="246">
                  <c:v>31.778886291941582</c:v>
                </c:pt>
                <c:pt idx="247">
                  <c:v>31.383766567839309</c:v>
                </c:pt>
                <c:pt idx="248">
                  <c:v>30.709560692720729</c:v>
                </c:pt>
                <c:pt idx="249">
                  <c:v>29.156928138293747</c:v>
                </c:pt>
                <c:pt idx="250">
                  <c:v>28.441504528055301</c:v>
                </c:pt>
                <c:pt idx="251">
                  <c:v>28.004300074883087</c:v>
                </c:pt>
                <c:pt idx="252">
                  <c:v>27.239052625024645</c:v>
                </c:pt>
                <c:pt idx="253">
                  <c:v>29.325255505266469</c:v>
                </c:pt>
                <c:pt idx="254">
                  <c:v>28.944701543396985</c:v>
                </c:pt>
                <c:pt idx="255">
                  <c:v>35.829263960671753</c:v>
                </c:pt>
                <c:pt idx="256">
                  <c:v>35.049197070912854</c:v>
                </c:pt>
                <c:pt idx="257">
                  <c:v>49.763156456540095</c:v>
                </c:pt>
                <c:pt idx="258">
                  <c:v>43.388888919941728</c:v>
                </c:pt>
                <c:pt idx="259">
                  <c:v>44.166216294348494</c:v>
                </c:pt>
                <c:pt idx="260">
                  <c:v>45.455407153816637</c:v>
                </c:pt>
                <c:pt idx="261">
                  <c:v>46.645378077381316</c:v>
                </c:pt>
                <c:pt idx="262">
                  <c:v>47.098695382642923</c:v>
                </c:pt>
                <c:pt idx="263">
                  <c:v>46.934842783745836</c:v>
                </c:pt>
                <c:pt idx="264">
                  <c:v>59.445840567035034</c:v>
                </c:pt>
                <c:pt idx="265">
                  <c:v>57.409204526158085</c:v>
                </c:pt>
                <c:pt idx="266">
                  <c:v>59.364865677766453</c:v>
                </c:pt>
                <c:pt idx="267">
                  <c:v>62.951947655293154</c:v>
                </c:pt>
                <c:pt idx="268">
                  <c:v>72.315714011726001</c:v>
                </c:pt>
                <c:pt idx="269">
                  <c:v>73.310577933386028</c:v>
                </c:pt>
                <c:pt idx="270">
                  <c:v>147.42453497862502</c:v>
                </c:pt>
                <c:pt idx="271">
                  <c:v>142.79367312798951</c:v>
                </c:pt>
                <c:pt idx="272">
                  <c:v>122.102239599521</c:v>
                </c:pt>
                <c:pt idx="273">
                  <c:v>108.68726477980684</c:v>
                </c:pt>
                <c:pt idx="274">
                  <c:v>102.77392797816414</c:v>
                </c:pt>
                <c:pt idx="275">
                  <c:v>103.81720785869715</c:v>
                </c:pt>
                <c:pt idx="276">
                  <c:v>100.45702633318487</c:v>
                </c:pt>
                <c:pt idx="277">
                  <c:v>99.247365791380361</c:v>
                </c:pt>
                <c:pt idx="278">
                  <c:v>100.0316827984778</c:v>
                </c:pt>
                <c:pt idx="279">
                  <c:v>102.01665773618917</c:v>
                </c:pt>
                <c:pt idx="280">
                  <c:v>101.75535274279535</c:v>
                </c:pt>
                <c:pt idx="281">
                  <c:v>96.609593120509629</c:v>
                </c:pt>
                <c:pt idx="282">
                  <c:v>95.799452991897112</c:v>
                </c:pt>
                <c:pt idx="283">
                  <c:v>92.347097781408536</c:v>
                </c:pt>
                <c:pt idx="284">
                  <c:v>86.952028981076296</c:v>
                </c:pt>
                <c:pt idx="285">
                  <c:v>89.463870506948354</c:v>
                </c:pt>
                <c:pt idx="286">
                  <c:v>91.308036127884733</c:v>
                </c:pt>
                <c:pt idx="287">
                  <c:v>94.65537570497689</c:v>
                </c:pt>
                <c:pt idx="288">
                  <c:v>98.577447833148838</c:v>
                </c:pt>
                <c:pt idx="289">
                  <c:v>94.339371871985932</c:v>
                </c:pt>
                <c:pt idx="290">
                  <c:v>87.581559269484615</c:v>
                </c:pt>
                <c:pt idx="291">
                  <c:v>84.402835497879181</c:v>
                </c:pt>
                <c:pt idx="292">
                  <c:v>84.26196845138351</c:v>
                </c:pt>
                <c:pt idx="293">
                  <c:v>83.560697234029917</c:v>
                </c:pt>
                <c:pt idx="294">
                  <c:v>83.94593970540086</c:v>
                </c:pt>
                <c:pt idx="295">
                  <c:v>83.356310328224623</c:v>
                </c:pt>
                <c:pt idx="296">
                  <c:v>79.953014776741398</c:v>
                </c:pt>
                <c:pt idx="297">
                  <c:v>84.105571960515491</c:v>
                </c:pt>
                <c:pt idx="298">
                  <c:v>92.694620932950286</c:v>
                </c:pt>
                <c:pt idx="299">
                  <c:v>94.731096699968333</c:v>
                </c:pt>
                <c:pt idx="300">
                  <c:v>94.475958499150423</c:v>
                </c:pt>
                <c:pt idx="301">
                  <c:v>95.435226425722888</c:v>
                </c:pt>
                <c:pt idx="302">
                  <c:v>95.690912160818556</c:v>
                </c:pt>
                <c:pt idx="303">
                  <c:v>95.893136092837366</c:v>
                </c:pt>
                <c:pt idx="304">
                  <c:v>101.89107054143479</c:v>
                </c:pt>
                <c:pt idx="305">
                  <c:v>111.74846533783627</c:v>
                </c:pt>
                <c:pt idx="306">
                  <c:v>112.75814198960283</c:v>
                </c:pt>
                <c:pt idx="307">
                  <c:v>109.79618792782193</c:v>
                </c:pt>
                <c:pt idx="308">
                  <c:v>107.84719626160091</c:v>
                </c:pt>
                <c:pt idx="309">
                  <c:v>106.27647764896857</c:v>
                </c:pt>
                <c:pt idx="310">
                  <c:v>104.37891657597282</c:v>
                </c:pt>
                <c:pt idx="311">
                  <c:v>101.43935441725016</c:v>
                </c:pt>
                <c:pt idx="312">
                  <c:v>98.903611122767643</c:v>
                </c:pt>
                <c:pt idx="313">
                  <c:v>97.514895277872668</c:v>
                </c:pt>
                <c:pt idx="314">
                  <c:v>93.436439637859166</c:v>
                </c:pt>
                <c:pt idx="315">
                  <c:v>92.379463604699453</c:v>
                </c:pt>
                <c:pt idx="316">
                  <c:v>91.163522049929142</c:v>
                </c:pt>
                <c:pt idx="317">
                  <c:v>90.332346833860129</c:v>
                </c:pt>
                <c:pt idx="318">
                  <c:v>87.704995664328194</c:v>
                </c:pt>
                <c:pt idx="319">
                  <c:v>86.323437161633379</c:v>
                </c:pt>
                <c:pt idx="320">
                  <c:v>87.952113883177603</c:v>
                </c:pt>
                <c:pt idx="321">
                  <c:v>86.587358508272047</c:v>
                </c:pt>
                <c:pt idx="322">
                  <c:v>86.755253716198851</c:v>
                </c:pt>
                <c:pt idx="323">
                  <c:v>87.533204168229233</c:v>
                </c:pt>
                <c:pt idx="324">
                  <c:v>86.917778433259258</c:v>
                </c:pt>
                <c:pt idx="325">
                  <c:v>87.978017415621991</c:v>
                </c:pt>
                <c:pt idx="326">
                  <c:v>90.444402785351699</c:v>
                </c:pt>
                <c:pt idx="327">
                  <c:v>88.051779933847882</c:v>
                </c:pt>
                <c:pt idx="328">
                  <c:v>87.575911121295093</c:v>
                </c:pt>
                <c:pt idx="329">
                  <c:v>87.159058456123162</c:v>
                </c:pt>
                <c:pt idx="330">
                  <c:v>87.991685124485798</c:v>
                </c:pt>
                <c:pt idx="331">
                  <c:v>86.811071023546134</c:v>
                </c:pt>
                <c:pt idx="332">
                  <c:v>90.225949596681872</c:v>
                </c:pt>
                <c:pt idx="333">
                  <c:v>100.54393215502249</c:v>
                </c:pt>
                <c:pt idx="334">
                  <c:v>98.901641321198824</c:v>
                </c:pt>
                <c:pt idx="335">
                  <c:v>96.256734224094188</c:v>
                </c:pt>
                <c:pt idx="336">
                  <c:v>98.558293407743164</c:v>
                </c:pt>
                <c:pt idx="337">
                  <c:v>98.926491991073846</c:v>
                </c:pt>
                <c:pt idx="338">
                  <c:v>98.323316995337848</c:v>
                </c:pt>
                <c:pt idx="339">
                  <c:v>98.200670663196803</c:v>
                </c:pt>
                <c:pt idx="340">
                  <c:v>98.700186300176199</c:v>
                </c:pt>
                <c:pt idx="341">
                  <c:v>101.97684110932073</c:v>
                </c:pt>
                <c:pt idx="342">
                  <c:v>97.394833357068563</c:v>
                </c:pt>
                <c:pt idx="343">
                  <c:v>95.142620120763908</c:v>
                </c:pt>
                <c:pt idx="344">
                  <c:v>85.660455217306549</c:v>
                </c:pt>
                <c:pt idx="345">
                  <c:v>80.38489231702421</c:v>
                </c:pt>
                <c:pt idx="346">
                  <c:v>79.182994958178341</c:v>
                </c:pt>
                <c:pt idx="347">
                  <c:v>77.171257056750136</c:v>
                </c:pt>
                <c:pt idx="348">
                  <c:v>74.050490097822973</c:v>
                </c:pt>
                <c:pt idx="349">
                  <c:v>71.84805043924068</c:v>
                </c:pt>
                <c:pt idx="350">
                  <c:v>65.089952314675344</c:v>
                </c:pt>
                <c:pt idx="351">
                  <c:v>206.08777274670146</c:v>
                </c:pt>
                <c:pt idx="352">
                  <c:v>224.18387856688699</c:v>
                </c:pt>
                <c:pt idx="353">
                  <c:v>176.39777016942037</c:v>
                </c:pt>
                <c:pt idx="354">
                  <c:v>161.15282693374979</c:v>
                </c:pt>
                <c:pt idx="355">
                  <c:v>135.21459299808623</c:v>
                </c:pt>
                <c:pt idx="356">
                  <c:v>124.02886940598674</c:v>
                </c:pt>
                <c:pt idx="357">
                  <c:v>118.08977950503463</c:v>
                </c:pt>
                <c:pt idx="358">
                  <c:v>111.28707786663476</c:v>
                </c:pt>
                <c:pt idx="359">
                  <c:v>178.82378646222924</c:v>
                </c:pt>
                <c:pt idx="360">
                  <c:v>114.8594379667925</c:v>
                </c:pt>
                <c:pt idx="361">
                  <c:v>158.86231872209419</c:v>
                </c:pt>
                <c:pt idx="362">
                  <c:v>104.27284351800516</c:v>
                </c:pt>
                <c:pt idx="363">
                  <c:v>97.836360756827574</c:v>
                </c:pt>
                <c:pt idx="364">
                  <c:v>87.061066640055614</c:v>
                </c:pt>
                <c:pt idx="365">
                  <c:v>81.004590566021349</c:v>
                </c:pt>
                <c:pt idx="366">
                  <c:v>74.266606189453697</c:v>
                </c:pt>
                <c:pt idx="367">
                  <c:v>73.341608303045703</c:v>
                </c:pt>
                <c:pt idx="368">
                  <c:v>61.120305445493059</c:v>
                </c:pt>
                <c:pt idx="369">
                  <c:v>54.92535997327326</c:v>
                </c:pt>
                <c:pt idx="370">
                  <c:v>49.054996647629544</c:v>
                </c:pt>
                <c:pt idx="371">
                  <c:v>45.593980654939024</c:v>
                </c:pt>
                <c:pt idx="372">
                  <c:v>54.041876597782178</c:v>
                </c:pt>
                <c:pt idx="373">
                  <c:v>61.825694788349928</c:v>
                </c:pt>
                <c:pt idx="374">
                  <c:v>56.345285175324022</c:v>
                </c:pt>
                <c:pt idx="375">
                  <c:v>55.349294669361818</c:v>
                </c:pt>
                <c:pt idx="376">
                  <c:v>54.427308781523834</c:v>
                </c:pt>
                <c:pt idx="377">
                  <c:v>53.339305154356929</c:v>
                </c:pt>
                <c:pt idx="378">
                  <c:v>52.174089799794423</c:v>
                </c:pt>
                <c:pt idx="379">
                  <c:v>51.725722900275017</c:v>
                </c:pt>
                <c:pt idx="380">
                  <c:v>50.88229966084544</c:v>
                </c:pt>
                <c:pt idx="381">
                  <c:v>50.304298266235683</c:v>
                </c:pt>
                <c:pt idx="382">
                  <c:v>50.263569973905639</c:v>
                </c:pt>
                <c:pt idx="383">
                  <c:v>50.147368638369358</c:v>
                </c:pt>
                <c:pt idx="384">
                  <c:v>48.761763120401163</c:v>
                </c:pt>
                <c:pt idx="385">
                  <c:v>47.844805833324685</c:v>
                </c:pt>
                <c:pt idx="386">
                  <c:v>47.061925740108585</c:v>
                </c:pt>
                <c:pt idx="387">
                  <c:v>46.543039845163733</c:v>
                </c:pt>
                <c:pt idx="388">
                  <c:v>46.386597557733452</c:v>
                </c:pt>
                <c:pt idx="389">
                  <c:v>46.119772772355184</c:v>
                </c:pt>
                <c:pt idx="390">
                  <c:v>45.49790895009496</c:v>
                </c:pt>
                <c:pt idx="391">
                  <c:v>44.914946459627139</c:v>
                </c:pt>
                <c:pt idx="392">
                  <c:v>44.511014016950334</c:v>
                </c:pt>
                <c:pt idx="393">
                  <c:v>44.16234575608641</c:v>
                </c:pt>
                <c:pt idx="394">
                  <c:v>44.077884072334989</c:v>
                </c:pt>
                <c:pt idx="395">
                  <c:v>44.071027060371748</c:v>
                </c:pt>
                <c:pt idx="396">
                  <c:v>44.22962776278063</c:v>
                </c:pt>
                <c:pt idx="397">
                  <c:v>44.068394546704141</c:v>
                </c:pt>
                <c:pt idx="398">
                  <c:v>43.793241951682774</c:v>
                </c:pt>
                <c:pt idx="399">
                  <c:v>43.495216783963613</c:v>
                </c:pt>
                <c:pt idx="400">
                  <c:v>43.058342722460452</c:v>
                </c:pt>
                <c:pt idx="401">
                  <c:v>42.833176601142092</c:v>
                </c:pt>
                <c:pt idx="402">
                  <c:v>42.739127599431512</c:v>
                </c:pt>
                <c:pt idx="403">
                  <c:v>42.894033628740893</c:v>
                </c:pt>
                <c:pt idx="404">
                  <c:v>42.59258943469554</c:v>
                </c:pt>
                <c:pt idx="405">
                  <c:v>42.478919398299723</c:v>
                </c:pt>
                <c:pt idx="406">
                  <c:v>42.571715124652727</c:v>
                </c:pt>
                <c:pt idx="407">
                  <c:v>42.679417168240349</c:v>
                </c:pt>
                <c:pt idx="408">
                  <c:v>42.708851788449131</c:v>
                </c:pt>
                <c:pt idx="409">
                  <c:v>42.793292501607546</c:v>
                </c:pt>
                <c:pt idx="410">
                  <c:v>42.893213881675507</c:v>
                </c:pt>
                <c:pt idx="411">
                  <c:v>42.839875078066953</c:v>
                </c:pt>
                <c:pt idx="412">
                  <c:v>42.776023879453831</c:v>
                </c:pt>
                <c:pt idx="413">
                  <c:v>42.739225274428847</c:v>
                </c:pt>
                <c:pt idx="414">
                  <c:v>42.433730421634905</c:v>
                </c:pt>
                <c:pt idx="415">
                  <c:v>42.479966444142775</c:v>
                </c:pt>
                <c:pt idx="416">
                  <c:v>42.307095941782528</c:v>
                </c:pt>
                <c:pt idx="417">
                  <c:v>42.239602298354797</c:v>
                </c:pt>
                <c:pt idx="418">
                  <c:v>42.263834853638613</c:v>
                </c:pt>
                <c:pt idx="419">
                  <c:v>42.169225239973265</c:v>
                </c:pt>
                <c:pt idx="420">
                  <c:v>41.763239062844889</c:v>
                </c:pt>
                <c:pt idx="421">
                  <c:v>41.9954352073024</c:v>
                </c:pt>
                <c:pt idx="422">
                  <c:v>42.317291032507939</c:v>
                </c:pt>
                <c:pt idx="423">
                  <c:v>42.25636269730856</c:v>
                </c:pt>
                <c:pt idx="424">
                  <c:v>42.326497692083699</c:v>
                </c:pt>
                <c:pt idx="425">
                  <c:v>42.519419259238283</c:v>
                </c:pt>
                <c:pt idx="426">
                  <c:v>42.426470030550192</c:v>
                </c:pt>
                <c:pt idx="427">
                  <c:v>42.634938919789867</c:v>
                </c:pt>
                <c:pt idx="428">
                  <c:v>42.670173976093764</c:v>
                </c:pt>
                <c:pt idx="429">
                  <c:v>42.656689198708705</c:v>
                </c:pt>
                <c:pt idx="430">
                  <c:v>42.833180288386096</c:v>
                </c:pt>
                <c:pt idx="431">
                  <c:v>42.81606441529474</c:v>
                </c:pt>
                <c:pt idx="432">
                  <c:v>42.845128225197499</c:v>
                </c:pt>
                <c:pt idx="433">
                  <c:v>43.06358790557352</c:v>
                </c:pt>
                <c:pt idx="434">
                  <c:v>43.402776348364895</c:v>
                </c:pt>
                <c:pt idx="435">
                  <c:v>43.452741374251808</c:v>
                </c:pt>
                <c:pt idx="436">
                  <c:v>43.57759983297516</c:v>
                </c:pt>
                <c:pt idx="437">
                  <c:v>43.682108299103675</c:v>
                </c:pt>
                <c:pt idx="438">
                  <c:v>43.525347733983374</c:v>
                </c:pt>
                <c:pt idx="439">
                  <c:v>43.637948750172967</c:v>
                </c:pt>
                <c:pt idx="440">
                  <c:v>43.690057564902844</c:v>
                </c:pt>
                <c:pt idx="441">
                  <c:v>43.549251590568758</c:v>
                </c:pt>
                <c:pt idx="442">
                  <c:v>43.721591067742352</c:v>
                </c:pt>
                <c:pt idx="443">
                  <c:v>43.899058797319263</c:v>
                </c:pt>
                <c:pt idx="444">
                  <c:v>43.799385947702078</c:v>
                </c:pt>
                <c:pt idx="445">
                  <c:v>43.709624793481929</c:v>
                </c:pt>
                <c:pt idx="446">
                  <c:v>44.004555440363681</c:v>
                </c:pt>
                <c:pt idx="447">
                  <c:v>44.281564745515219</c:v>
                </c:pt>
                <c:pt idx="448">
                  <c:v>44.397057907719741</c:v>
                </c:pt>
                <c:pt idx="449">
                  <c:v>44.348556983063823</c:v>
                </c:pt>
                <c:pt idx="450">
                  <c:v>44.328590426564467</c:v>
                </c:pt>
                <c:pt idx="451">
                  <c:v>44.28184005355692</c:v>
                </c:pt>
                <c:pt idx="452">
                  <c:v>44.40742042758184</c:v>
                </c:pt>
                <c:pt idx="453">
                  <c:v>44.581625801400904</c:v>
                </c:pt>
                <c:pt idx="454">
                  <c:v>44.720318487615017</c:v>
                </c:pt>
                <c:pt idx="455">
                  <c:v>44.748803248154623</c:v>
                </c:pt>
                <c:pt idx="456">
                  <c:v>44.573176384572072</c:v>
                </c:pt>
                <c:pt idx="457">
                  <c:v>44.495954122669303</c:v>
                </c:pt>
                <c:pt idx="458">
                  <c:v>44.629671420262014</c:v>
                </c:pt>
                <c:pt idx="459">
                  <c:v>44.702380581529994</c:v>
                </c:pt>
                <c:pt idx="460">
                  <c:v>44.838420169065145</c:v>
                </c:pt>
                <c:pt idx="461">
                  <c:v>44.830634723210558</c:v>
                </c:pt>
                <c:pt idx="462">
                  <c:v>44.768364844494698</c:v>
                </c:pt>
                <c:pt idx="463">
                  <c:v>44.888316568470493</c:v>
                </c:pt>
                <c:pt idx="464">
                  <c:v>44.953814660614363</c:v>
                </c:pt>
                <c:pt idx="465">
                  <c:v>45.170680353846627</c:v>
                </c:pt>
                <c:pt idx="466">
                  <c:v>45.382040889471625</c:v>
                </c:pt>
                <c:pt idx="467">
                  <c:v>45.543983055985962</c:v>
                </c:pt>
                <c:pt idx="468">
                  <c:v>45.381977372339641</c:v>
                </c:pt>
                <c:pt idx="469">
                  <c:v>45.454997343660537</c:v>
                </c:pt>
                <c:pt idx="470">
                  <c:v>45.824943768320495</c:v>
                </c:pt>
                <c:pt idx="471">
                  <c:v>46.026506826504495</c:v>
                </c:pt>
                <c:pt idx="472">
                  <c:v>46.306715192954528</c:v>
                </c:pt>
                <c:pt idx="473">
                  <c:v>46.335765677269244</c:v>
                </c:pt>
                <c:pt idx="474">
                  <c:v>46.380747049636724</c:v>
                </c:pt>
                <c:pt idx="475">
                  <c:v>46.608571243505779</c:v>
                </c:pt>
                <c:pt idx="476">
                  <c:v>46.833317077199432</c:v>
                </c:pt>
                <c:pt idx="477">
                  <c:v>46.919677560100389</c:v>
                </c:pt>
                <c:pt idx="478">
                  <c:v>47.14773726628885</c:v>
                </c:pt>
                <c:pt idx="479">
                  <c:v>47.256409960223003</c:v>
                </c:pt>
                <c:pt idx="480">
                  <c:v>47.039844355710628</c:v>
                </c:pt>
                <c:pt idx="481">
                  <c:v>47.060117819254529</c:v>
                </c:pt>
                <c:pt idx="482">
                  <c:v>47.466715675395022</c:v>
                </c:pt>
                <c:pt idx="483">
                  <c:v>47.595198794990395</c:v>
                </c:pt>
                <c:pt idx="484">
                  <c:v>47.893183707311096</c:v>
                </c:pt>
                <c:pt idx="485">
                  <c:v>48.085258770090029</c:v>
                </c:pt>
                <c:pt idx="486">
                  <c:v>47.983153583342769</c:v>
                </c:pt>
                <c:pt idx="487">
                  <c:v>48.188864391354954</c:v>
                </c:pt>
                <c:pt idx="488">
                  <c:v>48.36662421204273</c:v>
                </c:pt>
                <c:pt idx="489">
                  <c:v>48.360415335538327</c:v>
                </c:pt>
                <c:pt idx="490">
                  <c:v>48.725966918754018</c:v>
                </c:pt>
                <c:pt idx="491">
                  <c:v>48.822605281975889</c:v>
                </c:pt>
                <c:pt idx="492">
                  <c:v>48.959166052640768</c:v>
                </c:pt>
                <c:pt idx="493">
                  <c:v>49.209498180908149</c:v>
                </c:pt>
                <c:pt idx="494">
                  <c:v>49.190901977486121</c:v>
                </c:pt>
                <c:pt idx="495">
                  <c:v>48.962162591798808</c:v>
                </c:pt>
                <c:pt idx="496">
                  <c:v>48.987677604558549</c:v>
                </c:pt>
                <c:pt idx="497">
                  <c:v>49.532703188426993</c:v>
                </c:pt>
                <c:pt idx="498">
                  <c:v>49.79649804321393</c:v>
                </c:pt>
                <c:pt idx="499">
                  <c:v>50.071195707780625</c:v>
                </c:pt>
                <c:pt idx="500">
                  <c:v>50.216327548200582</c:v>
                </c:pt>
                <c:pt idx="501">
                  <c:v>50.518787655555798</c:v>
                </c:pt>
                <c:pt idx="502">
                  <c:v>50.875395486517348</c:v>
                </c:pt>
                <c:pt idx="503">
                  <c:v>51.000354622829235</c:v>
                </c:pt>
                <c:pt idx="504">
                  <c:v>79.601229511445837</c:v>
                </c:pt>
                <c:pt idx="505">
                  <c:v>98.058912028938153</c:v>
                </c:pt>
                <c:pt idx="506">
                  <c:v>114.60591192648673</c:v>
                </c:pt>
                <c:pt idx="507">
                  <c:v>123.97863363003223</c:v>
                </c:pt>
                <c:pt idx="508">
                  <c:v>135.20394546766269</c:v>
                </c:pt>
                <c:pt idx="509">
                  <c:v>143.03611461097213</c:v>
                </c:pt>
                <c:pt idx="510">
                  <c:v>138.13505466469843</c:v>
                </c:pt>
                <c:pt idx="511">
                  <c:v>135.90580589659811</c:v>
                </c:pt>
                <c:pt idx="512">
                  <c:v>135.18871184508373</c:v>
                </c:pt>
                <c:pt idx="513">
                  <c:v>135.2492286524124</c:v>
                </c:pt>
                <c:pt idx="514">
                  <c:v>130.20914188806032</c:v>
                </c:pt>
                <c:pt idx="515">
                  <c:v>128.4305417206227</c:v>
                </c:pt>
                <c:pt idx="516">
                  <c:v>118.88332451166788</c:v>
                </c:pt>
                <c:pt idx="517">
                  <c:v>114.6438006609493</c:v>
                </c:pt>
                <c:pt idx="518">
                  <c:v>110.36840459345241</c:v>
                </c:pt>
                <c:pt idx="519">
                  <c:v>104.49126191158985</c:v>
                </c:pt>
                <c:pt idx="520">
                  <c:v>102.74083059105139</c:v>
                </c:pt>
                <c:pt idx="521">
                  <c:v>102.05921978310953</c:v>
                </c:pt>
                <c:pt idx="522">
                  <c:v>101.48218151392661</c:v>
                </c:pt>
                <c:pt idx="523">
                  <c:v>106.19957653007144</c:v>
                </c:pt>
                <c:pt idx="524">
                  <c:v>105.89243271229863</c:v>
                </c:pt>
                <c:pt idx="525">
                  <c:v>103.1453452513104</c:v>
                </c:pt>
                <c:pt idx="526">
                  <c:v>103.88091852009273</c:v>
                </c:pt>
                <c:pt idx="527">
                  <c:v>106.47492776953547</c:v>
                </c:pt>
                <c:pt idx="528">
                  <c:v>103.9469899199063</c:v>
                </c:pt>
                <c:pt idx="529">
                  <c:v>105.31246030301311</c:v>
                </c:pt>
                <c:pt idx="530">
                  <c:v>103.74834539619057</c:v>
                </c:pt>
                <c:pt idx="531">
                  <c:v>100.88598413250868</c:v>
                </c:pt>
                <c:pt idx="532">
                  <c:v>103.34214755005308</c:v>
                </c:pt>
                <c:pt idx="533">
                  <c:v>104.30792657830696</c:v>
                </c:pt>
                <c:pt idx="534">
                  <c:v>103.83025355859728</c:v>
                </c:pt>
                <c:pt idx="535">
                  <c:v>105.55215827049761</c:v>
                </c:pt>
                <c:pt idx="536">
                  <c:v>104.57997433543125</c:v>
                </c:pt>
                <c:pt idx="537">
                  <c:v>103.45695588699057</c:v>
                </c:pt>
                <c:pt idx="538">
                  <c:v>103.15782517107857</c:v>
                </c:pt>
                <c:pt idx="539">
                  <c:v>103.02031092251525</c:v>
                </c:pt>
                <c:pt idx="540">
                  <c:v>100.77664624879425</c:v>
                </c:pt>
                <c:pt idx="541">
                  <c:v>99.161167549706875</c:v>
                </c:pt>
                <c:pt idx="542">
                  <c:v>98.234341280518095</c:v>
                </c:pt>
                <c:pt idx="543">
                  <c:v>96.994635979575435</c:v>
                </c:pt>
                <c:pt idx="544">
                  <c:v>96.199224269286745</c:v>
                </c:pt>
                <c:pt idx="545">
                  <c:v>95.148065230135003</c:v>
                </c:pt>
                <c:pt idx="546">
                  <c:v>93.879139003129296</c:v>
                </c:pt>
                <c:pt idx="547">
                  <c:v>94.193974046793301</c:v>
                </c:pt>
                <c:pt idx="548">
                  <c:v>93.96029627813914</c:v>
                </c:pt>
                <c:pt idx="549">
                  <c:v>95.3262027724316</c:v>
                </c:pt>
                <c:pt idx="550">
                  <c:v>94.37741076544485</c:v>
                </c:pt>
                <c:pt idx="551">
                  <c:v>95.014310927681962</c:v>
                </c:pt>
                <c:pt idx="552">
                  <c:v>95.048771063179871</c:v>
                </c:pt>
                <c:pt idx="553">
                  <c:v>95.562151121497266</c:v>
                </c:pt>
                <c:pt idx="554">
                  <c:v>94.981688989170635</c:v>
                </c:pt>
                <c:pt idx="555">
                  <c:v>94.003208645442243</c:v>
                </c:pt>
                <c:pt idx="556">
                  <c:v>93.490954802944344</c:v>
                </c:pt>
                <c:pt idx="557">
                  <c:v>94.036280090795316</c:v>
                </c:pt>
                <c:pt idx="558">
                  <c:v>93.639328300192076</c:v>
                </c:pt>
                <c:pt idx="559">
                  <c:v>93.296701557192065</c:v>
                </c:pt>
                <c:pt idx="560">
                  <c:v>93.259538058230305</c:v>
                </c:pt>
                <c:pt idx="561">
                  <c:v>92.573944199746421</c:v>
                </c:pt>
                <c:pt idx="562">
                  <c:v>91.345888942850138</c:v>
                </c:pt>
                <c:pt idx="563">
                  <c:v>90.092573502977729</c:v>
                </c:pt>
                <c:pt idx="564">
                  <c:v>89.817578382734837</c:v>
                </c:pt>
                <c:pt idx="565">
                  <c:v>89.523354890491774</c:v>
                </c:pt>
                <c:pt idx="566">
                  <c:v>88.60056562280711</c:v>
                </c:pt>
                <c:pt idx="567">
                  <c:v>86.818809099237953</c:v>
                </c:pt>
                <c:pt idx="568">
                  <c:v>84.808534763804062</c:v>
                </c:pt>
                <c:pt idx="569">
                  <c:v>83.052084368558084</c:v>
                </c:pt>
                <c:pt idx="570">
                  <c:v>81.705253716781272</c:v>
                </c:pt>
                <c:pt idx="571">
                  <c:v>80.132894346595336</c:v>
                </c:pt>
                <c:pt idx="572">
                  <c:v>78.14117306144594</c:v>
                </c:pt>
                <c:pt idx="573">
                  <c:v>76.786600343885809</c:v>
                </c:pt>
                <c:pt idx="574">
                  <c:v>76.01502141102614</c:v>
                </c:pt>
                <c:pt idx="575">
                  <c:v>75.612618163750739</c:v>
                </c:pt>
                <c:pt idx="576">
                  <c:v>75.082868469528535</c:v>
                </c:pt>
                <c:pt idx="577">
                  <c:v>73.612664441287592</c:v>
                </c:pt>
                <c:pt idx="578">
                  <c:v>70.990424539563108</c:v>
                </c:pt>
                <c:pt idx="579">
                  <c:v>68.969162590265725</c:v>
                </c:pt>
                <c:pt idx="580">
                  <c:v>67.529843754345592</c:v>
                </c:pt>
                <c:pt idx="581">
                  <c:v>64.11300215647924</c:v>
                </c:pt>
                <c:pt idx="582">
                  <c:v>62.826660362322983</c:v>
                </c:pt>
                <c:pt idx="583">
                  <c:v>62.470594096629895</c:v>
                </c:pt>
                <c:pt idx="584">
                  <c:v>62.731899671331604</c:v>
                </c:pt>
                <c:pt idx="585">
                  <c:v>65.424200785641048</c:v>
                </c:pt>
                <c:pt idx="586">
                  <c:v>66.623260896748178</c:v>
                </c:pt>
                <c:pt idx="587">
                  <c:v>68.270189912181351</c:v>
                </c:pt>
                <c:pt idx="588">
                  <c:v>68.549434502675453</c:v>
                </c:pt>
                <c:pt idx="589">
                  <c:v>69.296920949579331</c:v>
                </c:pt>
                <c:pt idx="590">
                  <c:v>71.203323288750795</c:v>
                </c:pt>
                <c:pt idx="591">
                  <c:v>71.039997859115772</c:v>
                </c:pt>
                <c:pt idx="592">
                  <c:v>71.353851880295892</c:v>
                </c:pt>
                <c:pt idx="593">
                  <c:v>71.901457201260641</c:v>
                </c:pt>
                <c:pt idx="594">
                  <c:v>72.042614647774556</c:v>
                </c:pt>
                <c:pt idx="595">
                  <c:v>71.646233174377215</c:v>
                </c:pt>
                <c:pt idx="596">
                  <c:v>71.113549138745995</c:v>
                </c:pt>
                <c:pt idx="597">
                  <c:v>69.922466966131111</c:v>
                </c:pt>
                <c:pt idx="598">
                  <c:v>68.813321301819812</c:v>
                </c:pt>
                <c:pt idx="599">
                  <c:v>67.161559249995776</c:v>
                </c:pt>
                <c:pt idx="600">
                  <c:v>65.668004759345351</c:v>
                </c:pt>
                <c:pt idx="601">
                  <c:v>64.301654345784925</c:v>
                </c:pt>
                <c:pt idx="602">
                  <c:v>62.887361687886447</c:v>
                </c:pt>
                <c:pt idx="603">
                  <c:v>61.890830617894174</c:v>
                </c:pt>
                <c:pt idx="604">
                  <c:v>61.376694897665388</c:v>
                </c:pt>
                <c:pt idx="605">
                  <c:v>61.094122472622281</c:v>
                </c:pt>
                <c:pt idx="606">
                  <c:v>60.464410673802917</c:v>
                </c:pt>
                <c:pt idx="607">
                  <c:v>59.768672835123645</c:v>
                </c:pt>
                <c:pt idx="608">
                  <c:v>59.368921459096569</c:v>
                </c:pt>
                <c:pt idx="609">
                  <c:v>57.996019784298625</c:v>
                </c:pt>
                <c:pt idx="610">
                  <c:v>56.962801870062464</c:v>
                </c:pt>
                <c:pt idx="611">
                  <c:v>56.057800503008728</c:v>
                </c:pt>
                <c:pt idx="612">
                  <c:v>55.387402803716036</c:v>
                </c:pt>
                <c:pt idx="613">
                  <c:v>55.256251355767048</c:v>
                </c:pt>
                <c:pt idx="614">
                  <c:v>54.258048526783483</c:v>
                </c:pt>
                <c:pt idx="615">
                  <c:v>53.583392982813812</c:v>
                </c:pt>
                <c:pt idx="616">
                  <c:v>53.094165568262277</c:v>
                </c:pt>
                <c:pt idx="617">
                  <c:v>52.658454954295074</c:v>
                </c:pt>
                <c:pt idx="618">
                  <c:v>52.178946927102245</c:v>
                </c:pt>
                <c:pt idx="619">
                  <c:v>51.85843984824858</c:v>
                </c:pt>
                <c:pt idx="620">
                  <c:v>51.42353063032261</c:v>
                </c:pt>
                <c:pt idx="621">
                  <c:v>51.224198985236832</c:v>
                </c:pt>
                <c:pt idx="622">
                  <c:v>50.894962158202382</c:v>
                </c:pt>
                <c:pt idx="623">
                  <c:v>50.422047918796295</c:v>
                </c:pt>
                <c:pt idx="624">
                  <c:v>50.230608323560276</c:v>
                </c:pt>
                <c:pt idx="625">
                  <c:v>50.000861123431847</c:v>
                </c:pt>
                <c:pt idx="626">
                  <c:v>48.840452643662289</c:v>
                </c:pt>
                <c:pt idx="627">
                  <c:v>48.105379951144982</c:v>
                </c:pt>
                <c:pt idx="628">
                  <c:v>47.958868122391586</c:v>
                </c:pt>
                <c:pt idx="629">
                  <c:v>47.750672516144903</c:v>
                </c:pt>
                <c:pt idx="630">
                  <c:v>47.190185051658133</c:v>
                </c:pt>
                <c:pt idx="631">
                  <c:v>47.204240796100777</c:v>
                </c:pt>
                <c:pt idx="632">
                  <c:v>46.905299488457487</c:v>
                </c:pt>
                <c:pt idx="633">
                  <c:v>46.817618843566706</c:v>
                </c:pt>
                <c:pt idx="634">
                  <c:v>46.927768938481371</c:v>
                </c:pt>
                <c:pt idx="635">
                  <c:v>47.273424355360419</c:v>
                </c:pt>
                <c:pt idx="636">
                  <c:v>47.117719674627736</c:v>
                </c:pt>
                <c:pt idx="637">
                  <c:v>46.811573224342325</c:v>
                </c:pt>
                <c:pt idx="638">
                  <c:v>46.594342607371466</c:v>
                </c:pt>
                <c:pt idx="639">
                  <c:v>46.572803250031889</c:v>
                </c:pt>
                <c:pt idx="640">
                  <c:v>46.575010090519541</c:v>
                </c:pt>
                <c:pt idx="641">
                  <c:v>46.341100359499393</c:v>
                </c:pt>
                <c:pt idx="642">
                  <c:v>46.080158825330471</c:v>
                </c:pt>
                <c:pt idx="643">
                  <c:v>46.35540235809296</c:v>
                </c:pt>
                <c:pt idx="644">
                  <c:v>46.756504132352774</c:v>
                </c:pt>
                <c:pt idx="645">
                  <c:v>46.520554918008251</c:v>
                </c:pt>
                <c:pt idx="646">
                  <c:v>46.774811804451843</c:v>
                </c:pt>
                <c:pt idx="647">
                  <c:v>48.096365873404032</c:v>
                </c:pt>
                <c:pt idx="648">
                  <c:v>51.19014336621823</c:v>
                </c:pt>
                <c:pt idx="649">
                  <c:v>53.952005389300929</c:v>
                </c:pt>
                <c:pt idx="650">
                  <c:v>53.158863303694794</c:v>
                </c:pt>
                <c:pt idx="651">
                  <c:v>52.339905985811583</c:v>
                </c:pt>
                <c:pt idx="652">
                  <c:v>51.416469162026722</c:v>
                </c:pt>
                <c:pt idx="653">
                  <c:v>51.244759082561977</c:v>
                </c:pt>
                <c:pt idx="654">
                  <c:v>50.781749550741559</c:v>
                </c:pt>
                <c:pt idx="655">
                  <c:v>51.039578439673839</c:v>
                </c:pt>
                <c:pt idx="656">
                  <c:v>50.966682567954678</c:v>
                </c:pt>
                <c:pt idx="657">
                  <c:v>50.670271454118222</c:v>
                </c:pt>
                <c:pt idx="658">
                  <c:v>50.180062926617872</c:v>
                </c:pt>
                <c:pt idx="659">
                  <c:v>49.658799699589252</c:v>
                </c:pt>
                <c:pt idx="660">
                  <c:v>49.016302837046574</c:v>
                </c:pt>
                <c:pt idx="661">
                  <c:v>48.908416879126356</c:v>
                </c:pt>
                <c:pt idx="662">
                  <c:v>48.743926821749575</c:v>
                </c:pt>
                <c:pt idx="663">
                  <c:v>48.211861006701263</c:v>
                </c:pt>
                <c:pt idx="664">
                  <c:v>47.697554771617895</c:v>
                </c:pt>
                <c:pt idx="665">
                  <c:v>47.598819295421251</c:v>
                </c:pt>
                <c:pt idx="666">
                  <c:v>47.272852325349596</c:v>
                </c:pt>
                <c:pt idx="667">
                  <c:v>47.009324901005876</c:v>
                </c:pt>
                <c:pt idx="668">
                  <c:v>46.924967411305929</c:v>
                </c:pt>
                <c:pt idx="669">
                  <c:v>46.748053404118195</c:v>
                </c:pt>
                <c:pt idx="670">
                  <c:v>46.681514127986823</c:v>
                </c:pt>
                <c:pt idx="671">
                  <c:v>52.890836654887018</c:v>
                </c:pt>
                <c:pt idx="672">
                  <c:v>61.138768353402618</c:v>
                </c:pt>
                <c:pt idx="673">
                  <c:v>64.11339026492098</c:v>
                </c:pt>
                <c:pt idx="674">
                  <c:v>62.603620452662526</c:v>
                </c:pt>
                <c:pt idx="675">
                  <c:v>57.074323950359037</c:v>
                </c:pt>
                <c:pt idx="676">
                  <c:v>53.878347071920388</c:v>
                </c:pt>
                <c:pt idx="677">
                  <c:v>52.489116680289847</c:v>
                </c:pt>
                <c:pt idx="678">
                  <c:v>54.167040166197097</c:v>
                </c:pt>
                <c:pt idx="679">
                  <c:v>53.989536375898417</c:v>
                </c:pt>
                <c:pt idx="680">
                  <c:v>54.488037999632169</c:v>
                </c:pt>
                <c:pt idx="681">
                  <c:v>53.497622960185168</c:v>
                </c:pt>
                <c:pt idx="682">
                  <c:v>53.337051036248404</c:v>
                </c:pt>
                <c:pt idx="683">
                  <c:v>54.616271618734245</c:v>
                </c:pt>
                <c:pt idx="684">
                  <c:v>53.978939541263536</c:v>
                </c:pt>
                <c:pt idx="685">
                  <c:v>51.898446783302042</c:v>
                </c:pt>
                <c:pt idx="686">
                  <c:v>50.501105408780369</c:v>
                </c:pt>
                <c:pt idx="687">
                  <c:v>48.651982164670088</c:v>
                </c:pt>
                <c:pt idx="688">
                  <c:v>49.197635893125771</c:v>
                </c:pt>
                <c:pt idx="689">
                  <c:v>49.936262678405754</c:v>
                </c:pt>
                <c:pt idx="690">
                  <c:v>52.371140845726757</c:v>
                </c:pt>
                <c:pt idx="691">
                  <c:v>52.40197820972238</c:v>
                </c:pt>
                <c:pt idx="692">
                  <c:v>50.970841931502356</c:v>
                </c:pt>
                <c:pt idx="693">
                  <c:v>51.007951579522349</c:v>
                </c:pt>
                <c:pt idx="694">
                  <c:v>50.478385198415829</c:v>
                </c:pt>
                <c:pt idx="695">
                  <c:v>49.716892741378132</c:v>
                </c:pt>
                <c:pt idx="696">
                  <c:v>52.604642956027384</c:v>
                </c:pt>
                <c:pt idx="697">
                  <c:v>53.667315635556754</c:v>
                </c:pt>
                <c:pt idx="698">
                  <c:v>53.616271163073272</c:v>
                </c:pt>
                <c:pt idx="699">
                  <c:v>52.252392594767947</c:v>
                </c:pt>
                <c:pt idx="700">
                  <c:v>59.997168129301805</c:v>
                </c:pt>
                <c:pt idx="701">
                  <c:v>64.901938559153706</c:v>
                </c:pt>
                <c:pt idx="702">
                  <c:v>65.613080596677676</c:v>
                </c:pt>
                <c:pt idx="703">
                  <c:v>68.923030542275072</c:v>
                </c:pt>
                <c:pt idx="704">
                  <c:v>83.02948775233412</c:v>
                </c:pt>
                <c:pt idx="705">
                  <c:v>75.94231984543832</c:v>
                </c:pt>
                <c:pt idx="706">
                  <c:v>72.455244523020724</c:v>
                </c:pt>
                <c:pt idx="707">
                  <c:v>73.579651522358176</c:v>
                </c:pt>
                <c:pt idx="708">
                  <c:v>70.768073428785243</c:v>
                </c:pt>
                <c:pt idx="709">
                  <c:v>70.128483469401175</c:v>
                </c:pt>
                <c:pt idx="710">
                  <c:v>72.275539504110782</c:v>
                </c:pt>
                <c:pt idx="711">
                  <c:v>73.152489994221312</c:v>
                </c:pt>
                <c:pt idx="712">
                  <c:v>73.863637436803145</c:v>
                </c:pt>
                <c:pt idx="713">
                  <c:v>70.226830681775226</c:v>
                </c:pt>
                <c:pt idx="714">
                  <c:v>66.876646468138475</c:v>
                </c:pt>
                <c:pt idx="715">
                  <c:v>79.932809779713864</c:v>
                </c:pt>
                <c:pt idx="716">
                  <c:v>81.031421812723465</c:v>
                </c:pt>
                <c:pt idx="717">
                  <c:v>81.423719003666776</c:v>
                </c:pt>
                <c:pt idx="718">
                  <c:v>79.875449032192975</c:v>
                </c:pt>
                <c:pt idx="719">
                  <c:v>77.308007218743484</c:v>
                </c:pt>
                <c:pt idx="720">
                  <c:v>75.966024034428145</c:v>
                </c:pt>
                <c:pt idx="721">
                  <c:v>76.313742060522955</c:v>
                </c:pt>
                <c:pt idx="722">
                  <c:v>75.925623327776975</c:v>
                </c:pt>
                <c:pt idx="723">
                  <c:v>77.548992469187567</c:v>
                </c:pt>
                <c:pt idx="724">
                  <c:v>78.592807522182994</c:v>
                </c:pt>
                <c:pt idx="725">
                  <c:v>79.040811994180885</c:v>
                </c:pt>
                <c:pt idx="726">
                  <c:v>80.117280417649965</c:v>
                </c:pt>
                <c:pt idx="727">
                  <c:v>80.329455385758536</c:v>
                </c:pt>
                <c:pt idx="728">
                  <c:v>80.285508001693344</c:v>
                </c:pt>
                <c:pt idx="729">
                  <c:v>79.903159036851633</c:v>
                </c:pt>
                <c:pt idx="730">
                  <c:v>80.01341438698492</c:v>
                </c:pt>
                <c:pt idx="731">
                  <c:v>79.642790774091978</c:v>
                </c:pt>
                <c:pt idx="732">
                  <c:v>79.664863504435019</c:v>
                </c:pt>
                <c:pt idx="733">
                  <c:v>79.43534922436902</c:v>
                </c:pt>
                <c:pt idx="734">
                  <c:v>78.063184381590844</c:v>
                </c:pt>
                <c:pt idx="735">
                  <c:v>77.071689634957224</c:v>
                </c:pt>
                <c:pt idx="736">
                  <c:v>76.153101774700531</c:v>
                </c:pt>
                <c:pt idx="737">
                  <c:v>75.259567288934576</c:v>
                </c:pt>
                <c:pt idx="738">
                  <c:v>74.049003059939267</c:v>
                </c:pt>
                <c:pt idx="739">
                  <c:v>73.13827154060796</c:v>
                </c:pt>
                <c:pt idx="740">
                  <c:v>71.589979121233611</c:v>
                </c:pt>
                <c:pt idx="741">
                  <c:v>70.294178057381274</c:v>
                </c:pt>
                <c:pt idx="742">
                  <c:v>69.72399470537222</c:v>
                </c:pt>
                <c:pt idx="743">
                  <c:v>68.64822414691541</c:v>
                </c:pt>
                <c:pt idx="744">
                  <c:v>67.799887917356557</c:v>
                </c:pt>
                <c:pt idx="745">
                  <c:v>66.543324689101453</c:v>
                </c:pt>
                <c:pt idx="746">
                  <c:v>64.396596962856378</c:v>
                </c:pt>
                <c:pt idx="747">
                  <c:v>63.171380330152871</c:v>
                </c:pt>
                <c:pt idx="748">
                  <c:v>62.886001602304063</c:v>
                </c:pt>
                <c:pt idx="749">
                  <c:v>62.615895197332229</c:v>
                </c:pt>
                <c:pt idx="750">
                  <c:v>61.198655219507835</c:v>
                </c:pt>
                <c:pt idx="751">
                  <c:v>60.609863095104409</c:v>
                </c:pt>
                <c:pt idx="752">
                  <c:v>60.954474955130202</c:v>
                </c:pt>
                <c:pt idx="753">
                  <c:v>61.09802484825515</c:v>
                </c:pt>
                <c:pt idx="754">
                  <c:v>62.06215906252995</c:v>
                </c:pt>
                <c:pt idx="755">
                  <c:v>63.215597896618625</c:v>
                </c:pt>
                <c:pt idx="756">
                  <c:v>63.101580948467074</c:v>
                </c:pt>
                <c:pt idx="757">
                  <c:v>62.593997975547907</c:v>
                </c:pt>
                <c:pt idx="758">
                  <c:v>61.765878651797976</c:v>
                </c:pt>
                <c:pt idx="759">
                  <c:v>61.000072150675102</c:v>
                </c:pt>
                <c:pt idx="760">
                  <c:v>60.688930548729758</c:v>
                </c:pt>
                <c:pt idx="761">
                  <c:v>61.730785994607842</c:v>
                </c:pt>
                <c:pt idx="762">
                  <c:v>62.307614631163503</c:v>
                </c:pt>
                <c:pt idx="763">
                  <c:v>67.438245496497558</c:v>
                </c:pt>
                <c:pt idx="764">
                  <c:v>65.271268744410676</c:v>
                </c:pt>
                <c:pt idx="765">
                  <c:v>60.301163770113533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5D-4249-B467-BDFA534C0691}"/>
            </c:ext>
          </c:extLst>
        </c:ser>
        <c:ser>
          <c:idx val="1"/>
          <c:order val="1"/>
          <c:tx>
            <c:strRef>
              <c:f>'Datos mes_tipo de cambio real'!$O$9</c:f>
              <c:strCache>
                <c:ptCount val="1"/>
                <c:pt idx="0">
                  <c:v>Precio real del dólar informal (en 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'Datos mes_tipo de cambio real'!$C$641:$C$1406</c:f>
              <c:strCache>
                <c:ptCount val="766"/>
                <c:pt idx="0">
                  <c:v>1960-1</c:v>
                </c:pt>
                <c:pt idx="1">
                  <c:v>1960-2</c:v>
                </c:pt>
                <c:pt idx="2">
                  <c:v>1960-3</c:v>
                </c:pt>
                <c:pt idx="3">
                  <c:v>1960-4</c:v>
                </c:pt>
                <c:pt idx="4">
                  <c:v>1960-5</c:v>
                </c:pt>
                <c:pt idx="5">
                  <c:v>1960-6</c:v>
                </c:pt>
                <c:pt idx="6">
                  <c:v>1960-7</c:v>
                </c:pt>
                <c:pt idx="7">
                  <c:v>1960-8</c:v>
                </c:pt>
                <c:pt idx="8">
                  <c:v>1960-9</c:v>
                </c:pt>
                <c:pt idx="9">
                  <c:v>1960-10</c:v>
                </c:pt>
                <c:pt idx="10">
                  <c:v>1960-11</c:v>
                </c:pt>
                <c:pt idx="11">
                  <c:v>1960-12</c:v>
                </c:pt>
                <c:pt idx="12">
                  <c:v>1961-1</c:v>
                </c:pt>
                <c:pt idx="13">
                  <c:v>1961-2</c:v>
                </c:pt>
                <c:pt idx="14">
                  <c:v>1961-3</c:v>
                </c:pt>
                <c:pt idx="15">
                  <c:v>1961-4</c:v>
                </c:pt>
                <c:pt idx="16">
                  <c:v>1961-5</c:v>
                </c:pt>
                <c:pt idx="17">
                  <c:v>1961-6</c:v>
                </c:pt>
                <c:pt idx="18">
                  <c:v>1961-7</c:v>
                </c:pt>
                <c:pt idx="19">
                  <c:v>1961-8</c:v>
                </c:pt>
                <c:pt idx="20">
                  <c:v>1961-9</c:v>
                </c:pt>
                <c:pt idx="21">
                  <c:v>1961-10</c:v>
                </c:pt>
                <c:pt idx="22">
                  <c:v>1961-11</c:v>
                </c:pt>
                <c:pt idx="23">
                  <c:v>1961-12</c:v>
                </c:pt>
                <c:pt idx="24">
                  <c:v>1962-1</c:v>
                </c:pt>
                <c:pt idx="25">
                  <c:v>1962-2</c:v>
                </c:pt>
                <c:pt idx="26">
                  <c:v>1962-3</c:v>
                </c:pt>
                <c:pt idx="27">
                  <c:v>1962-4</c:v>
                </c:pt>
                <c:pt idx="28">
                  <c:v>1962-5</c:v>
                </c:pt>
                <c:pt idx="29">
                  <c:v>1962-6</c:v>
                </c:pt>
                <c:pt idx="30">
                  <c:v>1962-7</c:v>
                </c:pt>
                <c:pt idx="31">
                  <c:v>1962-8</c:v>
                </c:pt>
                <c:pt idx="32">
                  <c:v>1962-9</c:v>
                </c:pt>
                <c:pt idx="33">
                  <c:v>1962-10</c:v>
                </c:pt>
                <c:pt idx="34">
                  <c:v>1962-11</c:v>
                </c:pt>
                <c:pt idx="35">
                  <c:v>1962-12</c:v>
                </c:pt>
                <c:pt idx="36">
                  <c:v>1963-1</c:v>
                </c:pt>
                <c:pt idx="37">
                  <c:v>1963-2</c:v>
                </c:pt>
                <c:pt idx="38">
                  <c:v>1963-3</c:v>
                </c:pt>
                <c:pt idx="39">
                  <c:v>1963-4</c:v>
                </c:pt>
                <c:pt idx="40">
                  <c:v>1963-5</c:v>
                </c:pt>
                <c:pt idx="41">
                  <c:v>1963-6</c:v>
                </c:pt>
                <c:pt idx="42">
                  <c:v>1963-7</c:v>
                </c:pt>
                <c:pt idx="43">
                  <c:v>1963-8</c:v>
                </c:pt>
                <c:pt idx="44">
                  <c:v>1963-9</c:v>
                </c:pt>
                <c:pt idx="45">
                  <c:v>1963-10</c:v>
                </c:pt>
                <c:pt idx="46">
                  <c:v>1963-11</c:v>
                </c:pt>
                <c:pt idx="47">
                  <c:v>1963-12</c:v>
                </c:pt>
                <c:pt idx="48">
                  <c:v>1964-1</c:v>
                </c:pt>
                <c:pt idx="49">
                  <c:v>1964-2</c:v>
                </c:pt>
                <c:pt idx="50">
                  <c:v>1964-3</c:v>
                </c:pt>
                <c:pt idx="51">
                  <c:v>1964-4</c:v>
                </c:pt>
                <c:pt idx="52">
                  <c:v>1964-5</c:v>
                </c:pt>
                <c:pt idx="53">
                  <c:v>1964-6</c:v>
                </c:pt>
                <c:pt idx="54">
                  <c:v>1964-7</c:v>
                </c:pt>
                <c:pt idx="55">
                  <c:v>1964-8</c:v>
                </c:pt>
                <c:pt idx="56">
                  <c:v>1964-9</c:v>
                </c:pt>
                <c:pt idx="57">
                  <c:v>1964-10</c:v>
                </c:pt>
                <c:pt idx="58">
                  <c:v>1964-11</c:v>
                </c:pt>
                <c:pt idx="59">
                  <c:v>1964-12</c:v>
                </c:pt>
                <c:pt idx="60">
                  <c:v>1965-1</c:v>
                </c:pt>
                <c:pt idx="61">
                  <c:v>1965-2</c:v>
                </c:pt>
                <c:pt idx="62">
                  <c:v>1965-3</c:v>
                </c:pt>
                <c:pt idx="63">
                  <c:v>1965-4</c:v>
                </c:pt>
                <c:pt idx="64">
                  <c:v>1965-5</c:v>
                </c:pt>
                <c:pt idx="65">
                  <c:v>1965-6</c:v>
                </c:pt>
                <c:pt idx="66">
                  <c:v>1965-7</c:v>
                </c:pt>
                <c:pt idx="67">
                  <c:v>1965-8</c:v>
                </c:pt>
                <c:pt idx="68">
                  <c:v>1965-9</c:v>
                </c:pt>
                <c:pt idx="69">
                  <c:v>1965-10</c:v>
                </c:pt>
                <c:pt idx="70">
                  <c:v>1965-11</c:v>
                </c:pt>
                <c:pt idx="71">
                  <c:v>1965-12</c:v>
                </c:pt>
                <c:pt idx="72">
                  <c:v>1966-1</c:v>
                </c:pt>
                <c:pt idx="73">
                  <c:v>1966-2</c:v>
                </c:pt>
                <c:pt idx="74">
                  <c:v>1966-3</c:v>
                </c:pt>
                <c:pt idx="75">
                  <c:v>1966-4</c:v>
                </c:pt>
                <c:pt idx="76">
                  <c:v>1966-5</c:v>
                </c:pt>
                <c:pt idx="77">
                  <c:v>1966-6</c:v>
                </c:pt>
                <c:pt idx="78">
                  <c:v>1966-7</c:v>
                </c:pt>
                <c:pt idx="79">
                  <c:v>1966-8</c:v>
                </c:pt>
                <c:pt idx="80">
                  <c:v>1966-9</c:v>
                </c:pt>
                <c:pt idx="81">
                  <c:v>1966-10</c:v>
                </c:pt>
                <c:pt idx="82">
                  <c:v>1966-11</c:v>
                </c:pt>
                <c:pt idx="83">
                  <c:v>1966-12</c:v>
                </c:pt>
                <c:pt idx="84">
                  <c:v>1967-1</c:v>
                </c:pt>
                <c:pt idx="85">
                  <c:v>1967-2</c:v>
                </c:pt>
                <c:pt idx="86">
                  <c:v>1967-3</c:v>
                </c:pt>
                <c:pt idx="87">
                  <c:v>1967-4</c:v>
                </c:pt>
                <c:pt idx="88">
                  <c:v>1967-5</c:v>
                </c:pt>
                <c:pt idx="89">
                  <c:v>1967-6</c:v>
                </c:pt>
                <c:pt idx="90">
                  <c:v>1967-7</c:v>
                </c:pt>
                <c:pt idx="91">
                  <c:v>1967-8</c:v>
                </c:pt>
                <c:pt idx="92">
                  <c:v>1967-9</c:v>
                </c:pt>
                <c:pt idx="93">
                  <c:v>1967-10</c:v>
                </c:pt>
                <c:pt idx="94">
                  <c:v>1967-11</c:v>
                </c:pt>
                <c:pt idx="95">
                  <c:v>1967-12</c:v>
                </c:pt>
                <c:pt idx="96">
                  <c:v>1968-1</c:v>
                </c:pt>
                <c:pt idx="97">
                  <c:v>1968-2</c:v>
                </c:pt>
                <c:pt idx="98">
                  <c:v>1968-3</c:v>
                </c:pt>
                <c:pt idx="99">
                  <c:v>1968-4</c:v>
                </c:pt>
                <c:pt idx="100">
                  <c:v>1968-5</c:v>
                </c:pt>
                <c:pt idx="101">
                  <c:v>1968-6</c:v>
                </c:pt>
                <c:pt idx="102">
                  <c:v>1968-7</c:v>
                </c:pt>
                <c:pt idx="103">
                  <c:v>1968-8</c:v>
                </c:pt>
                <c:pt idx="104">
                  <c:v>1968-9</c:v>
                </c:pt>
                <c:pt idx="105">
                  <c:v>1968-10</c:v>
                </c:pt>
                <c:pt idx="106">
                  <c:v>1968-11</c:v>
                </c:pt>
                <c:pt idx="107">
                  <c:v>1968-12</c:v>
                </c:pt>
                <c:pt idx="108">
                  <c:v>1969-1</c:v>
                </c:pt>
                <c:pt idx="109">
                  <c:v>1969-2</c:v>
                </c:pt>
                <c:pt idx="110">
                  <c:v>1969-3</c:v>
                </c:pt>
                <c:pt idx="111">
                  <c:v>1969-4</c:v>
                </c:pt>
                <c:pt idx="112">
                  <c:v>1969-5</c:v>
                </c:pt>
                <c:pt idx="113">
                  <c:v>1969-6</c:v>
                </c:pt>
                <c:pt idx="114">
                  <c:v>1969-7</c:v>
                </c:pt>
                <c:pt idx="115">
                  <c:v>1969-8</c:v>
                </c:pt>
                <c:pt idx="116">
                  <c:v>1969-9</c:v>
                </c:pt>
                <c:pt idx="117">
                  <c:v>1969-10</c:v>
                </c:pt>
                <c:pt idx="118">
                  <c:v>1969-11</c:v>
                </c:pt>
                <c:pt idx="119">
                  <c:v>1969-12</c:v>
                </c:pt>
                <c:pt idx="120">
                  <c:v>1970-1</c:v>
                </c:pt>
                <c:pt idx="121">
                  <c:v>1970-2</c:v>
                </c:pt>
                <c:pt idx="122">
                  <c:v>1970-3</c:v>
                </c:pt>
                <c:pt idx="123">
                  <c:v>1970-4</c:v>
                </c:pt>
                <c:pt idx="124">
                  <c:v>1970-5</c:v>
                </c:pt>
                <c:pt idx="125">
                  <c:v>1970-6</c:v>
                </c:pt>
                <c:pt idx="126">
                  <c:v>1970-7</c:v>
                </c:pt>
                <c:pt idx="127">
                  <c:v>1970-8</c:v>
                </c:pt>
                <c:pt idx="128">
                  <c:v>1970-9</c:v>
                </c:pt>
                <c:pt idx="129">
                  <c:v>1970-10</c:v>
                </c:pt>
                <c:pt idx="130">
                  <c:v>1970-11</c:v>
                </c:pt>
                <c:pt idx="131">
                  <c:v>1970-12</c:v>
                </c:pt>
                <c:pt idx="132">
                  <c:v>1971-1</c:v>
                </c:pt>
                <c:pt idx="133">
                  <c:v>1971-2</c:v>
                </c:pt>
                <c:pt idx="134">
                  <c:v>1971-3</c:v>
                </c:pt>
                <c:pt idx="135">
                  <c:v>1971-4</c:v>
                </c:pt>
                <c:pt idx="136">
                  <c:v>1971-5</c:v>
                </c:pt>
                <c:pt idx="137">
                  <c:v>1971-6</c:v>
                </c:pt>
                <c:pt idx="138">
                  <c:v>1971-7</c:v>
                </c:pt>
                <c:pt idx="139">
                  <c:v>1971-8</c:v>
                </c:pt>
                <c:pt idx="140">
                  <c:v>1971-9</c:v>
                </c:pt>
                <c:pt idx="141">
                  <c:v>1971-10</c:v>
                </c:pt>
                <c:pt idx="142">
                  <c:v>1971-11</c:v>
                </c:pt>
                <c:pt idx="143">
                  <c:v>1971-12</c:v>
                </c:pt>
                <c:pt idx="144">
                  <c:v>1972-1</c:v>
                </c:pt>
                <c:pt idx="145">
                  <c:v>1972-2</c:v>
                </c:pt>
                <c:pt idx="146">
                  <c:v>1972-3</c:v>
                </c:pt>
                <c:pt idx="147">
                  <c:v>1972-4</c:v>
                </c:pt>
                <c:pt idx="148">
                  <c:v>1972-5</c:v>
                </c:pt>
                <c:pt idx="149">
                  <c:v>1972-6</c:v>
                </c:pt>
                <c:pt idx="150">
                  <c:v>1972-7</c:v>
                </c:pt>
                <c:pt idx="151">
                  <c:v>1972-8</c:v>
                </c:pt>
                <c:pt idx="152">
                  <c:v>1972-9</c:v>
                </c:pt>
                <c:pt idx="153">
                  <c:v>1972-10</c:v>
                </c:pt>
                <c:pt idx="154">
                  <c:v>1972-11</c:v>
                </c:pt>
                <c:pt idx="155">
                  <c:v>1972-12</c:v>
                </c:pt>
                <c:pt idx="156">
                  <c:v>1973-1</c:v>
                </c:pt>
                <c:pt idx="157">
                  <c:v>1973-2</c:v>
                </c:pt>
                <c:pt idx="158">
                  <c:v>1973-3</c:v>
                </c:pt>
                <c:pt idx="159">
                  <c:v>1973-4</c:v>
                </c:pt>
                <c:pt idx="160">
                  <c:v>1973-5</c:v>
                </c:pt>
                <c:pt idx="161">
                  <c:v>1973-6</c:v>
                </c:pt>
                <c:pt idx="162">
                  <c:v>1973-7</c:v>
                </c:pt>
                <c:pt idx="163">
                  <c:v>1973-8</c:v>
                </c:pt>
                <c:pt idx="164">
                  <c:v>1973-9</c:v>
                </c:pt>
                <c:pt idx="165">
                  <c:v>1973-10</c:v>
                </c:pt>
                <c:pt idx="166">
                  <c:v>1973-11</c:v>
                </c:pt>
                <c:pt idx="167">
                  <c:v>1973-12</c:v>
                </c:pt>
                <c:pt idx="168">
                  <c:v>1974-1</c:v>
                </c:pt>
                <c:pt idx="169">
                  <c:v>1974-2</c:v>
                </c:pt>
                <c:pt idx="170">
                  <c:v>1974-3</c:v>
                </c:pt>
                <c:pt idx="171">
                  <c:v>1974-4</c:v>
                </c:pt>
                <c:pt idx="172">
                  <c:v>1974-5</c:v>
                </c:pt>
                <c:pt idx="173">
                  <c:v>1974-6</c:v>
                </c:pt>
                <c:pt idx="174">
                  <c:v>1974-7</c:v>
                </c:pt>
                <c:pt idx="175">
                  <c:v>1974-8</c:v>
                </c:pt>
                <c:pt idx="176">
                  <c:v>1974-9</c:v>
                </c:pt>
                <c:pt idx="177">
                  <c:v>1974-10</c:v>
                </c:pt>
                <c:pt idx="178">
                  <c:v>1974-11</c:v>
                </c:pt>
                <c:pt idx="179">
                  <c:v>1974-12</c:v>
                </c:pt>
                <c:pt idx="180">
                  <c:v>1975-1</c:v>
                </c:pt>
                <c:pt idx="181">
                  <c:v>1975-2</c:v>
                </c:pt>
                <c:pt idx="182">
                  <c:v>1975-3</c:v>
                </c:pt>
                <c:pt idx="183">
                  <c:v>1975-4</c:v>
                </c:pt>
                <c:pt idx="184">
                  <c:v>1975-5</c:v>
                </c:pt>
                <c:pt idx="185">
                  <c:v>1975-6</c:v>
                </c:pt>
                <c:pt idx="186">
                  <c:v>1975-7</c:v>
                </c:pt>
                <c:pt idx="187">
                  <c:v>1975-8</c:v>
                </c:pt>
                <c:pt idx="188">
                  <c:v>1975-9</c:v>
                </c:pt>
                <c:pt idx="189">
                  <c:v>1975-10</c:v>
                </c:pt>
                <c:pt idx="190">
                  <c:v>1975-11</c:v>
                </c:pt>
                <c:pt idx="191">
                  <c:v>1975-12</c:v>
                </c:pt>
                <c:pt idx="192">
                  <c:v>1976-1</c:v>
                </c:pt>
                <c:pt idx="193">
                  <c:v>1976-2</c:v>
                </c:pt>
                <c:pt idx="194">
                  <c:v>1976-3</c:v>
                </c:pt>
                <c:pt idx="195">
                  <c:v>1976-4</c:v>
                </c:pt>
                <c:pt idx="196">
                  <c:v>1976-5</c:v>
                </c:pt>
                <c:pt idx="197">
                  <c:v>1976-6</c:v>
                </c:pt>
                <c:pt idx="198">
                  <c:v>1976-7</c:v>
                </c:pt>
                <c:pt idx="199">
                  <c:v>1976-8</c:v>
                </c:pt>
                <c:pt idx="200">
                  <c:v>1976-9</c:v>
                </c:pt>
                <c:pt idx="201">
                  <c:v>1976-10</c:v>
                </c:pt>
                <c:pt idx="202">
                  <c:v>1976-11</c:v>
                </c:pt>
                <c:pt idx="203">
                  <c:v>1976-12</c:v>
                </c:pt>
                <c:pt idx="204">
                  <c:v>1977-1</c:v>
                </c:pt>
                <c:pt idx="205">
                  <c:v>1977-2</c:v>
                </c:pt>
                <c:pt idx="206">
                  <c:v>1977-3</c:v>
                </c:pt>
                <c:pt idx="207">
                  <c:v>1977-4</c:v>
                </c:pt>
                <c:pt idx="208">
                  <c:v>1977-5</c:v>
                </c:pt>
                <c:pt idx="209">
                  <c:v>1977-6</c:v>
                </c:pt>
                <c:pt idx="210">
                  <c:v>1977-7</c:v>
                </c:pt>
                <c:pt idx="211">
                  <c:v>1977-8</c:v>
                </c:pt>
                <c:pt idx="212">
                  <c:v>1977-9</c:v>
                </c:pt>
                <c:pt idx="213">
                  <c:v>1977-10</c:v>
                </c:pt>
                <c:pt idx="214">
                  <c:v>1977-11</c:v>
                </c:pt>
                <c:pt idx="215">
                  <c:v>1977-12</c:v>
                </c:pt>
                <c:pt idx="216">
                  <c:v>1978-1</c:v>
                </c:pt>
                <c:pt idx="217">
                  <c:v>1978-2</c:v>
                </c:pt>
                <c:pt idx="218">
                  <c:v>1978-3</c:v>
                </c:pt>
                <c:pt idx="219">
                  <c:v>1978-4</c:v>
                </c:pt>
                <c:pt idx="220">
                  <c:v>1978-5</c:v>
                </c:pt>
                <c:pt idx="221">
                  <c:v>1978-6</c:v>
                </c:pt>
                <c:pt idx="222">
                  <c:v>1978-7</c:v>
                </c:pt>
                <c:pt idx="223">
                  <c:v>1978-8</c:v>
                </c:pt>
                <c:pt idx="224">
                  <c:v>1978-9</c:v>
                </c:pt>
                <c:pt idx="225">
                  <c:v>1978-10</c:v>
                </c:pt>
                <c:pt idx="226">
                  <c:v>1978-11</c:v>
                </c:pt>
                <c:pt idx="227">
                  <c:v>1978-12</c:v>
                </c:pt>
                <c:pt idx="228">
                  <c:v>1979-1</c:v>
                </c:pt>
                <c:pt idx="229">
                  <c:v>1979-2</c:v>
                </c:pt>
                <c:pt idx="230">
                  <c:v>1979-3</c:v>
                </c:pt>
                <c:pt idx="231">
                  <c:v>1979-4</c:v>
                </c:pt>
                <c:pt idx="232">
                  <c:v>1979-5</c:v>
                </c:pt>
                <c:pt idx="233">
                  <c:v>1979-6</c:v>
                </c:pt>
                <c:pt idx="234">
                  <c:v>1979-7</c:v>
                </c:pt>
                <c:pt idx="235">
                  <c:v>1979-8</c:v>
                </c:pt>
                <c:pt idx="236">
                  <c:v>1979-9</c:v>
                </c:pt>
                <c:pt idx="237">
                  <c:v>1979-10</c:v>
                </c:pt>
                <c:pt idx="238">
                  <c:v>1979-11</c:v>
                </c:pt>
                <c:pt idx="239">
                  <c:v>1979-12</c:v>
                </c:pt>
                <c:pt idx="240">
                  <c:v>1980-1</c:v>
                </c:pt>
                <c:pt idx="241">
                  <c:v>1980-2</c:v>
                </c:pt>
                <c:pt idx="242">
                  <c:v>1980-3</c:v>
                </c:pt>
                <c:pt idx="243">
                  <c:v>1980-4</c:v>
                </c:pt>
                <c:pt idx="244">
                  <c:v>1980-5</c:v>
                </c:pt>
                <c:pt idx="245">
                  <c:v>1980-6</c:v>
                </c:pt>
                <c:pt idx="246">
                  <c:v>1980-7</c:v>
                </c:pt>
                <c:pt idx="247">
                  <c:v>1980-8</c:v>
                </c:pt>
                <c:pt idx="248">
                  <c:v>1980-9</c:v>
                </c:pt>
                <c:pt idx="249">
                  <c:v>1980-10</c:v>
                </c:pt>
                <c:pt idx="250">
                  <c:v>1980-11</c:v>
                </c:pt>
                <c:pt idx="251">
                  <c:v>1980-12</c:v>
                </c:pt>
                <c:pt idx="252">
                  <c:v>1981-1</c:v>
                </c:pt>
                <c:pt idx="253">
                  <c:v>1981-2</c:v>
                </c:pt>
                <c:pt idx="254">
                  <c:v>1981-3</c:v>
                </c:pt>
                <c:pt idx="255">
                  <c:v>1981-4</c:v>
                </c:pt>
                <c:pt idx="256">
                  <c:v>1981-5</c:v>
                </c:pt>
                <c:pt idx="257">
                  <c:v>1981-6</c:v>
                </c:pt>
                <c:pt idx="258">
                  <c:v>1981-7</c:v>
                </c:pt>
                <c:pt idx="259">
                  <c:v>1981-8</c:v>
                </c:pt>
                <c:pt idx="260">
                  <c:v>1981-9</c:v>
                </c:pt>
                <c:pt idx="261">
                  <c:v>1981-10</c:v>
                </c:pt>
                <c:pt idx="262">
                  <c:v>1981-11</c:v>
                </c:pt>
                <c:pt idx="263">
                  <c:v>1981-12</c:v>
                </c:pt>
                <c:pt idx="264">
                  <c:v>1982-1</c:v>
                </c:pt>
                <c:pt idx="265">
                  <c:v>1982-2</c:v>
                </c:pt>
                <c:pt idx="266">
                  <c:v>1982-3</c:v>
                </c:pt>
                <c:pt idx="267">
                  <c:v>1982-4</c:v>
                </c:pt>
                <c:pt idx="268">
                  <c:v>1982-5</c:v>
                </c:pt>
                <c:pt idx="269">
                  <c:v>1982-6</c:v>
                </c:pt>
                <c:pt idx="270">
                  <c:v>1982-7</c:v>
                </c:pt>
                <c:pt idx="271">
                  <c:v>1982-8</c:v>
                </c:pt>
                <c:pt idx="272">
                  <c:v>1982-9</c:v>
                </c:pt>
                <c:pt idx="273">
                  <c:v>1982-10</c:v>
                </c:pt>
                <c:pt idx="274">
                  <c:v>1982-11</c:v>
                </c:pt>
                <c:pt idx="275">
                  <c:v>1982-12</c:v>
                </c:pt>
                <c:pt idx="276">
                  <c:v>1983-1</c:v>
                </c:pt>
                <c:pt idx="277">
                  <c:v>1983-2</c:v>
                </c:pt>
                <c:pt idx="278">
                  <c:v>1983-3</c:v>
                </c:pt>
                <c:pt idx="279">
                  <c:v>1983-4</c:v>
                </c:pt>
                <c:pt idx="280">
                  <c:v>1983-5</c:v>
                </c:pt>
                <c:pt idx="281">
                  <c:v>1983-6</c:v>
                </c:pt>
                <c:pt idx="282">
                  <c:v>1983-7</c:v>
                </c:pt>
                <c:pt idx="283">
                  <c:v>1983-8</c:v>
                </c:pt>
                <c:pt idx="284">
                  <c:v>1983-9</c:v>
                </c:pt>
                <c:pt idx="285">
                  <c:v>1983-10</c:v>
                </c:pt>
                <c:pt idx="286">
                  <c:v>1983-11</c:v>
                </c:pt>
                <c:pt idx="287">
                  <c:v>1983-12</c:v>
                </c:pt>
                <c:pt idx="288">
                  <c:v>1984-1</c:v>
                </c:pt>
                <c:pt idx="289">
                  <c:v>1984-2</c:v>
                </c:pt>
                <c:pt idx="290">
                  <c:v>1984-3</c:v>
                </c:pt>
                <c:pt idx="291">
                  <c:v>1984-4</c:v>
                </c:pt>
                <c:pt idx="292">
                  <c:v>1984-5</c:v>
                </c:pt>
                <c:pt idx="293">
                  <c:v>1984-6</c:v>
                </c:pt>
                <c:pt idx="294">
                  <c:v>1984-7</c:v>
                </c:pt>
                <c:pt idx="295">
                  <c:v>1984-8</c:v>
                </c:pt>
                <c:pt idx="296">
                  <c:v>1984-9</c:v>
                </c:pt>
                <c:pt idx="297">
                  <c:v>1984-10</c:v>
                </c:pt>
                <c:pt idx="298">
                  <c:v>1984-11</c:v>
                </c:pt>
                <c:pt idx="299">
                  <c:v>1984-12</c:v>
                </c:pt>
                <c:pt idx="300">
                  <c:v>1985-1</c:v>
                </c:pt>
                <c:pt idx="301">
                  <c:v>1985-2</c:v>
                </c:pt>
                <c:pt idx="302">
                  <c:v>1985-3</c:v>
                </c:pt>
                <c:pt idx="303">
                  <c:v>1985-4</c:v>
                </c:pt>
                <c:pt idx="304">
                  <c:v>1985-5</c:v>
                </c:pt>
                <c:pt idx="305">
                  <c:v>1985-6</c:v>
                </c:pt>
                <c:pt idx="306">
                  <c:v>1985-7</c:v>
                </c:pt>
                <c:pt idx="307">
                  <c:v>1985-8</c:v>
                </c:pt>
                <c:pt idx="308">
                  <c:v>1985-9</c:v>
                </c:pt>
                <c:pt idx="309">
                  <c:v>1985-10</c:v>
                </c:pt>
                <c:pt idx="310">
                  <c:v>1985-11</c:v>
                </c:pt>
                <c:pt idx="311">
                  <c:v>1985-12</c:v>
                </c:pt>
                <c:pt idx="312">
                  <c:v>1986-1</c:v>
                </c:pt>
                <c:pt idx="313">
                  <c:v>1986-2</c:v>
                </c:pt>
                <c:pt idx="314">
                  <c:v>1986-3</c:v>
                </c:pt>
                <c:pt idx="315">
                  <c:v>1986-4</c:v>
                </c:pt>
                <c:pt idx="316">
                  <c:v>1986-5</c:v>
                </c:pt>
                <c:pt idx="317">
                  <c:v>1986-6</c:v>
                </c:pt>
                <c:pt idx="318">
                  <c:v>1986-7</c:v>
                </c:pt>
                <c:pt idx="319">
                  <c:v>1986-8</c:v>
                </c:pt>
                <c:pt idx="320">
                  <c:v>1986-9</c:v>
                </c:pt>
                <c:pt idx="321">
                  <c:v>1986-10</c:v>
                </c:pt>
                <c:pt idx="322">
                  <c:v>1986-11</c:v>
                </c:pt>
                <c:pt idx="323">
                  <c:v>1986-12</c:v>
                </c:pt>
                <c:pt idx="324">
                  <c:v>1987-1</c:v>
                </c:pt>
                <c:pt idx="325">
                  <c:v>1987-2</c:v>
                </c:pt>
                <c:pt idx="326">
                  <c:v>1987-3</c:v>
                </c:pt>
                <c:pt idx="327">
                  <c:v>1987-4</c:v>
                </c:pt>
                <c:pt idx="328">
                  <c:v>1987-5</c:v>
                </c:pt>
                <c:pt idx="329">
                  <c:v>1987-6</c:v>
                </c:pt>
                <c:pt idx="330">
                  <c:v>1987-7</c:v>
                </c:pt>
                <c:pt idx="331">
                  <c:v>1987-8</c:v>
                </c:pt>
                <c:pt idx="332">
                  <c:v>1987-9</c:v>
                </c:pt>
                <c:pt idx="333">
                  <c:v>1987-10</c:v>
                </c:pt>
                <c:pt idx="334">
                  <c:v>1987-11</c:v>
                </c:pt>
                <c:pt idx="335">
                  <c:v>1987-12</c:v>
                </c:pt>
                <c:pt idx="336">
                  <c:v>1988-1</c:v>
                </c:pt>
                <c:pt idx="337">
                  <c:v>1988-2</c:v>
                </c:pt>
                <c:pt idx="338">
                  <c:v>1988-3</c:v>
                </c:pt>
                <c:pt idx="339">
                  <c:v>1988-4</c:v>
                </c:pt>
                <c:pt idx="340">
                  <c:v>1988-5</c:v>
                </c:pt>
                <c:pt idx="341">
                  <c:v>1988-6</c:v>
                </c:pt>
                <c:pt idx="342">
                  <c:v>1988-7</c:v>
                </c:pt>
                <c:pt idx="343">
                  <c:v>1988-8</c:v>
                </c:pt>
                <c:pt idx="344">
                  <c:v>1988-9</c:v>
                </c:pt>
                <c:pt idx="345">
                  <c:v>1988-10</c:v>
                </c:pt>
                <c:pt idx="346">
                  <c:v>1988-11</c:v>
                </c:pt>
                <c:pt idx="347">
                  <c:v>1988-12</c:v>
                </c:pt>
                <c:pt idx="348">
                  <c:v>1989-1</c:v>
                </c:pt>
                <c:pt idx="349">
                  <c:v>1989-2</c:v>
                </c:pt>
                <c:pt idx="350">
                  <c:v>1989-3</c:v>
                </c:pt>
                <c:pt idx="351">
                  <c:v>1989-4</c:v>
                </c:pt>
                <c:pt idx="352">
                  <c:v>1989-5</c:v>
                </c:pt>
                <c:pt idx="353">
                  <c:v>1989-6</c:v>
                </c:pt>
                <c:pt idx="354">
                  <c:v>1989-7</c:v>
                </c:pt>
                <c:pt idx="355">
                  <c:v>1989-8</c:v>
                </c:pt>
                <c:pt idx="356">
                  <c:v>1989-9</c:v>
                </c:pt>
                <c:pt idx="357">
                  <c:v>1989-10</c:v>
                </c:pt>
                <c:pt idx="358">
                  <c:v>1989-11</c:v>
                </c:pt>
                <c:pt idx="359">
                  <c:v>1989-12</c:v>
                </c:pt>
                <c:pt idx="360">
                  <c:v>1990-1</c:v>
                </c:pt>
                <c:pt idx="361">
                  <c:v>1990-2</c:v>
                </c:pt>
                <c:pt idx="362">
                  <c:v>1990-3</c:v>
                </c:pt>
                <c:pt idx="363">
                  <c:v>1990-4</c:v>
                </c:pt>
                <c:pt idx="364">
                  <c:v>1990-5</c:v>
                </c:pt>
                <c:pt idx="365">
                  <c:v>1990-6</c:v>
                </c:pt>
                <c:pt idx="366">
                  <c:v>1990-7</c:v>
                </c:pt>
                <c:pt idx="367">
                  <c:v>1990-8</c:v>
                </c:pt>
                <c:pt idx="368">
                  <c:v>1990-9</c:v>
                </c:pt>
                <c:pt idx="369">
                  <c:v>1990-10</c:v>
                </c:pt>
                <c:pt idx="370">
                  <c:v>1990-11</c:v>
                </c:pt>
                <c:pt idx="371">
                  <c:v>1990-12</c:v>
                </c:pt>
                <c:pt idx="372">
                  <c:v>1991-1</c:v>
                </c:pt>
                <c:pt idx="373">
                  <c:v>1991-2</c:v>
                </c:pt>
                <c:pt idx="374">
                  <c:v>1991-3</c:v>
                </c:pt>
                <c:pt idx="375">
                  <c:v>1991-4</c:v>
                </c:pt>
                <c:pt idx="376">
                  <c:v>1991-5</c:v>
                </c:pt>
                <c:pt idx="377">
                  <c:v>1991-6</c:v>
                </c:pt>
                <c:pt idx="378">
                  <c:v>1991-7</c:v>
                </c:pt>
                <c:pt idx="379">
                  <c:v>1991-8</c:v>
                </c:pt>
                <c:pt idx="380">
                  <c:v>1991-9</c:v>
                </c:pt>
                <c:pt idx="381">
                  <c:v>1991-10</c:v>
                </c:pt>
                <c:pt idx="382">
                  <c:v>1991-11</c:v>
                </c:pt>
                <c:pt idx="383">
                  <c:v>1991-12</c:v>
                </c:pt>
                <c:pt idx="384">
                  <c:v>1992-1</c:v>
                </c:pt>
                <c:pt idx="385">
                  <c:v>1992-2</c:v>
                </c:pt>
                <c:pt idx="386">
                  <c:v>1992-3</c:v>
                </c:pt>
                <c:pt idx="387">
                  <c:v>1992-4</c:v>
                </c:pt>
                <c:pt idx="388">
                  <c:v>1992-5</c:v>
                </c:pt>
                <c:pt idx="389">
                  <c:v>1992-6</c:v>
                </c:pt>
                <c:pt idx="390">
                  <c:v>1992-7</c:v>
                </c:pt>
                <c:pt idx="391">
                  <c:v>1992-8</c:v>
                </c:pt>
                <c:pt idx="392">
                  <c:v>1992-9</c:v>
                </c:pt>
                <c:pt idx="393">
                  <c:v>1992-10</c:v>
                </c:pt>
                <c:pt idx="394">
                  <c:v>1992-11</c:v>
                </c:pt>
                <c:pt idx="395">
                  <c:v>1992-12</c:v>
                </c:pt>
                <c:pt idx="396">
                  <c:v>1993-1</c:v>
                </c:pt>
                <c:pt idx="397">
                  <c:v>1993-2</c:v>
                </c:pt>
                <c:pt idx="398">
                  <c:v>1993-3</c:v>
                </c:pt>
                <c:pt idx="399">
                  <c:v>1993-4</c:v>
                </c:pt>
                <c:pt idx="400">
                  <c:v>1993-5</c:v>
                </c:pt>
                <c:pt idx="401">
                  <c:v>1993-6</c:v>
                </c:pt>
                <c:pt idx="402">
                  <c:v>1993-7</c:v>
                </c:pt>
                <c:pt idx="403">
                  <c:v>1993-8</c:v>
                </c:pt>
                <c:pt idx="404">
                  <c:v>1993-9</c:v>
                </c:pt>
                <c:pt idx="405">
                  <c:v>1993-10</c:v>
                </c:pt>
                <c:pt idx="406">
                  <c:v>1993-11</c:v>
                </c:pt>
                <c:pt idx="407">
                  <c:v>1993-12</c:v>
                </c:pt>
                <c:pt idx="408">
                  <c:v>1994-1</c:v>
                </c:pt>
                <c:pt idx="409">
                  <c:v>1994-2</c:v>
                </c:pt>
                <c:pt idx="410">
                  <c:v>1994-3</c:v>
                </c:pt>
                <c:pt idx="411">
                  <c:v>1994-4</c:v>
                </c:pt>
                <c:pt idx="412">
                  <c:v>1994-5</c:v>
                </c:pt>
                <c:pt idx="413">
                  <c:v>1994-6</c:v>
                </c:pt>
                <c:pt idx="414">
                  <c:v>1994-7</c:v>
                </c:pt>
                <c:pt idx="415">
                  <c:v>1994-8</c:v>
                </c:pt>
                <c:pt idx="416">
                  <c:v>1994-9</c:v>
                </c:pt>
                <c:pt idx="417">
                  <c:v>1994-10</c:v>
                </c:pt>
                <c:pt idx="418">
                  <c:v>1994-11</c:v>
                </c:pt>
                <c:pt idx="419">
                  <c:v>1994-12</c:v>
                </c:pt>
                <c:pt idx="420">
                  <c:v>1995-1</c:v>
                </c:pt>
                <c:pt idx="421">
                  <c:v>1995-2</c:v>
                </c:pt>
                <c:pt idx="422">
                  <c:v>1995-3</c:v>
                </c:pt>
                <c:pt idx="423">
                  <c:v>1995-4</c:v>
                </c:pt>
                <c:pt idx="424">
                  <c:v>1995-5</c:v>
                </c:pt>
                <c:pt idx="425">
                  <c:v>1995-6</c:v>
                </c:pt>
                <c:pt idx="426">
                  <c:v>1995-7</c:v>
                </c:pt>
                <c:pt idx="427">
                  <c:v>1995-8</c:v>
                </c:pt>
                <c:pt idx="428">
                  <c:v>1995-9</c:v>
                </c:pt>
                <c:pt idx="429">
                  <c:v>1995-10</c:v>
                </c:pt>
                <c:pt idx="430">
                  <c:v>1995-11</c:v>
                </c:pt>
                <c:pt idx="431">
                  <c:v>1995-12</c:v>
                </c:pt>
                <c:pt idx="432">
                  <c:v>1996-1</c:v>
                </c:pt>
                <c:pt idx="433">
                  <c:v>1996-2</c:v>
                </c:pt>
                <c:pt idx="434">
                  <c:v>1996-3</c:v>
                </c:pt>
                <c:pt idx="435">
                  <c:v>1996-4</c:v>
                </c:pt>
                <c:pt idx="436">
                  <c:v>1996-5</c:v>
                </c:pt>
                <c:pt idx="437">
                  <c:v>1996-6</c:v>
                </c:pt>
                <c:pt idx="438">
                  <c:v>1996-7</c:v>
                </c:pt>
                <c:pt idx="439">
                  <c:v>1996-8</c:v>
                </c:pt>
                <c:pt idx="440">
                  <c:v>1996-9</c:v>
                </c:pt>
                <c:pt idx="441">
                  <c:v>1996-10</c:v>
                </c:pt>
                <c:pt idx="442">
                  <c:v>1996-11</c:v>
                </c:pt>
                <c:pt idx="443">
                  <c:v>1996-12</c:v>
                </c:pt>
                <c:pt idx="444">
                  <c:v>1997-1</c:v>
                </c:pt>
                <c:pt idx="445">
                  <c:v>1997-2</c:v>
                </c:pt>
                <c:pt idx="446">
                  <c:v>1997-3</c:v>
                </c:pt>
                <c:pt idx="447">
                  <c:v>1997-4</c:v>
                </c:pt>
                <c:pt idx="448">
                  <c:v>1997-5</c:v>
                </c:pt>
                <c:pt idx="449">
                  <c:v>1997-6</c:v>
                </c:pt>
                <c:pt idx="450">
                  <c:v>1997-7</c:v>
                </c:pt>
                <c:pt idx="451">
                  <c:v>1997-8</c:v>
                </c:pt>
                <c:pt idx="452">
                  <c:v>1997-9</c:v>
                </c:pt>
                <c:pt idx="453">
                  <c:v>1997-10</c:v>
                </c:pt>
                <c:pt idx="454">
                  <c:v>1997-11</c:v>
                </c:pt>
                <c:pt idx="455">
                  <c:v>1997-12</c:v>
                </c:pt>
                <c:pt idx="456">
                  <c:v>1998-1</c:v>
                </c:pt>
                <c:pt idx="457">
                  <c:v>1998-2</c:v>
                </c:pt>
                <c:pt idx="458">
                  <c:v>1998-3</c:v>
                </c:pt>
                <c:pt idx="459">
                  <c:v>1998-4</c:v>
                </c:pt>
                <c:pt idx="460">
                  <c:v>1998-5</c:v>
                </c:pt>
                <c:pt idx="461">
                  <c:v>1998-6</c:v>
                </c:pt>
                <c:pt idx="462">
                  <c:v>1998-7</c:v>
                </c:pt>
                <c:pt idx="463">
                  <c:v>1998-8</c:v>
                </c:pt>
                <c:pt idx="464">
                  <c:v>1998-9</c:v>
                </c:pt>
                <c:pt idx="465">
                  <c:v>1998-10</c:v>
                </c:pt>
                <c:pt idx="466">
                  <c:v>1998-11</c:v>
                </c:pt>
                <c:pt idx="467">
                  <c:v>1998-12</c:v>
                </c:pt>
                <c:pt idx="468">
                  <c:v>1999-1</c:v>
                </c:pt>
                <c:pt idx="469">
                  <c:v>1999-2</c:v>
                </c:pt>
                <c:pt idx="470">
                  <c:v>1999-3</c:v>
                </c:pt>
                <c:pt idx="471">
                  <c:v>1999-4</c:v>
                </c:pt>
                <c:pt idx="472">
                  <c:v>1999-5</c:v>
                </c:pt>
                <c:pt idx="473">
                  <c:v>1999-6</c:v>
                </c:pt>
                <c:pt idx="474">
                  <c:v>1999-7</c:v>
                </c:pt>
                <c:pt idx="475">
                  <c:v>1999-8</c:v>
                </c:pt>
                <c:pt idx="476">
                  <c:v>1999-9</c:v>
                </c:pt>
                <c:pt idx="477">
                  <c:v>1999-10</c:v>
                </c:pt>
                <c:pt idx="478">
                  <c:v>1999-11</c:v>
                </c:pt>
                <c:pt idx="479">
                  <c:v>1999-12</c:v>
                </c:pt>
                <c:pt idx="480">
                  <c:v>2000-1</c:v>
                </c:pt>
                <c:pt idx="481">
                  <c:v>2000-2</c:v>
                </c:pt>
                <c:pt idx="482">
                  <c:v>2000-3</c:v>
                </c:pt>
                <c:pt idx="483">
                  <c:v>2000-4</c:v>
                </c:pt>
                <c:pt idx="484">
                  <c:v>2000-5</c:v>
                </c:pt>
                <c:pt idx="485">
                  <c:v>2000-6</c:v>
                </c:pt>
                <c:pt idx="486">
                  <c:v>2000-7</c:v>
                </c:pt>
                <c:pt idx="487">
                  <c:v>2000-8</c:v>
                </c:pt>
                <c:pt idx="488">
                  <c:v>2000-9</c:v>
                </c:pt>
                <c:pt idx="489">
                  <c:v>2000-10</c:v>
                </c:pt>
                <c:pt idx="490">
                  <c:v>2000-11</c:v>
                </c:pt>
                <c:pt idx="491">
                  <c:v>2000-12</c:v>
                </c:pt>
                <c:pt idx="492">
                  <c:v>2001-1</c:v>
                </c:pt>
                <c:pt idx="493">
                  <c:v>2001-2</c:v>
                </c:pt>
                <c:pt idx="494">
                  <c:v>2001-3</c:v>
                </c:pt>
                <c:pt idx="495">
                  <c:v>2001-4</c:v>
                </c:pt>
                <c:pt idx="496">
                  <c:v>2001-5</c:v>
                </c:pt>
                <c:pt idx="497">
                  <c:v>2001-6</c:v>
                </c:pt>
                <c:pt idx="498">
                  <c:v>2001-7</c:v>
                </c:pt>
                <c:pt idx="499">
                  <c:v>2001-8</c:v>
                </c:pt>
                <c:pt idx="500">
                  <c:v>2001-9</c:v>
                </c:pt>
                <c:pt idx="501">
                  <c:v>2001-10</c:v>
                </c:pt>
                <c:pt idx="502">
                  <c:v>2001-11</c:v>
                </c:pt>
                <c:pt idx="503">
                  <c:v>2001-12</c:v>
                </c:pt>
                <c:pt idx="504">
                  <c:v>2002-1</c:v>
                </c:pt>
                <c:pt idx="505">
                  <c:v>2002-2</c:v>
                </c:pt>
                <c:pt idx="506">
                  <c:v>2002-3</c:v>
                </c:pt>
                <c:pt idx="507">
                  <c:v>2002-4</c:v>
                </c:pt>
                <c:pt idx="508">
                  <c:v>2002-5</c:v>
                </c:pt>
                <c:pt idx="509">
                  <c:v>2002-6</c:v>
                </c:pt>
                <c:pt idx="510">
                  <c:v>2002-7</c:v>
                </c:pt>
                <c:pt idx="511">
                  <c:v>2002-8</c:v>
                </c:pt>
                <c:pt idx="512">
                  <c:v>2002-9</c:v>
                </c:pt>
                <c:pt idx="513">
                  <c:v>2002-10</c:v>
                </c:pt>
                <c:pt idx="514">
                  <c:v>2002-11</c:v>
                </c:pt>
                <c:pt idx="515">
                  <c:v>2002-12</c:v>
                </c:pt>
                <c:pt idx="516">
                  <c:v>2003-1</c:v>
                </c:pt>
                <c:pt idx="517">
                  <c:v>2003-2</c:v>
                </c:pt>
                <c:pt idx="518">
                  <c:v>2003-3</c:v>
                </c:pt>
                <c:pt idx="519">
                  <c:v>2003-4</c:v>
                </c:pt>
                <c:pt idx="520">
                  <c:v>2003-5</c:v>
                </c:pt>
                <c:pt idx="521">
                  <c:v>2003-6</c:v>
                </c:pt>
                <c:pt idx="522">
                  <c:v>2003-7</c:v>
                </c:pt>
                <c:pt idx="523">
                  <c:v>2003-8</c:v>
                </c:pt>
                <c:pt idx="524">
                  <c:v>2003-9</c:v>
                </c:pt>
                <c:pt idx="525">
                  <c:v>2003-10</c:v>
                </c:pt>
                <c:pt idx="526">
                  <c:v>2003-11</c:v>
                </c:pt>
                <c:pt idx="527">
                  <c:v>2003-12</c:v>
                </c:pt>
                <c:pt idx="528">
                  <c:v>2004-1</c:v>
                </c:pt>
                <c:pt idx="529">
                  <c:v>2004-2</c:v>
                </c:pt>
                <c:pt idx="530">
                  <c:v>2004-3</c:v>
                </c:pt>
                <c:pt idx="531">
                  <c:v>2004-4</c:v>
                </c:pt>
                <c:pt idx="532">
                  <c:v>2004-5</c:v>
                </c:pt>
                <c:pt idx="533">
                  <c:v>2004-6</c:v>
                </c:pt>
                <c:pt idx="534">
                  <c:v>2004-7</c:v>
                </c:pt>
                <c:pt idx="535">
                  <c:v>2004-8</c:v>
                </c:pt>
                <c:pt idx="536">
                  <c:v>2004-9</c:v>
                </c:pt>
                <c:pt idx="537">
                  <c:v>2004-10</c:v>
                </c:pt>
                <c:pt idx="538">
                  <c:v>2004-11</c:v>
                </c:pt>
                <c:pt idx="539">
                  <c:v>2004-12</c:v>
                </c:pt>
                <c:pt idx="540">
                  <c:v>2005-1</c:v>
                </c:pt>
                <c:pt idx="541">
                  <c:v>2005-2</c:v>
                </c:pt>
                <c:pt idx="542">
                  <c:v>2005-3</c:v>
                </c:pt>
                <c:pt idx="543">
                  <c:v>2005-4</c:v>
                </c:pt>
                <c:pt idx="544">
                  <c:v>2005-5</c:v>
                </c:pt>
                <c:pt idx="545">
                  <c:v>2005-6</c:v>
                </c:pt>
                <c:pt idx="546">
                  <c:v>2005-7</c:v>
                </c:pt>
                <c:pt idx="547">
                  <c:v>2005-8</c:v>
                </c:pt>
                <c:pt idx="548">
                  <c:v>2005-9</c:v>
                </c:pt>
                <c:pt idx="549">
                  <c:v>2005-10</c:v>
                </c:pt>
                <c:pt idx="550">
                  <c:v>2005-11</c:v>
                </c:pt>
                <c:pt idx="551">
                  <c:v>2005-12</c:v>
                </c:pt>
                <c:pt idx="552">
                  <c:v>2006-1</c:v>
                </c:pt>
                <c:pt idx="553">
                  <c:v>2006-2</c:v>
                </c:pt>
                <c:pt idx="554">
                  <c:v>2006-3</c:v>
                </c:pt>
                <c:pt idx="555">
                  <c:v>2006-4</c:v>
                </c:pt>
                <c:pt idx="556">
                  <c:v>2006-5</c:v>
                </c:pt>
                <c:pt idx="557">
                  <c:v>2006-6</c:v>
                </c:pt>
                <c:pt idx="558">
                  <c:v>2006-7</c:v>
                </c:pt>
                <c:pt idx="559">
                  <c:v>2006-8</c:v>
                </c:pt>
                <c:pt idx="560">
                  <c:v>2006-9</c:v>
                </c:pt>
                <c:pt idx="561">
                  <c:v>2006-10</c:v>
                </c:pt>
                <c:pt idx="562">
                  <c:v>2006-11</c:v>
                </c:pt>
                <c:pt idx="563">
                  <c:v>2006-12</c:v>
                </c:pt>
                <c:pt idx="564">
                  <c:v>2007-1</c:v>
                </c:pt>
                <c:pt idx="565">
                  <c:v>2007-2</c:v>
                </c:pt>
                <c:pt idx="566">
                  <c:v>2007-3</c:v>
                </c:pt>
                <c:pt idx="567">
                  <c:v>2007-4</c:v>
                </c:pt>
                <c:pt idx="568">
                  <c:v>2007-5</c:v>
                </c:pt>
                <c:pt idx="569">
                  <c:v>2007-6</c:v>
                </c:pt>
                <c:pt idx="570">
                  <c:v>2007-7</c:v>
                </c:pt>
                <c:pt idx="571">
                  <c:v>2007-8</c:v>
                </c:pt>
                <c:pt idx="572">
                  <c:v>2007-9</c:v>
                </c:pt>
                <c:pt idx="573">
                  <c:v>2007-10</c:v>
                </c:pt>
                <c:pt idx="574">
                  <c:v>2007-11</c:v>
                </c:pt>
                <c:pt idx="575">
                  <c:v>2007-12</c:v>
                </c:pt>
                <c:pt idx="576">
                  <c:v>2008-1</c:v>
                </c:pt>
                <c:pt idx="577">
                  <c:v>2008-2</c:v>
                </c:pt>
                <c:pt idx="578">
                  <c:v>2008-3</c:v>
                </c:pt>
                <c:pt idx="579">
                  <c:v>2008-4</c:v>
                </c:pt>
                <c:pt idx="580">
                  <c:v>2008-5</c:v>
                </c:pt>
                <c:pt idx="581">
                  <c:v>2008-6</c:v>
                </c:pt>
                <c:pt idx="582">
                  <c:v>2008-7</c:v>
                </c:pt>
                <c:pt idx="583">
                  <c:v>2008-8</c:v>
                </c:pt>
                <c:pt idx="584">
                  <c:v>2008-9</c:v>
                </c:pt>
                <c:pt idx="585">
                  <c:v>2008-10</c:v>
                </c:pt>
                <c:pt idx="586">
                  <c:v>2008-11</c:v>
                </c:pt>
                <c:pt idx="587">
                  <c:v>2008-12</c:v>
                </c:pt>
                <c:pt idx="588">
                  <c:v>2009-1</c:v>
                </c:pt>
                <c:pt idx="589">
                  <c:v>2009-2</c:v>
                </c:pt>
                <c:pt idx="590">
                  <c:v>2009-3</c:v>
                </c:pt>
                <c:pt idx="591">
                  <c:v>2009-4</c:v>
                </c:pt>
                <c:pt idx="592">
                  <c:v>2009-5</c:v>
                </c:pt>
                <c:pt idx="593">
                  <c:v>2009-6</c:v>
                </c:pt>
                <c:pt idx="594">
                  <c:v>2009-7</c:v>
                </c:pt>
                <c:pt idx="595">
                  <c:v>2009-8</c:v>
                </c:pt>
                <c:pt idx="596">
                  <c:v>2009-9</c:v>
                </c:pt>
                <c:pt idx="597">
                  <c:v>2009-10</c:v>
                </c:pt>
                <c:pt idx="598">
                  <c:v>2009-11</c:v>
                </c:pt>
                <c:pt idx="599">
                  <c:v>2009-12</c:v>
                </c:pt>
                <c:pt idx="600">
                  <c:v>2010-1</c:v>
                </c:pt>
                <c:pt idx="601">
                  <c:v>2010-2</c:v>
                </c:pt>
                <c:pt idx="602">
                  <c:v>2010-3</c:v>
                </c:pt>
                <c:pt idx="603">
                  <c:v>2010-4</c:v>
                </c:pt>
                <c:pt idx="604">
                  <c:v>2010-5</c:v>
                </c:pt>
                <c:pt idx="605">
                  <c:v>2010-6</c:v>
                </c:pt>
                <c:pt idx="606">
                  <c:v>2010-7</c:v>
                </c:pt>
                <c:pt idx="607">
                  <c:v>2010-8</c:v>
                </c:pt>
                <c:pt idx="608">
                  <c:v>2010-9</c:v>
                </c:pt>
                <c:pt idx="609">
                  <c:v>2010-10</c:v>
                </c:pt>
                <c:pt idx="610">
                  <c:v>2010-11</c:v>
                </c:pt>
                <c:pt idx="611">
                  <c:v>2010-12</c:v>
                </c:pt>
                <c:pt idx="612">
                  <c:v>2011-1</c:v>
                </c:pt>
                <c:pt idx="613">
                  <c:v>2011-2</c:v>
                </c:pt>
                <c:pt idx="614">
                  <c:v>2011-3</c:v>
                </c:pt>
                <c:pt idx="615">
                  <c:v>2011-4</c:v>
                </c:pt>
                <c:pt idx="616">
                  <c:v>2011-5</c:v>
                </c:pt>
                <c:pt idx="617">
                  <c:v>2011-6</c:v>
                </c:pt>
                <c:pt idx="618">
                  <c:v>2011-7</c:v>
                </c:pt>
                <c:pt idx="619">
                  <c:v>2011-8</c:v>
                </c:pt>
                <c:pt idx="620">
                  <c:v>2011-9</c:v>
                </c:pt>
                <c:pt idx="621">
                  <c:v>2011-10</c:v>
                </c:pt>
                <c:pt idx="622">
                  <c:v>2011-11</c:v>
                </c:pt>
                <c:pt idx="623">
                  <c:v>2011-12</c:v>
                </c:pt>
                <c:pt idx="624">
                  <c:v>2012-1</c:v>
                </c:pt>
                <c:pt idx="625">
                  <c:v>2012-2</c:v>
                </c:pt>
                <c:pt idx="626">
                  <c:v>2012-3</c:v>
                </c:pt>
                <c:pt idx="627">
                  <c:v>2012-4</c:v>
                </c:pt>
                <c:pt idx="628">
                  <c:v>2012-5</c:v>
                </c:pt>
                <c:pt idx="629">
                  <c:v>2012-6</c:v>
                </c:pt>
                <c:pt idx="630">
                  <c:v>2012-7</c:v>
                </c:pt>
                <c:pt idx="631">
                  <c:v>2012-8</c:v>
                </c:pt>
                <c:pt idx="632">
                  <c:v>2012-9</c:v>
                </c:pt>
                <c:pt idx="633">
                  <c:v>2012-10</c:v>
                </c:pt>
                <c:pt idx="634">
                  <c:v>2012-11</c:v>
                </c:pt>
                <c:pt idx="635">
                  <c:v>2012-12</c:v>
                </c:pt>
                <c:pt idx="636">
                  <c:v>2013-1</c:v>
                </c:pt>
                <c:pt idx="637">
                  <c:v>2013-2</c:v>
                </c:pt>
                <c:pt idx="638">
                  <c:v>2013-3</c:v>
                </c:pt>
                <c:pt idx="639">
                  <c:v>2013-4</c:v>
                </c:pt>
                <c:pt idx="640">
                  <c:v>2013-5</c:v>
                </c:pt>
                <c:pt idx="641">
                  <c:v>2013-6</c:v>
                </c:pt>
                <c:pt idx="642">
                  <c:v>2013-7</c:v>
                </c:pt>
                <c:pt idx="643">
                  <c:v>2013-8</c:v>
                </c:pt>
                <c:pt idx="644">
                  <c:v>2013-9</c:v>
                </c:pt>
                <c:pt idx="645">
                  <c:v>2013-10</c:v>
                </c:pt>
                <c:pt idx="646">
                  <c:v>2013-11</c:v>
                </c:pt>
                <c:pt idx="647">
                  <c:v>2013-12</c:v>
                </c:pt>
                <c:pt idx="648">
                  <c:v>2014-1</c:v>
                </c:pt>
                <c:pt idx="649">
                  <c:v>2014-2</c:v>
                </c:pt>
                <c:pt idx="650">
                  <c:v>2014-3</c:v>
                </c:pt>
                <c:pt idx="651">
                  <c:v>2014-4</c:v>
                </c:pt>
                <c:pt idx="652">
                  <c:v>2014-5</c:v>
                </c:pt>
                <c:pt idx="653">
                  <c:v>2014-6</c:v>
                </c:pt>
                <c:pt idx="654">
                  <c:v>2014-7</c:v>
                </c:pt>
                <c:pt idx="655">
                  <c:v>2014-8</c:v>
                </c:pt>
                <c:pt idx="656">
                  <c:v>2014-9</c:v>
                </c:pt>
                <c:pt idx="657">
                  <c:v>2014-10</c:v>
                </c:pt>
                <c:pt idx="658">
                  <c:v>2014-11</c:v>
                </c:pt>
                <c:pt idx="659">
                  <c:v>2014-12</c:v>
                </c:pt>
                <c:pt idx="660">
                  <c:v>2015-1</c:v>
                </c:pt>
                <c:pt idx="661">
                  <c:v>2015-2</c:v>
                </c:pt>
                <c:pt idx="662">
                  <c:v>2015-3</c:v>
                </c:pt>
                <c:pt idx="663">
                  <c:v>2015-4</c:v>
                </c:pt>
                <c:pt idx="664">
                  <c:v>2015-5</c:v>
                </c:pt>
                <c:pt idx="665">
                  <c:v>2015-6</c:v>
                </c:pt>
                <c:pt idx="666">
                  <c:v>2015-7</c:v>
                </c:pt>
                <c:pt idx="667">
                  <c:v>2015-8</c:v>
                </c:pt>
                <c:pt idx="668">
                  <c:v>2015-9</c:v>
                </c:pt>
                <c:pt idx="669">
                  <c:v>2015-10</c:v>
                </c:pt>
                <c:pt idx="670">
                  <c:v>2015-11</c:v>
                </c:pt>
                <c:pt idx="671">
                  <c:v>2015-12</c:v>
                </c:pt>
                <c:pt idx="672">
                  <c:v>2016-1</c:v>
                </c:pt>
                <c:pt idx="673">
                  <c:v>2016-2</c:v>
                </c:pt>
                <c:pt idx="674">
                  <c:v>2016-3</c:v>
                </c:pt>
                <c:pt idx="675">
                  <c:v>2016-4</c:v>
                </c:pt>
                <c:pt idx="676">
                  <c:v>2016-5</c:v>
                </c:pt>
                <c:pt idx="677">
                  <c:v>2016-6</c:v>
                </c:pt>
                <c:pt idx="678">
                  <c:v>2016-7</c:v>
                </c:pt>
                <c:pt idx="679">
                  <c:v>2016-8</c:v>
                </c:pt>
                <c:pt idx="680">
                  <c:v>2016-9</c:v>
                </c:pt>
                <c:pt idx="681">
                  <c:v>2016-10</c:v>
                </c:pt>
                <c:pt idx="682">
                  <c:v>2016-11</c:v>
                </c:pt>
                <c:pt idx="683">
                  <c:v>2016-12</c:v>
                </c:pt>
                <c:pt idx="684">
                  <c:v>2017-1</c:v>
                </c:pt>
                <c:pt idx="685">
                  <c:v>2017-2</c:v>
                </c:pt>
                <c:pt idx="686">
                  <c:v>2017-3</c:v>
                </c:pt>
                <c:pt idx="687">
                  <c:v>2017-4</c:v>
                </c:pt>
                <c:pt idx="688">
                  <c:v>2017-5</c:v>
                </c:pt>
                <c:pt idx="689">
                  <c:v>2017-6</c:v>
                </c:pt>
                <c:pt idx="690">
                  <c:v>2017-7</c:v>
                </c:pt>
                <c:pt idx="691">
                  <c:v>2017-8</c:v>
                </c:pt>
                <c:pt idx="692">
                  <c:v>2017-9</c:v>
                </c:pt>
                <c:pt idx="693">
                  <c:v>2017-10</c:v>
                </c:pt>
                <c:pt idx="694">
                  <c:v>2017-11</c:v>
                </c:pt>
                <c:pt idx="695">
                  <c:v>2017-12</c:v>
                </c:pt>
                <c:pt idx="696">
                  <c:v>2018-1</c:v>
                </c:pt>
                <c:pt idx="697">
                  <c:v>2018-2</c:v>
                </c:pt>
                <c:pt idx="698">
                  <c:v>2018-3</c:v>
                </c:pt>
                <c:pt idx="699">
                  <c:v>2018-4</c:v>
                </c:pt>
                <c:pt idx="700">
                  <c:v>2018-5</c:v>
                </c:pt>
                <c:pt idx="701">
                  <c:v>2018-6</c:v>
                </c:pt>
                <c:pt idx="702">
                  <c:v>2018-7</c:v>
                </c:pt>
                <c:pt idx="703">
                  <c:v>2018-8</c:v>
                </c:pt>
                <c:pt idx="704">
                  <c:v>2018-9</c:v>
                </c:pt>
                <c:pt idx="705">
                  <c:v>2018-10</c:v>
                </c:pt>
                <c:pt idx="706">
                  <c:v>2018-11</c:v>
                </c:pt>
                <c:pt idx="707">
                  <c:v>2018-12</c:v>
                </c:pt>
                <c:pt idx="708">
                  <c:v>2019-1</c:v>
                </c:pt>
                <c:pt idx="709">
                  <c:v>2019-2</c:v>
                </c:pt>
                <c:pt idx="710">
                  <c:v>2019-3</c:v>
                </c:pt>
                <c:pt idx="711">
                  <c:v>2019-4</c:v>
                </c:pt>
                <c:pt idx="712">
                  <c:v>2019-5</c:v>
                </c:pt>
                <c:pt idx="713">
                  <c:v>2019-6</c:v>
                </c:pt>
                <c:pt idx="714">
                  <c:v>2019-7</c:v>
                </c:pt>
                <c:pt idx="715">
                  <c:v>2019-8</c:v>
                </c:pt>
                <c:pt idx="716">
                  <c:v>2019-9</c:v>
                </c:pt>
                <c:pt idx="717">
                  <c:v>2019-10</c:v>
                </c:pt>
                <c:pt idx="718">
                  <c:v>2019-11</c:v>
                </c:pt>
                <c:pt idx="719">
                  <c:v>2019-12</c:v>
                </c:pt>
                <c:pt idx="720">
                  <c:v>2020-1</c:v>
                </c:pt>
                <c:pt idx="721">
                  <c:v>2020-2</c:v>
                </c:pt>
                <c:pt idx="722">
                  <c:v>2020-3</c:v>
                </c:pt>
                <c:pt idx="723">
                  <c:v>2020-4</c:v>
                </c:pt>
                <c:pt idx="724">
                  <c:v>2020-5</c:v>
                </c:pt>
                <c:pt idx="725">
                  <c:v>2020-6</c:v>
                </c:pt>
                <c:pt idx="726">
                  <c:v>2020-7</c:v>
                </c:pt>
                <c:pt idx="727">
                  <c:v>2020-8</c:v>
                </c:pt>
                <c:pt idx="728">
                  <c:v>2020-9</c:v>
                </c:pt>
                <c:pt idx="729">
                  <c:v>2020-10</c:v>
                </c:pt>
                <c:pt idx="730">
                  <c:v>2020-11</c:v>
                </c:pt>
                <c:pt idx="731">
                  <c:v>2020-12</c:v>
                </c:pt>
                <c:pt idx="732">
                  <c:v>2021-1</c:v>
                </c:pt>
                <c:pt idx="733">
                  <c:v>2021-2</c:v>
                </c:pt>
                <c:pt idx="734">
                  <c:v>2021-3</c:v>
                </c:pt>
                <c:pt idx="735">
                  <c:v>2021-4</c:v>
                </c:pt>
                <c:pt idx="736">
                  <c:v>2021-5</c:v>
                </c:pt>
                <c:pt idx="737">
                  <c:v>2021-6</c:v>
                </c:pt>
                <c:pt idx="738">
                  <c:v>2021-7</c:v>
                </c:pt>
                <c:pt idx="739">
                  <c:v>2021-8</c:v>
                </c:pt>
                <c:pt idx="740">
                  <c:v>2021-9</c:v>
                </c:pt>
                <c:pt idx="741">
                  <c:v>2021-10</c:v>
                </c:pt>
                <c:pt idx="742">
                  <c:v>2021-11</c:v>
                </c:pt>
                <c:pt idx="743">
                  <c:v>2021-12</c:v>
                </c:pt>
                <c:pt idx="744">
                  <c:v>2022-1</c:v>
                </c:pt>
                <c:pt idx="745">
                  <c:v>2022-2</c:v>
                </c:pt>
                <c:pt idx="746">
                  <c:v>2022-3</c:v>
                </c:pt>
                <c:pt idx="747">
                  <c:v>2022-4</c:v>
                </c:pt>
                <c:pt idx="748">
                  <c:v>2022-5</c:v>
                </c:pt>
                <c:pt idx="749">
                  <c:v>2022-6</c:v>
                </c:pt>
                <c:pt idx="750">
                  <c:v>2022-7</c:v>
                </c:pt>
                <c:pt idx="751">
                  <c:v>2022-8</c:v>
                </c:pt>
                <c:pt idx="752">
                  <c:v>2022-9</c:v>
                </c:pt>
                <c:pt idx="753">
                  <c:v>2022-10</c:v>
                </c:pt>
                <c:pt idx="754">
                  <c:v>2022-11</c:v>
                </c:pt>
                <c:pt idx="755">
                  <c:v>2022-12</c:v>
                </c:pt>
                <c:pt idx="756">
                  <c:v>2023-1</c:v>
                </c:pt>
                <c:pt idx="757">
                  <c:v>2023-2</c:v>
                </c:pt>
                <c:pt idx="758">
                  <c:v>2023-3</c:v>
                </c:pt>
                <c:pt idx="759">
                  <c:v>2023-4</c:v>
                </c:pt>
                <c:pt idx="760">
                  <c:v>2023-5</c:v>
                </c:pt>
                <c:pt idx="761">
                  <c:v>2023-6</c:v>
                </c:pt>
                <c:pt idx="762">
                  <c:v>2023-7</c:v>
                </c:pt>
                <c:pt idx="763">
                  <c:v>2023-8</c:v>
                </c:pt>
                <c:pt idx="764">
                  <c:v>2023-9</c:v>
                </c:pt>
                <c:pt idx="765">
                  <c:v>2023-10</c:v>
                </c:pt>
              </c:strCache>
            </c:strRef>
          </c:cat>
          <c:val>
            <c:numRef>
              <c:f>'Datos mes_tipo de cambio real'!$O$641:$O$1406</c:f>
              <c:numCache>
                <c:formatCode>0.00</c:formatCode>
                <c:ptCount val="766"/>
                <c:pt idx="0">
                  <c:v>99.46993438601109</c:v>
                </c:pt>
                <c:pt idx="1">
                  <c:v>98.920674869041108</c:v>
                </c:pt>
                <c:pt idx="2">
                  <c:v>98.277999250844331</c:v>
                </c:pt>
                <c:pt idx="3">
                  <c:v>98.673961265857514</c:v>
                </c:pt>
                <c:pt idx="4">
                  <c:v>98.57745405266229</c:v>
                </c:pt>
                <c:pt idx="5">
                  <c:v>99.285188308708641</c:v>
                </c:pt>
                <c:pt idx="6">
                  <c:v>98.059927344827685</c:v>
                </c:pt>
                <c:pt idx="7">
                  <c:v>97.447659089127626</c:v>
                </c:pt>
                <c:pt idx="8">
                  <c:v>97.502321437321683</c:v>
                </c:pt>
                <c:pt idx="9">
                  <c:v>97.144037990672089</c:v>
                </c:pt>
                <c:pt idx="10">
                  <c:v>95.12085663176579</c:v>
                </c:pt>
                <c:pt idx="11">
                  <c:v>86.540478214814527</c:v>
                </c:pt>
                <c:pt idx="12">
                  <c:v>92.468115757545249</c:v>
                </c:pt>
                <c:pt idx="13">
                  <c:v>91.306244842920009</c:v>
                </c:pt>
                <c:pt idx="14">
                  <c:v>90.603667353363775</c:v>
                </c:pt>
                <c:pt idx="15">
                  <c:v>88.768119675832011</c:v>
                </c:pt>
                <c:pt idx="16">
                  <c:v>87.979030660315388</c:v>
                </c:pt>
                <c:pt idx="17">
                  <c:v>87.085957812625651</c:v>
                </c:pt>
                <c:pt idx="18">
                  <c:v>85.684608932453983</c:v>
                </c:pt>
                <c:pt idx="19">
                  <c:v>85.794217968076154</c:v>
                </c:pt>
                <c:pt idx="20">
                  <c:v>84.846660970008244</c:v>
                </c:pt>
                <c:pt idx="21">
                  <c:v>84.784140588453511</c:v>
                </c:pt>
                <c:pt idx="22">
                  <c:v>82.41413365915507</c:v>
                </c:pt>
                <c:pt idx="23">
                  <c:v>75.832201524825436</c:v>
                </c:pt>
                <c:pt idx="24">
                  <c:v>79.010410729700638</c:v>
                </c:pt>
                <c:pt idx="25">
                  <c:v>77.881019529914212</c:v>
                </c:pt>
                <c:pt idx="26">
                  <c:v>76.836140904195233</c:v>
                </c:pt>
                <c:pt idx="27">
                  <c:v>89.439533238708435</c:v>
                </c:pt>
                <c:pt idx="28">
                  <c:v>99.865608497650058</c:v>
                </c:pt>
                <c:pt idx="29">
                  <c:v>115.7579700177446</c:v>
                </c:pt>
                <c:pt idx="30">
                  <c:v>97.392106173507443</c:v>
                </c:pt>
                <c:pt idx="31">
                  <c:v>102.54201754336773</c:v>
                </c:pt>
                <c:pt idx="32">
                  <c:v>100.92249374470825</c:v>
                </c:pt>
                <c:pt idx="33">
                  <c:v>107.85216214137414</c:v>
                </c:pt>
                <c:pt idx="34">
                  <c:v>114.91237665219118</c:v>
                </c:pt>
                <c:pt idx="35">
                  <c:v>94.937911535627222</c:v>
                </c:pt>
                <c:pt idx="36">
                  <c:v>98.986077224141638</c:v>
                </c:pt>
                <c:pt idx="37">
                  <c:v>98.909225824891266</c:v>
                </c:pt>
                <c:pt idx="38">
                  <c:v>98.45494895296099</c:v>
                </c:pt>
                <c:pt idx="39">
                  <c:v>94.662410229869991</c:v>
                </c:pt>
                <c:pt idx="40">
                  <c:v>95.766345043046329</c:v>
                </c:pt>
                <c:pt idx="41">
                  <c:v>95.053743196413137</c:v>
                </c:pt>
                <c:pt idx="42">
                  <c:v>90.730337369449003</c:v>
                </c:pt>
                <c:pt idx="43">
                  <c:v>90.680356454591021</c:v>
                </c:pt>
                <c:pt idx="44">
                  <c:v>99.308651699452625</c:v>
                </c:pt>
                <c:pt idx="45">
                  <c:v>94.751408955407086</c:v>
                </c:pt>
                <c:pt idx="46">
                  <c:v>88.697971611955111</c:v>
                </c:pt>
                <c:pt idx="47">
                  <c:v>76.954078738444281</c:v>
                </c:pt>
                <c:pt idx="48">
                  <c:v>77.327441166773909</c:v>
                </c:pt>
                <c:pt idx="49">
                  <c:v>77.921129469692403</c:v>
                </c:pt>
                <c:pt idx="50">
                  <c:v>81.932131967257874</c:v>
                </c:pt>
                <c:pt idx="51">
                  <c:v>78.040323450946573</c:v>
                </c:pt>
                <c:pt idx="52">
                  <c:v>77.931831168232677</c:v>
                </c:pt>
                <c:pt idx="53">
                  <c:v>77.441244858472828</c:v>
                </c:pt>
                <c:pt idx="54">
                  <c:v>77.327657300614121</c:v>
                </c:pt>
                <c:pt idx="55">
                  <c:v>80.872487138150746</c:v>
                </c:pt>
                <c:pt idx="56">
                  <c:v>79.99494237293824</c:v>
                </c:pt>
                <c:pt idx="57">
                  <c:v>77.744155226437272</c:v>
                </c:pt>
                <c:pt idx="58">
                  <c:v>80.100426601143653</c:v>
                </c:pt>
                <c:pt idx="59">
                  <c:v>75.130799572428486</c:v>
                </c:pt>
                <c:pt idx="60">
                  <c:v>77.784263769111604</c:v>
                </c:pt>
                <c:pt idx="61">
                  <c:v>74.593695831181748</c:v>
                </c:pt>
                <c:pt idx="62">
                  <c:v>72.441621509304625</c:v>
                </c:pt>
                <c:pt idx="63">
                  <c:v>82.217500400110282</c:v>
                </c:pt>
                <c:pt idx="64">
                  <c:v>80.486667295768342</c:v>
                </c:pt>
                <c:pt idx="65">
                  <c:v>77.37417553267646</c:v>
                </c:pt>
                <c:pt idx="66">
                  <c:v>74.175626368338627</c:v>
                </c:pt>
                <c:pt idx="67">
                  <c:v>72.525187824577969</c:v>
                </c:pt>
                <c:pt idx="68">
                  <c:v>74.771458594910513</c:v>
                </c:pt>
                <c:pt idx="69">
                  <c:v>73.549865389124719</c:v>
                </c:pt>
                <c:pt idx="70">
                  <c:v>70.413281500181242</c:v>
                </c:pt>
                <c:pt idx="71">
                  <c:v>68.95344421126201</c:v>
                </c:pt>
                <c:pt idx="72">
                  <c:v>70.850666525825019</c:v>
                </c:pt>
                <c:pt idx="73">
                  <c:v>69.242747727510903</c:v>
                </c:pt>
                <c:pt idx="74">
                  <c:v>67.765349682628667</c:v>
                </c:pt>
                <c:pt idx="75">
                  <c:v>67.141987704489452</c:v>
                </c:pt>
                <c:pt idx="76">
                  <c:v>71.229006243707516</c:v>
                </c:pt>
                <c:pt idx="77">
                  <c:v>71.641080443082444</c:v>
                </c:pt>
                <c:pt idx="78">
                  <c:v>69.938427761403972</c:v>
                </c:pt>
                <c:pt idx="79">
                  <c:v>73.79547163336845</c:v>
                </c:pt>
                <c:pt idx="80">
                  <c:v>73.584875129771746</c:v>
                </c:pt>
                <c:pt idx="81">
                  <c:v>72.022739050605296</c:v>
                </c:pt>
                <c:pt idx="82">
                  <c:v>79.11051496097619</c:v>
                </c:pt>
                <c:pt idx="83">
                  <c:v>71.941440953723529</c:v>
                </c:pt>
                <c:pt idx="84">
                  <c:v>75.184863172587413</c:v>
                </c:pt>
                <c:pt idx="85">
                  <c:v>76.581021668539748</c:v>
                </c:pt>
                <c:pt idx="86">
                  <c:v>102.94372950391177</c:v>
                </c:pt>
                <c:pt idx="87">
                  <c:v>102.0066918886297</c:v>
                </c:pt>
                <c:pt idx="88">
                  <c:v>101.33644254935179</c:v>
                </c:pt>
                <c:pt idx="89">
                  <c:v>97.390550972963425</c:v>
                </c:pt>
                <c:pt idx="90">
                  <c:v>93.027502415536333</c:v>
                </c:pt>
                <c:pt idx="91">
                  <c:v>93.246361609985172</c:v>
                </c:pt>
                <c:pt idx="92">
                  <c:v>93.085332997902754</c:v>
                </c:pt>
                <c:pt idx="93">
                  <c:v>90.749598887925259</c:v>
                </c:pt>
                <c:pt idx="94">
                  <c:v>88.959789841323939</c:v>
                </c:pt>
                <c:pt idx="95">
                  <c:v>82.997833556091322</c:v>
                </c:pt>
                <c:pt idx="96">
                  <c:v>86.196734072113713</c:v>
                </c:pt>
                <c:pt idx="97">
                  <c:v>85.840090119361278</c:v>
                </c:pt>
                <c:pt idx="98">
                  <c:v>86.641782002603463</c:v>
                </c:pt>
                <c:pt idx="99">
                  <c:v>87.247349567987712</c:v>
                </c:pt>
                <c:pt idx="100">
                  <c:v>87.395012048792367</c:v>
                </c:pt>
                <c:pt idx="101">
                  <c:v>87.576931824388069</c:v>
                </c:pt>
                <c:pt idx="102">
                  <c:v>88.109716527176218</c:v>
                </c:pt>
                <c:pt idx="103">
                  <c:v>88.207611946524736</c:v>
                </c:pt>
                <c:pt idx="104">
                  <c:v>87.472741510148921</c:v>
                </c:pt>
                <c:pt idx="105">
                  <c:v>86.257296118083588</c:v>
                </c:pt>
                <c:pt idx="106">
                  <c:v>86.437635781872331</c:v>
                </c:pt>
                <c:pt idx="107">
                  <c:v>79.605282313740716</c:v>
                </c:pt>
                <c:pt idx="108">
                  <c:v>83.679177390262538</c:v>
                </c:pt>
                <c:pt idx="109">
                  <c:v>85.500311785786636</c:v>
                </c:pt>
                <c:pt idx="110">
                  <c:v>85.000450022415635</c:v>
                </c:pt>
                <c:pt idx="111">
                  <c:v>85.588640349949031</c:v>
                </c:pt>
                <c:pt idx="112">
                  <c:v>86.785187194068996</c:v>
                </c:pt>
                <c:pt idx="113">
                  <c:v>86.386460464373215</c:v>
                </c:pt>
                <c:pt idx="114">
                  <c:v>85.694982332959256</c:v>
                </c:pt>
                <c:pt idx="115">
                  <c:v>86.790371244966153</c:v>
                </c:pt>
                <c:pt idx="116">
                  <c:v>85.643153735689651</c:v>
                </c:pt>
                <c:pt idx="117">
                  <c:v>84.798349370761557</c:v>
                </c:pt>
                <c:pt idx="118">
                  <c:v>84.412635131571051</c:v>
                </c:pt>
                <c:pt idx="119">
                  <c:v>79.046799398950014</c:v>
                </c:pt>
                <c:pt idx="120">
                  <c:v>83.379172667150044</c:v>
                </c:pt>
                <c:pt idx="121">
                  <c:v>82.679526012951939</c:v>
                </c:pt>
                <c:pt idx="122">
                  <c:v>82.241476316473936</c:v>
                </c:pt>
                <c:pt idx="123">
                  <c:v>82.225945506388214</c:v>
                </c:pt>
                <c:pt idx="124">
                  <c:v>81.824521112818204</c:v>
                </c:pt>
                <c:pt idx="125">
                  <c:v>93.520717513869684</c:v>
                </c:pt>
                <c:pt idx="126">
                  <c:v>92.610550778829122</c:v>
                </c:pt>
                <c:pt idx="127">
                  <c:v>92.026230082609828</c:v>
                </c:pt>
                <c:pt idx="128">
                  <c:v>90.626627373669194</c:v>
                </c:pt>
                <c:pt idx="129">
                  <c:v>87.591847310877398</c:v>
                </c:pt>
                <c:pt idx="130">
                  <c:v>86.001935067055172</c:v>
                </c:pt>
                <c:pt idx="131">
                  <c:v>79.102054701096748</c:v>
                </c:pt>
                <c:pt idx="132">
                  <c:v>79.516009162292818</c:v>
                </c:pt>
                <c:pt idx="133">
                  <c:v>77.129371458623879</c:v>
                </c:pt>
                <c:pt idx="134">
                  <c:v>76.325399648420486</c:v>
                </c:pt>
                <c:pt idx="135">
                  <c:v>76.762943464762628</c:v>
                </c:pt>
                <c:pt idx="136">
                  <c:v>76.786422880433619</c:v>
                </c:pt>
                <c:pt idx="137">
                  <c:v>79.899310952892961</c:v>
                </c:pt>
                <c:pt idx="138">
                  <c:v>82.018921208455282</c:v>
                </c:pt>
                <c:pt idx="139">
                  <c:v>85.223871812727438</c:v>
                </c:pt>
                <c:pt idx="140">
                  <c:v>84.460779238508948</c:v>
                </c:pt>
                <c:pt idx="141">
                  <c:v>83.795267688863134</c:v>
                </c:pt>
                <c:pt idx="142">
                  <c:v>81.781796562604768</c:v>
                </c:pt>
                <c:pt idx="143">
                  <c:v>73.272557206583656</c:v>
                </c:pt>
                <c:pt idx="144">
                  <c:v>69.963994928699861</c:v>
                </c:pt>
                <c:pt idx="145">
                  <c:v>67.679750297141439</c:v>
                </c:pt>
                <c:pt idx="146">
                  <c:v>64.932648345340382</c:v>
                </c:pt>
                <c:pt idx="147">
                  <c:v>62.197632261554205</c:v>
                </c:pt>
                <c:pt idx="148">
                  <c:v>61.353624637536775</c:v>
                </c:pt>
                <c:pt idx="149">
                  <c:v>58.288460311099712</c:v>
                </c:pt>
                <c:pt idx="150">
                  <c:v>55.658965019445041</c:v>
                </c:pt>
                <c:pt idx="151">
                  <c:v>55.981681183533702</c:v>
                </c:pt>
                <c:pt idx="152">
                  <c:v>54.643251319756381</c:v>
                </c:pt>
                <c:pt idx="153">
                  <c:v>52.23828248102744</c:v>
                </c:pt>
                <c:pt idx="154">
                  <c:v>49.809728606193801</c:v>
                </c:pt>
                <c:pt idx="155">
                  <c:v>45.978101699877968</c:v>
                </c:pt>
                <c:pt idx="156">
                  <c:v>43.946483522584451</c:v>
                </c:pt>
                <c:pt idx="157">
                  <c:v>41.037887049186196</c:v>
                </c:pt>
                <c:pt idx="158">
                  <c:v>37.960271005415869</c:v>
                </c:pt>
                <c:pt idx="159">
                  <c:v>36.417560434238155</c:v>
                </c:pt>
                <c:pt idx="160">
                  <c:v>35.355615253931738</c:v>
                </c:pt>
                <c:pt idx="161">
                  <c:v>36.505367963603831</c:v>
                </c:pt>
                <c:pt idx="162">
                  <c:v>36.58883540236674</c:v>
                </c:pt>
                <c:pt idx="163">
                  <c:v>36.457846375136619</c:v>
                </c:pt>
                <c:pt idx="164">
                  <c:v>36.506463698052855</c:v>
                </c:pt>
                <c:pt idx="165">
                  <c:v>36.183408956668437</c:v>
                </c:pt>
                <c:pt idx="166">
                  <c:v>36.053396325867006</c:v>
                </c:pt>
                <c:pt idx="167">
                  <c:v>33.486735574373647</c:v>
                </c:pt>
                <c:pt idx="168">
                  <c:v>35.670732503137607</c:v>
                </c:pt>
                <c:pt idx="169">
                  <c:v>35.345629443445056</c:v>
                </c:pt>
                <c:pt idx="170">
                  <c:v>35.226437873428232</c:v>
                </c:pt>
                <c:pt idx="171">
                  <c:v>34.470222708595578</c:v>
                </c:pt>
                <c:pt idx="172">
                  <c:v>33.777505826671735</c:v>
                </c:pt>
                <c:pt idx="173">
                  <c:v>32.866613922994034</c:v>
                </c:pt>
                <c:pt idx="174">
                  <c:v>32.457026955332744</c:v>
                </c:pt>
                <c:pt idx="175">
                  <c:v>32.315675809947258</c:v>
                </c:pt>
                <c:pt idx="176">
                  <c:v>31.593348969095469</c:v>
                </c:pt>
                <c:pt idx="177">
                  <c:v>30.7427487510259</c:v>
                </c:pt>
                <c:pt idx="178">
                  <c:v>29.752252127078304</c:v>
                </c:pt>
                <c:pt idx="179">
                  <c:v>26.61437492476859</c:v>
                </c:pt>
                <c:pt idx="180">
                  <c:v>52.03174024968709</c:v>
                </c:pt>
                <c:pt idx="181">
                  <c:v>50.210705111026819</c:v>
                </c:pt>
                <c:pt idx="182">
                  <c:v>70.395910678720213</c:v>
                </c:pt>
                <c:pt idx="183">
                  <c:v>64.535603716783356</c:v>
                </c:pt>
                <c:pt idx="184">
                  <c:v>62.352658979646655</c:v>
                </c:pt>
                <c:pt idx="185">
                  <c:v>95.63639373637929</c:v>
                </c:pt>
                <c:pt idx="186">
                  <c:v>83.758237580137489</c:v>
                </c:pt>
                <c:pt idx="187">
                  <c:v>79.107037916894114</c:v>
                </c:pt>
                <c:pt idx="188">
                  <c:v>105.21156751443581</c:v>
                </c:pt>
                <c:pt idx="189">
                  <c:v>114.11121114306148</c:v>
                </c:pt>
                <c:pt idx="190">
                  <c:v>112.47984116958523</c:v>
                </c:pt>
                <c:pt idx="191">
                  <c:v>103.44560494501718</c:v>
                </c:pt>
                <c:pt idx="192">
                  <c:v>108.36081752687276</c:v>
                </c:pt>
                <c:pt idx="193">
                  <c:v>100.84820864407789</c:v>
                </c:pt>
                <c:pt idx="194">
                  <c:v>79.441202768656481</c:v>
                </c:pt>
                <c:pt idx="195">
                  <c:v>75.849983754831925</c:v>
                </c:pt>
                <c:pt idx="196">
                  <c:v>70.181198024463271</c:v>
                </c:pt>
                <c:pt idx="197">
                  <c:v>68.554559309047619</c:v>
                </c:pt>
                <c:pt idx="198">
                  <c:v>66.225764329591755</c:v>
                </c:pt>
                <c:pt idx="199">
                  <c:v>63.091394353185137</c:v>
                </c:pt>
                <c:pt idx="200">
                  <c:v>57.363081066890075</c:v>
                </c:pt>
                <c:pt idx="201">
                  <c:v>53.16132750124288</c:v>
                </c:pt>
                <c:pt idx="202">
                  <c:v>49.413015920050483</c:v>
                </c:pt>
                <c:pt idx="203">
                  <c:v>83.345410507353208</c:v>
                </c:pt>
                <c:pt idx="204">
                  <c:v>81.97308376280759</c:v>
                </c:pt>
                <c:pt idx="205">
                  <c:v>81.118470944759693</c:v>
                </c:pt>
                <c:pt idx="206">
                  <c:v>81.600191546380302</c:v>
                </c:pt>
                <c:pt idx="207">
                  <c:v>82.043012448870485</c:v>
                </c:pt>
                <c:pt idx="208">
                  <c:v>81.461389100433351</c:v>
                </c:pt>
                <c:pt idx="209">
                  <c:v>80.160926844469486</c:v>
                </c:pt>
                <c:pt idx="210">
                  <c:v>78.81894606002966</c:v>
                </c:pt>
                <c:pt idx="211">
                  <c:v>75.405634898238205</c:v>
                </c:pt>
                <c:pt idx="212">
                  <c:v>74.714854336983024</c:v>
                </c:pt>
                <c:pt idx="213">
                  <c:v>72.344662847821056</c:v>
                </c:pt>
                <c:pt idx="214">
                  <c:v>72.432739928118579</c:v>
                </c:pt>
                <c:pt idx="215">
                  <c:v>73.020675450094458</c:v>
                </c:pt>
                <c:pt idx="216">
                  <c:v>69.738611537534297</c:v>
                </c:pt>
                <c:pt idx="217">
                  <c:v>70.442532334799708</c:v>
                </c:pt>
                <c:pt idx="218">
                  <c:v>68.523511107524399</c:v>
                </c:pt>
                <c:pt idx="219">
                  <c:v>65.792666300659604</c:v>
                </c:pt>
                <c:pt idx="220">
                  <c:v>63.387272357640477</c:v>
                </c:pt>
                <c:pt idx="221">
                  <c:v>60.985552065781981</c:v>
                </c:pt>
                <c:pt idx="222">
                  <c:v>58.522198965403391</c:v>
                </c:pt>
                <c:pt idx="223">
                  <c:v>56.143683459949436</c:v>
                </c:pt>
                <c:pt idx="224">
                  <c:v>55.199484126069862</c:v>
                </c:pt>
                <c:pt idx="225">
                  <c:v>52.853157070377918</c:v>
                </c:pt>
                <c:pt idx="226">
                  <c:v>51.534588155623432</c:v>
                </c:pt>
                <c:pt idx="227">
                  <c:v>49.791325292364974</c:v>
                </c:pt>
                <c:pt idx="228">
                  <c:v>47.18152457004026</c:v>
                </c:pt>
                <c:pt idx="229">
                  <c:v>46.101004050176833</c:v>
                </c:pt>
                <c:pt idx="230">
                  <c:v>45.472389344715744</c:v>
                </c:pt>
                <c:pt idx="231">
                  <c:v>44.537229587578913</c:v>
                </c:pt>
                <c:pt idx="232">
                  <c:v>43.908556131791897</c:v>
                </c:pt>
                <c:pt idx="233">
                  <c:v>42.068816417137469</c:v>
                </c:pt>
                <c:pt idx="234">
                  <c:v>41.209268419621907</c:v>
                </c:pt>
                <c:pt idx="235">
                  <c:v>38.860409174907829</c:v>
                </c:pt>
                <c:pt idx="236">
                  <c:v>38.035015412365517</c:v>
                </c:pt>
                <c:pt idx="237">
                  <c:v>38.054783932621895</c:v>
                </c:pt>
                <c:pt idx="238">
                  <c:v>37.793904755977586</c:v>
                </c:pt>
                <c:pt idx="239">
                  <c:v>37.729483523063848</c:v>
                </c:pt>
                <c:pt idx="240">
                  <c:v>36.675298403664037</c:v>
                </c:pt>
                <c:pt idx="241">
                  <c:v>36.111191519280311</c:v>
                </c:pt>
                <c:pt idx="242">
                  <c:v>35.440638141433361</c:v>
                </c:pt>
                <c:pt idx="243">
                  <c:v>34.57890266533596</c:v>
                </c:pt>
                <c:pt idx="244">
                  <c:v>33.588547576606416</c:v>
                </c:pt>
                <c:pt idx="245">
                  <c:v>32.769537287489264</c:v>
                </c:pt>
                <c:pt idx="246">
                  <c:v>31.778886291941649</c:v>
                </c:pt>
                <c:pt idx="247">
                  <c:v>31.383766567839384</c:v>
                </c:pt>
                <c:pt idx="248">
                  <c:v>30.7095606927208</c:v>
                </c:pt>
                <c:pt idx="249">
                  <c:v>29.156928138293818</c:v>
                </c:pt>
                <c:pt idx="250">
                  <c:v>28.441504528055368</c:v>
                </c:pt>
                <c:pt idx="251">
                  <c:v>28.004300074883147</c:v>
                </c:pt>
                <c:pt idx="252">
                  <c:v>27.239052625024705</c:v>
                </c:pt>
                <c:pt idx="253">
                  <c:v>29.325255505266529</c:v>
                </c:pt>
                <c:pt idx="254">
                  <c:v>28.944701543397048</c:v>
                </c:pt>
                <c:pt idx="255">
                  <c:v>35.829263960671831</c:v>
                </c:pt>
                <c:pt idx="256">
                  <c:v>35.049197070912918</c:v>
                </c:pt>
                <c:pt idx="257">
                  <c:v>49.763156456540209</c:v>
                </c:pt>
                <c:pt idx="258">
                  <c:v>43.388888919941806</c:v>
                </c:pt>
                <c:pt idx="259">
                  <c:v>44.166216294348573</c:v>
                </c:pt>
                <c:pt idx="260">
                  <c:v>45.455407153816715</c:v>
                </c:pt>
                <c:pt idx="261">
                  <c:v>46.645378077381395</c:v>
                </c:pt>
                <c:pt idx="262">
                  <c:v>47.098695382643015</c:v>
                </c:pt>
                <c:pt idx="263">
                  <c:v>46.934842783745914</c:v>
                </c:pt>
                <c:pt idx="264">
                  <c:v>59.445840567035169</c:v>
                </c:pt>
                <c:pt idx="265">
                  <c:v>57.409204526158199</c:v>
                </c:pt>
                <c:pt idx="266">
                  <c:v>59.364865677766566</c:v>
                </c:pt>
                <c:pt idx="267">
                  <c:v>62.951947655293282</c:v>
                </c:pt>
                <c:pt idx="268">
                  <c:v>72.315714011726158</c:v>
                </c:pt>
                <c:pt idx="269">
                  <c:v>73.310577933386185</c:v>
                </c:pt>
                <c:pt idx="270">
                  <c:v>147.42453497862533</c:v>
                </c:pt>
                <c:pt idx="271">
                  <c:v>142.79367312798982</c:v>
                </c:pt>
                <c:pt idx="272">
                  <c:v>122.10223959952124</c:v>
                </c:pt>
                <c:pt idx="273">
                  <c:v>108.68726477980704</c:v>
                </c:pt>
                <c:pt idx="274">
                  <c:v>102.77392797816435</c:v>
                </c:pt>
                <c:pt idx="275">
                  <c:v>103.81720785869739</c:v>
                </c:pt>
                <c:pt idx="276">
                  <c:v>100.4570263331851</c:v>
                </c:pt>
                <c:pt idx="277">
                  <c:v>99.247365791380574</c:v>
                </c:pt>
                <c:pt idx="278">
                  <c:v>100.03168279847803</c:v>
                </c:pt>
                <c:pt idx="279">
                  <c:v>102.01665773618937</c:v>
                </c:pt>
                <c:pt idx="280">
                  <c:v>101.75535274279557</c:v>
                </c:pt>
                <c:pt idx="281">
                  <c:v>96.609593120509814</c:v>
                </c:pt>
                <c:pt idx="282">
                  <c:v>95.799452991897311</c:v>
                </c:pt>
                <c:pt idx="283">
                  <c:v>92.347097781408721</c:v>
                </c:pt>
                <c:pt idx="284">
                  <c:v>86.952028981076467</c:v>
                </c:pt>
                <c:pt idx="285">
                  <c:v>89.46387050694851</c:v>
                </c:pt>
                <c:pt idx="286">
                  <c:v>91.308036127884918</c:v>
                </c:pt>
                <c:pt idx="287">
                  <c:v>94.655375704977061</c:v>
                </c:pt>
                <c:pt idx="288">
                  <c:v>98.577447833149009</c:v>
                </c:pt>
                <c:pt idx="289">
                  <c:v>94.339371871986131</c:v>
                </c:pt>
                <c:pt idx="290">
                  <c:v>87.581559269484799</c:v>
                </c:pt>
                <c:pt idx="291">
                  <c:v>84.402835497879352</c:v>
                </c:pt>
                <c:pt idx="292">
                  <c:v>84.261968451383694</c:v>
                </c:pt>
                <c:pt idx="293">
                  <c:v>83.560697234030073</c:v>
                </c:pt>
                <c:pt idx="294">
                  <c:v>83.945939705401031</c:v>
                </c:pt>
                <c:pt idx="295">
                  <c:v>83.356310328224808</c:v>
                </c:pt>
                <c:pt idx="296">
                  <c:v>79.953014776741554</c:v>
                </c:pt>
                <c:pt idx="297">
                  <c:v>84.105571960515647</c:v>
                </c:pt>
                <c:pt idx="298">
                  <c:v>92.6946209329505</c:v>
                </c:pt>
                <c:pt idx="299">
                  <c:v>94.73109669996856</c:v>
                </c:pt>
                <c:pt idx="300">
                  <c:v>94.47595849915065</c:v>
                </c:pt>
                <c:pt idx="301">
                  <c:v>95.435226425723073</c:v>
                </c:pt>
                <c:pt idx="302">
                  <c:v>95.690912160818769</c:v>
                </c:pt>
                <c:pt idx="303">
                  <c:v>95.89313609283758</c:v>
                </c:pt>
                <c:pt idx="304">
                  <c:v>101.89107054143498</c:v>
                </c:pt>
                <c:pt idx="305">
                  <c:v>111.74846533783651</c:v>
                </c:pt>
                <c:pt idx="306">
                  <c:v>112.75814198960306</c:v>
                </c:pt>
                <c:pt idx="307">
                  <c:v>109.79618792782216</c:v>
                </c:pt>
                <c:pt idx="308">
                  <c:v>107.84719626160116</c:v>
                </c:pt>
                <c:pt idx="309">
                  <c:v>106.27647764896879</c:v>
                </c:pt>
                <c:pt idx="310">
                  <c:v>104.37891657597307</c:v>
                </c:pt>
                <c:pt idx="311">
                  <c:v>101.43935441725039</c:v>
                </c:pt>
                <c:pt idx="312">
                  <c:v>98.903611122767842</c:v>
                </c:pt>
                <c:pt idx="313">
                  <c:v>97.51489527787291</c:v>
                </c:pt>
                <c:pt idx="314">
                  <c:v>93.436439637859365</c:v>
                </c:pt>
                <c:pt idx="315">
                  <c:v>92.379463604699623</c:v>
                </c:pt>
                <c:pt idx="316">
                  <c:v>91.163522049929313</c:v>
                </c:pt>
                <c:pt idx="317">
                  <c:v>90.332346833860313</c:v>
                </c:pt>
                <c:pt idx="318">
                  <c:v>87.704995664328365</c:v>
                </c:pt>
                <c:pt idx="319">
                  <c:v>86.323437161633549</c:v>
                </c:pt>
                <c:pt idx="320">
                  <c:v>87.952113883177802</c:v>
                </c:pt>
                <c:pt idx="321">
                  <c:v>86.587358508272246</c:v>
                </c:pt>
                <c:pt idx="322">
                  <c:v>86.755253716199036</c:v>
                </c:pt>
                <c:pt idx="323">
                  <c:v>87.533204168229403</c:v>
                </c:pt>
                <c:pt idx="324">
                  <c:v>86.9177784332594</c:v>
                </c:pt>
                <c:pt idx="325">
                  <c:v>87.978017415622148</c:v>
                </c:pt>
                <c:pt idx="326">
                  <c:v>90.444402785351897</c:v>
                </c:pt>
                <c:pt idx="327">
                  <c:v>88.051779933848039</c:v>
                </c:pt>
                <c:pt idx="328">
                  <c:v>87.575911121295263</c:v>
                </c:pt>
                <c:pt idx="329">
                  <c:v>87.159058456123333</c:v>
                </c:pt>
                <c:pt idx="330">
                  <c:v>87.991685124485969</c:v>
                </c:pt>
                <c:pt idx="331">
                  <c:v>86.811071023546305</c:v>
                </c:pt>
                <c:pt idx="332">
                  <c:v>90.225949596682071</c:v>
                </c:pt>
                <c:pt idx="333">
                  <c:v>100.54393215502266</c:v>
                </c:pt>
                <c:pt idx="334">
                  <c:v>98.90164132119898</c:v>
                </c:pt>
                <c:pt idx="335">
                  <c:v>96.256734224094345</c:v>
                </c:pt>
                <c:pt idx="336">
                  <c:v>98.558293407743335</c:v>
                </c:pt>
                <c:pt idx="337">
                  <c:v>98.92649199107403</c:v>
                </c:pt>
                <c:pt idx="338">
                  <c:v>98.323316995338033</c:v>
                </c:pt>
                <c:pt idx="339">
                  <c:v>98.200670663196973</c:v>
                </c:pt>
                <c:pt idx="340">
                  <c:v>98.700186300176355</c:v>
                </c:pt>
                <c:pt idx="341">
                  <c:v>101.9768411093209</c:v>
                </c:pt>
                <c:pt idx="342">
                  <c:v>97.394833357068705</c:v>
                </c:pt>
                <c:pt idx="343">
                  <c:v>95.142620120764079</c:v>
                </c:pt>
                <c:pt idx="344">
                  <c:v>85.660455217306691</c:v>
                </c:pt>
                <c:pt idx="345">
                  <c:v>80.384892317024352</c:v>
                </c:pt>
                <c:pt idx="346">
                  <c:v>79.182994958178469</c:v>
                </c:pt>
                <c:pt idx="347">
                  <c:v>77.171257056750235</c:v>
                </c:pt>
                <c:pt idx="348">
                  <c:v>74.050490097823115</c:v>
                </c:pt>
                <c:pt idx="349">
                  <c:v>71.848050439240808</c:v>
                </c:pt>
                <c:pt idx="350">
                  <c:v>65.089952314675443</c:v>
                </c:pt>
                <c:pt idx="351">
                  <c:v>206.08777274670183</c:v>
                </c:pt>
                <c:pt idx="352">
                  <c:v>224.18387856688736</c:v>
                </c:pt>
                <c:pt idx="353">
                  <c:v>176.39777016942068</c:v>
                </c:pt>
                <c:pt idx="354">
                  <c:v>161.15282693374999</c:v>
                </c:pt>
                <c:pt idx="355">
                  <c:v>135.2145929980864</c:v>
                </c:pt>
                <c:pt idx="356">
                  <c:v>124.02886940598688</c:v>
                </c:pt>
                <c:pt idx="357">
                  <c:v>118.08977950503477</c:v>
                </c:pt>
                <c:pt idx="358">
                  <c:v>111.2870778666349</c:v>
                </c:pt>
                <c:pt idx="359">
                  <c:v>178.82378646222955</c:v>
                </c:pt>
                <c:pt idx="360">
                  <c:v>114.85943796679268</c:v>
                </c:pt>
                <c:pt idx="361">
                  <c:v>158.86231872209441</c:v>
                </c:pt>
                <c:pt idx="362">
                  <c:v>104.27284351800536</c:v>
                </c:pt>
                <c:pt idx="363">
                  <c:v>97.836360756827716</c:v>
                </c:pt>
                <c:pt idx="364">
                  <c:v>87.061066640055756</c:v>
                </c:pt>
                <c:pt idx="365">
                  <c:v>81.004590566021477</c:v>
                </c:pt>
                <c:pt idx="366">
                  <c:v>74.266606189453796</c:v>
                </c:pt>
                <c:pt idx="367">
                  <c:v>73.341608303045803</c:v>
                </c:pt>
                <c:pt idx="368">
                  <c:v>61.120305445493152</c:v>
                </c:pt>
                <c:pt idx="369">
                  <c:v>54.925359973273324</c:v>
                </c:pt>
                <c:pt idx="370">
                  <c:v>49.054996647629601</c:v>
                </c:pt>
                <c:pt idx="371">
                  <c:v>45.593980654939095</c:v>
                </c:pt>
                <c:pt idx="372">
                  <c:v>54.041876597782256</c:v>
                </c:pt>
                <c:pt idx="373">
                  <c:v>61.825694788350006</c:v>
                </c:pt>
                <c:pt idx="374">
                  <c:v>56.345285175324086</c:v>
                </c:pt>
                <c:pt idx="375">
                  <c:v>55.349294669361896</c:v>
                </c:pt>
                <c:pt idx="376">
                  <c:v>54.427308781523898</c:v>
                </c:pt>
                <c:pt idx="377">
                  <c:v>53.339305154357007</c:v>
                </c:pt>
                <c:pt idx="378">
                  <c:v>52.174089799794487</c:v>
                </c:pt>
                <c:pt idx="379">
                  <c:v>51.725722900275073</c:v>
                </c:pt>
                <c:pt idx="380">
                  <c:v>50.882299660845511</c:v>
                </c:pt>
                <c:pt idx="381">
                  <c:v>50.304298266235733</c:v>
                </c:pt>
                <c:pt idx="382">
                  <c:v>50.263569973905689</c:v>
                </c:pt>
                <c:pt idx="383">
                  <c:v>50.147368638369393</c:v>
                </c:pt>
                <c:pt idx="384">
                  <c:v>48.761763120401213</c:v>
                </c:pt>
                <c:pt idx="385">
                  <c:v>47.844805833324727</c:v>
                </c:pt>
                <c:pt idx="386">
                  <c:v>47.06192574010862</c:v>
                </c:pt>
                <c:pt idx="387">
                  <c:v>46.543039845163776</c:v>
                </c:pt>
                <c:pt idx="388">
                  <c:v>46.386597557733495</c:v>
                </c:pt>
                <c:pt idx="389">
                  <c:v>46.119772772355219</c:v>
                </c:pt>
                <c:pt idx="390">
                  <c:v>45.497908950094995</c:v>
                </c:pt>
                <c:pt idx="391">
                  <c:v>44.914946459627167</c:v>
                </c:pt>
                <c:pt idx="392">
                  <c:v>44.511014016950362</c:v>
                </c:pt>
                <c:pt idx="393">
                  <c:v>44.162345756086438</c:v>
                </c:pt>
                <c:pt idx="394">
                  <c:v>44.07788407233501</c:v>
                </c:pt>
                <c:pt idx="395">
                  <c:v>44.071027060371769</c:v>
                </c:pt>
                <c:pt idx="396">
                  <c:v>44.229627762780659</c:v>
                </c:pt>
                <c:pt idx="397">
                  <c:v>44.068394546704162</c:v>
                </c:pt>
                <c:pt idx="398">
                  <c:v>43.793241951682781</c:v>
                </c:pt>
                <c:pt idx="399">
                  <c:v>43.495216783963627</c:v>
                </c:pt>
                <c:pt idx="400">
                  <c:v>43.058342722460466</c:v>
                </c:pt>
                <c:pt idx="401">
                  <c:v>42.833176601142107</c:v>
                </c:pt>
                <c:pt idx="402">
                  <c:v>42.739127599431527</c:v>
                </c:pt>
                <c:pt idx="403">
                  <c:v>42.894033628740907</c:v>
                </c:pt>
                <c:pt idx="404">
                  <c:v>42.592589434695562</c:v>
                </c:pt>
                <c:pt idx="405">
                  <c:v>42.478919398299745</c:v>
                </c:pt>
                <c:pt idx="406">
                  <c:v>42.571715124652741</c:v>
                </c:pt>
                <c:pt idx="407">
                  <c:v>42.679417168240363</c:v>
                </c:pt>
                <c:pt idx="408">
                  <c:v>42.708851788449159</c:v>
                </c:pt>
                <c:pt idx="409">
                  <c:v>42.79329250160756</c:v>
                </c:pt>
                <c:pt idx="410">
                  <c:v>42.893213881675514</c:v>
                </c:pt>
                <c:pt idx="411">
                  <c:v>42.839875078066974</c:v>
                </c:pt>
                <c:pt idx="412">
                  <c:v>42.776023879453859</c:v>
                </c:pt>
                <c:pt idx="413">
                  <c:v>42.739225274428875</c:v>
                </c:pt>
                <c:pt idx="414">
                  <c:v>42.433730421634927</c:v>
                </c:pt>
                <c:pt idx="415">
                  <c:v>42.479966444142789</c:v>
                </c:pt>
                <c:pt idx="416">
                  <c:v>42.307095941782521</c:v>
                </c:pt>
                <c:pt idx="417">
                  <c:v>42.239602298354804</c:v>
                </c:pt>
                <c:pt idx="418">
                  <c:v>42.263834853638613</c:v>
                </c:pt>
                <c:pt idx="419">
                  <c:v>42.169225239973265</c:v>
                </c:pt>
                <c:pt idx="420">
                  <c:v>41.763239062844903</c:v>
                </c:pt>
                <c:pt idx="421">
                  <c:v>41.995435207302393</c:v>
                </c:pt>
                <c:pt idx="422">
                  <c:v>42.317291032507939</c:v>
                </c:pt>
                <c:pt idx="423">
                  <c:v>42.25636269730856</c:v>
                </c:pt>
                <c:pt idx="424">
                  <c:v>42.326497692083699</c:v>
                </c:pt>
                <c:pt idx="425">
                  <c:v>42.519419259238283</c:v>
                </c:pt>
                <c:pt idx="426">
                  <c:v>42.426470030550192</c:v>
                </c:pt>
                <c:pt idx="427">
                  <c:v>42.634938919789867</c:v>
                </c:pt>
                <c:pt idx="428">
                  <c:v>42.670173976093764</c:v>
                </c:pt>
                <c:pt idx="429">
                  <c:v>42.656689198708705</c:v>
                </c:pt>
                <c:pt idx="430">
                  <c:v>42.83318028838611</c:v>
                </c:pt>
                <c:pt idx="431">
                  <c:v>42.81606441529474</c:v>
                </c:pt>
                <c:pt idx="432">
                  <c:v>42.845128225197499</c:v>
                </c:pt>
                <c:pt idx="433">
                  <c:v>43.063587905573513</c:v>
                </c:pt>
                <c:pt idx="434">
                  <c:v>43.402776348364903</c:v>
                </c:pt>
                <c:pt idx="435">
                  <c:v>43.452741374251808</c:v>
                </c:pt>
                <c:pt idx="436">
                  <c:v>43.57759983297516</c:v>
                </c:pt>
                <c:pt idx="437">
                  <c:v>43.682108299103682</c:v>
                </c:pt>
                <c:pt idx="438">
                  <c:v>43.525347733983381</c:v>
                </c:pt>
                <c:pt idx="439">
                  <c:v>43.637948750172981</c:v>
                </c:pt>
                <c:pt idx="440">
                  <c:v>43.690057564902851</c:v>
                </c:pt>
                <c:pt idx="441">
                  <c:v>43.549251590568772</c:v>
                </c:pt>
                <c:pt idx="442">
                  <c:v>43.721591067742359</c:v>
                </c:pt>
                <c:pt idx="443">
                  <c:v>43.89905879731927</c:v>
                </c:pt>
                <c:pt idx="444">
                  <c:v>43.799385947702085</c:v>
                </c:pt>
                <c:pt idx="445">
                  <c:v>43.709624793481943</c:v>
                </c:pt>
                <c:pt idx="446">
                  <c:v>44.004555440363688</c:v>
                </c:pt>
                <c:pt idx="447">
                  <c:v>44.281564745515226</c:v>
                </c:pt>
                <c:pt idx="448">
                  <c:v>44.397057907719748</c:v>
                </c:pt>
                <c:pt idx="449">
                  <c:v>44.34855698306383</c:v>
                </c:pt>
                <c:pt idx="450">
                  <c:v>44.328590426564482</c:v>
                </c:pt>
                <c:pt idx="451">
                  <c:v>44.281840053556927</c:v>
                </c:pt>
                <c:pt idx="452">
                  <c:v>44.407420427581847</c:v>
                </c:pt>
                <c:pt idx="453">
                  <c:v>44.581625801400918</c:v>
                </c:pt>
                <c:pt idx="454">
                  <c:v>44.720318487615032</c:v>
                </c:pt>
                <c:pt idx="455">
                  <c:v>44.748803248154637</c:v>
                </c:pt>
                <c:pt idx="456">
                  <c:v>44.573176384572079</c:v>
                </c:pt>
                <c:pt idx="457">
                  <c:v>44.49595412266931</c:v>
                </c:pt>
                <c:pt idx="458">
                  <c:v>44.629671420262028</c:v>
                </c:pt>
                <c:pt idx="459">
                  <c:v>44.702380581529994</c:v>
                </c:pt>
                <c:pt idx="460">
                  <c:v>44.838420169065152</c:v>
                </c:pt>
                <c:pt idx="461">
                  <c:v>44.830634723210565</c:v>
                </c:pt>
                <c:pt idx="462">
                  <c:v>44.768364844494712</c:v>
                </c:pt>
                <c:pt idx="463">
                  <c:v>44.888316568470508</c:v>
                </c:pt>
                <c:pt idx="464">
                  <c:v>44.95381466061437</c:v>
                </c:pt>
                <c:pt idx="465">
                  <c:v>45.170680353846635</c:v>
                </c:pt>
                <c:pt idx="466">
                  <c:v>45.382040889471632</c:v>
                </c:pt>
                <c:pt idx="467">
                  <c:v>45.543983055985976</c:v>
                </c:pt>
                <c:pt idx="468">
                  <c:v>45.381977372339648</c:v>
                </c:pt>
                <c:pt idx="469">
                  <c:v>45.454997343660544</c:v>
                </c:pt>
                <c:pt idx="470">
                  <c:v>45.824943768320502</c:v>
                </c:pt>
                <c:pt idx="471">
                  <c:v>46.026506826504502</c:v>
                </c:pt>
                <c:pt idx="472">
                  <c:v>46.306715192954535</c:v>
                </c:pt>
                <c:pt idx="473">
                  <c:v>46.335765677269251</c:v>
                </c:pt>
                <c:pt idx="474">
                  <c:v>46.380747049636739</c:v>
                </c:pt>
                <c:pt idx="475">
                  <c:v>46.608571243505793</c:v>
                </c:pt>
                <c:pt idx="476">
                  <c:v>46.833317077199446</c:v>
                </c:pt>
                <c:pt idx="477">
                  <c:v>46.919677560100389</c:v>
                </c:pt>
                <c:pt idx="478">
                  <c:v>47.147737266288864</c:v>
                </c:pt>
                <c:pt idx="479">
                  <c:v>47.256409960223003</c:v>
                </c:pt>
                <c:pt idx="480">
                  <c:v>47.039844355710656</c:v>
                </c:pt>
                <c:pt idx="481">
                  <c:v>47.060117819254558</c:v>
                </c:pt>
                <c:pt idx="482">
                  <c:v>47.466715675395051</c:v>
                </c:pt>
                <c:pt idx="483">
                  <c:v>47.595198794990431</c:v>
                </c:pt>
                <c:pt idx="484">
                  <c:v>47.893183707311124</c:v>
                </c:pt>
                <c:pt idx="485">
                  <c:v>48.085258770090064</c:v>
                </c:pt>
                <c:pt idx="486">
                  <c:v>47.983153583342812</c:v>
                </c:pt>
                <c:pt idx="487">
                  <c:v>48.18886439135499</c:v>
                </c:pt>
                <c:pt idx="488">
                  <c:v>48.366624212042758</c:v>
                </c:pt>
                <c:pt idx="489">
                  <c:v>48.360415335538356</c:v>
                </c:pt>
                <c:pt idx="490">
                  <c:v>48.725966918754054</c:v>
                </c:pt>
                <c:pt idx="491">
                  <c:v>48.82260528197591</c:v>
                </c:pt>
                <c:pt idx="492">
                  <c:v>48.959166052640775</c:v>
                </c:pt>
                <c:pt idx="493">
                  <c:v>49.209498180908177</c:v>
                </c:pt>
                <c:pt idx="494">
                  <c:v>49.190901977486142</c:v>
                </c:pt>
                <c:pt idx="495">
                  <c:v>48.962162591798823</c:v>
                </c:pt>
                <c:pt idx="496">
                  <c:v>48.987677604558563</c:v>
                </c:pt>
                <c:pt idx="497">
                  <c:v>49.532703188427007</c:v>
                </c:pt>
                <c:pt idx="498">
                  <c:v>49.796498043213937</c:v>
                </c:pt>
                <c:pt idx="499">
                  <c:v>50.071195707780639</c:v>
                </c:pt>
                <c:pt idx="500">
                  <c:v>50.216327548200582</c:v>
                </c:pt>
                <c:pt idx="501">
                  <c:v>50.518787655555805</c:v>
                </c:pt>
                <c:pt idx="502">
                  <c:v>50.875395486517341</c:v>
                </c:pt>
                <c:pt idx="503">
                  <c:v>51.000354622829256</c:v>
                </c:pt>
                <c:pt idx="504">
                  <c:v>79.601229511445837</c:v>
                </c:pt>
                <c:pt idx="505">
                  <c:v>98.058912028938138</c:v>
                </c:pt>
                <c:pt idx="506">
                  <c:v>114.60591192648675</c:v>
                </c:pt>
                <c:pt idx="507">
                  <c:v>123.97863363003225</c:v>
                </c:pt>
                <c:pt idx="508">
                  <c:v>135.20394546766269</c:v>
                </c:pt>
                <c:pt idx="509">
                  <c:v>143.03611461097213</c:v>
                </c:pt>
                <c:pt idx="510">
                  <c:v>138.13505466469843</c:v>
                </c:pt>
                <c:pt idx="511">
                  <c:v>135.90580589659811</c:v>
                </c:pt>
                <c:pt idx="512">
                  <c:v>135.1887118450837</c:v>
                </c:pt>
                <c:pt idx="513">
                  <c:v>135.2492286524124</c:v>
                </c:pt>
                <c:pt idx="514">
                  <c:v>130.20914188806029</c:v>
                </c:pt>
                <c:pt idx="515">
                  <c:v>128.43054172062267</c:v>
                </c:pt>
                <c:pt idx="516">
                  <c:v>118.88332451166788</c:v>
                </c:pt>
                <c:pt idx="517">
                  <c:v>114.64380066094932</c:v>
                </c:pt>
                <c:pt idx="518">
                  <c:v>110.36840459345241</c:v>
                </c:pt>
                <c:pt idx="519">
                  <c:v>104.49126191158985</c:v>
                </c:pt>
                <c:pt idx="520">
                  <c:v>102.74083059105139</c:v>
                </c:pt>
                <c:pt idx="521">
                  <c:v>102.05921978310953</c:v>
                </c:pt>
                <c:pt idx="522">
                  <c:v>101.48218151392658</c:v>
                </c:pt>
                <c:pt idx="523">
                  <c:v>106.19957653007141</c:v>
                </c:pt>
                <c:pt idx="524">
                  <c:v>105.89243271229863</c:v>
                </c:pt>
                <c:pt idx="525">
                  <c:v>103.14534525131039</c:v>
                </c:pt>
                <c:pt idx="526">
                  <c:v>103.88091852009271</c:v>
                </c:pt>
                <c:pt idx="527">
                  <c:v>106.47492776953544</c:v>
                </c:pt>
                <c:pt idx="528">
                  <c:v>103.94698991990626</c:v>
                </c:pt>
                <c:pt idx="529">
                  <c:v>105.31246030301311</c:v>
                </c:pt>
                <c:pt idx="530">
                  <c:v>103.74834539619057</c:v>
                </c:pt>
                <c:pt idx="531">
                  <c:v>100.88598413250867</c:v>
                </c:pt>
                <c:pt idx="532">
                  <c:v>103.34214755005307</c:v>
                </c:pt>
                <c:pt idx="533">
                  <c:v>104.30792657830699</c:v>
                </c:pt>
                <c:pt idx="534">
                  <c:v>103.83025355859728</c:v>
                </c:pt>
                <c:pt idx="535">
                  <c:v>105.55215827049761</c:v>
                </c:pt>
                <c:pt idx="536">
                  <c:v>104.57997433543127</c:v>
                </c:pt>
                <c:pt idx="537">
                  <c:v>103.45695588699057</c:v>
                </c:pt>
                <c:pt idx="538">
                  <c:v>103.15782517107857</c:v>
                </c:pt>
                <c:pt idx="539">
                  <c:v>103.02031092251525</c:v>
                </c:pt>
                <c:pt idx="540">
                  <c:v>100.77664624879424</c:v>
                </c:pt>
                <c:pt idx="541">
                  <c:v>99.161167549706832</c:v>
                </c:pt>
                <c:pt idx="542">
                  <c:v>98.234341280518095</c:v>
                </c:pt>
                <c:pt idx="543">
                  <c:v>96.994635979575406</c:v>
                </c:pt>
                <c:pt idx="544">
                  <c:v>96.199224269286745</c:v>
                </c:pt>
                <c:pt idx="545">
                  <c:v>95.148065230134961</c:v>
                </c:pt>
                <c:pt idx="546">
                  <c:v>93.879139003129268</c:v>
                </c:pt>
                <c:pt idx="547">
                  <c:v>94.193974046793272</c:v>
                </c:pt>
                <c:pt idx="548">
                  <c:v>93.960296278139111</c:v>
                </c:pt>
                <c:pt idx="549">
                  <c:v>95.3262027724316</c:v>
                </c:pt>
                <c:pt idx="550">
                  <c:v>94.377410765444807</c:v>
                </c:pt>
                <c:pt idx="551">
                  <c:v>95.014310927681962</c:v>
                </c:pt>
                <c:pt idx="552">
                  <c:v>95.048771063179856</c:v>
                </c:pt>
                <c:pt idx="553">
                  <c:v>95.562151121497251</c:v>
                </c:pt>
                <c:pt idx="554">
                  <c:v>94.981688989170607</c:v>
                </c:pt>
                <c:pt idx="555">
                  <c:v>94.003208645442228</c:v>
                </c:pt>
                <c:pt idx="556">
                  <c:v>93.49095480294433</c:v>
                </c:pt>
                <c:pt idx="557">
                  <c:v>94.036280090795316</c:v>
                </c:pt>
                <c:pt idx="558">
                  <c:v>93.639328300192034</c:v>
                </c:pt>
                <c:pt idx="559">
                  <c:v>93.296701557192023</c:v>
                </c:pt>
                <c:pt idx="560">
                  <c:v>93.259538058230262</c:v>
                </c:pt>
                <c:pt idx="561">
                  <c:v>92.57394419974635</c:v>
                </c:pt>
                <c:pt idx="562">
                  <c:v>91.345888942850124</c:v>
                </c:pt>
                <c:pt idx="563">
                  <c:v>90.0925735029777</c:v>
                </c:pt>
                <c:pt idx="564">
                  <c:v>89.817578382734808</c:v>
                </c:pt>
                <c:pt idx="565">
                  <c:v>89.523354890491774</c:v>
                </c:pt>
                <c:pt idx="566">
                  <c:v>88.600565622807096</c:v>
                </c:pt>
                <c:pt idx="567">
                  <c:v>86.81880909923791</c:v>
                </c:pt>
                <c:pt idx="568">
                  <c:v>84.808534763804019</c:v>
                </c:pt>
                <c:pt idx="569">
                  <c:v>83.05208436855807</c:v>
                </c:pt>
                <c:pt idx="570">
                  <c:v>81.705253716781257</c:v>
                </c:pt>
                <c:pt idx="571">
                  <c:v>80.132894346595336</c:v>
                </c:pt>
                <c:pt idx="572">
                  <c:v>78.14117306144594</c:v>
                </c:pt>
                <c:pt idx="573">
                  <c:v>76.786600343885794</c:v>
                </c:pt>
                <c:pt idx="574">
                  <c:v>76.015021411026112</c:v>
                </c:pt>
                <c:pt idx="575">
                  <c:v>75.612618163750739</c:v>
                </c:pt>
                <c:pt idx="576">
                  <c:v>75.082868469528535</c:v>
                </c:pt>
                <c:pt idx="577">
                  <c:v>73.377588114775378</c:v>
                </c:pt>
                <c:pt idx="578">
                  <c:v>70.923391509111852</c:v>
                </c:pt>
                <c:pt idx="579">
                  <c:v>68.947738677444121</c:v>
                </c:pt>
                <c:pt idx="580">
                  <c:v>68.790011221945562</c:v>
                </c:pt>
                <c:pt idx="581">
                  <c:v>65.850939300714046</c:v>
                </c:pt>
                <c:pt idx="582">
                  <c:v>63.306427888372973</c:v>
                </c:pt>
                <c:pt idx="583">
                  <c:v>62.68715446181767</c:v>
                </c:pt>
                <c:pt idx="584">
                  <c:v>62.547313912562629</c:v>
                </c:pt>
                <c:pt idx="585">
                  <c:v>65.09850680926445</c:v>
                </c:pt>
                <c:pt idx="586">
                  <c:v>67.150937750648126</c:v>
                </c:pt>
                <c:pt idx="587">
                  <c:v>68.075878487570151</c:v>
                </c:pt>
                <c:pt idx="588">
                  <c:v>69.019072557011114</c:v>
                </c:pt>
                <c:pt idx="589">
                  <c:v>69.399711107392207</c:v>
                </c:pt>
                <c:pt idx="590">
                  <c:v>71.335269592635285</c:v>
                </c:pt>
                <c:pt idx="591">
                  <c:v>71.361024811705576</c:v>
                </c:pt>
                <c:pt idx="592">
                  <c:v>71.254181080774259</c:v>
                </c:pt>
                <c:pt idx="593">
                  <c:v>72.268502710821338</c:v>
                </c:pt>
                <c:pt idx="594">
                  <c:v>72.31742139528474</c:v>
                </c:pt>
                <c:pt idx="595">
                  <c:v>71.431808920682442</c:v>
                </c:pt>
                <c:pt idx="596">
                  <c:v>70.739765048669284</c:v>
                </c:pt>
                <c:pt idx="597">
                  <c:v>69.545888791628457</c:v>
                </c:pt>
                <c:pt idx="598">
                  <c:v>68.277105839466984</c:v>
                </c:pt>
                <c:pt idx="599">
                  <c:v>66.823063720928317</c:v>
                </c:pt>
                <c:pt idx="600">
                  <c:v>66.168597276516479</c:v>
                </c:pt>
                <c:pt idx="601">
                  <c:v>64.684535452536153</c:v>
                </c:pt>
                <c:pt idx="602">
                  <c:v>63.134095414388426</c:v>
                </c:pt>
                <c:pt idx="603">
                  <c:v>61.691835726433951</c:v>
                </c:pt>
                <c:pt idx="604">
                  <c:v>61.25760001750605</c:v>
                </c:pt>
                <c:pt idx="605">
                  <c:v>61.579177411956735</c:v>
                </c:pt>
                <c:pt idx="606">
                  <c:v>60.969153182350475</c:v>
                </c:pt>
                <c:pt idx="607">
                  <c:v>60.342420153708929</c:v>
                </c:pt>
                <c:pt idx="608">
                  <c:v>59.65683180920275</c:v>
                </c:pt>
                <c:pt idx="609">
                  <c:v>58.362008204900327</c:v>
                </c:pt>
                <c:pt idx="610">
                  <c:v>57.412982317889238</c:v>
                </c:pt>
                <c:pt idx="611">
                  <c:v>56.678445230887021</c:v>
                </c:pt>
                <c:pt idx="612">
                  <c:v>56.785972864778813</c:v>
                </c:pt>
                <c:pt idx="613">
                  <c:v>56.244552679933037</c:v>
                </c:pt>
                <c:pt idx="614">
                  <c:v>55.071485861993153</c:v>
                </c:pt>
                <c:pt idx="615">
                  <c:v>54.725692935649469</c:v>
                </c:pt>
                <c:pt idx="616">
                  <c:v>55.215804395977372</c:v>
                </c:pt>
                <c:pt idx="617">
                  <c:v>54.404884647824673</c:v>
                </c:pt>
                <c:pt idx="618">
                  <c:v>53.62165223685016</c:v>
                </c:pt>
                <c:pt idx="619">
                  <c:v>53.604477943038184</c:v>
                </c:pt>
                <c:pt idx="620">
                  <c:v>53.588488097982875</c:v>
                </c:pt>
                <c:pt idx="621">
                  <c:v>53.170052987915263</c:v>
                </c:pt>
                <c:pt idx="622">
                  <c:v>56.368723891208539</c:v>
                </c:pt>
                <c:pt idx="623">
                  <c:v>54.658102596872602</c:v>
                </c:pt>
                <c:pt idx="624">
                  <c:v>55.18906564079181</c:v>
                </c:pt>
                <c:pt idx="625">
                  <c:v>53.880676685905307</c:v>
                </c:pt>
                <c:pt idx="626">
                  <c:v>53.072318770756979</c:v>
                </c:pt>
                <c:pt idx="627">
                  <c:v>53.863039001781388</c:v>
                </c:pt>
                <c:pt idx="628">
                  <c:v>58.524949693707185</c:v>
                </c:pt>
                <c:pt idx="629">
                  <c:v>62.328182704262801</c:v>
                </c:pt>
                <c:pt idx="630">
                  <c:v>64.130175325151598</c:v>
                </c:pt>
                <c:pt idx="631">
                  <c:v>63.810311996600241</c:v>
                </c:pt>
                <c:pt idx="632">
                  <c:v>62.609298056353012</c:v>
                </c:pt>
                <c:pt idx="633">
                  <c:v>61.351686521712622</c:v>
                </c:pt>
                <c:pt idx="634">
                  <c:v>61.526157355627831</c:v>
                </c:pt>
                <c:pt idx="635">
                  <c:v>62.480180991255928</c:v>
                </c:pt>
                <c:pt idx="636">
                  <c:v>69.208053889597338</c:v>
                </c:pt>
                <c:pt idx="637">
                  <c:v>71.427972091727412</c:v>
                </c:pt>
                <c:pt idx="638">
                  <c:v>73.061865904187542</c:v>
                </c:pt>
                <c:pt idx="639">
                  <c:v>77.427628372035386</c:v>
                </c:pt>
                <c:pt idx="640">
                  <c:v>81.430281896368157</c:v>
                </c:pt>
                <c:pt idx="641">
                  <c:v>72.407993316817169</c:v>
                </c:pt>
                <c:pt idx="642">
                  <c:v>69.988915928168026</c:v>
                </c:pt>
                <c:pt idx="643">
                  <c:v>73.712789210815004</c:v>
                </c:pt>
                <c:pt idx="644">
                  <c:v>75.22196011549083</c:v>
                </c:pt>
                <c:pt idx="645">
                  <c:v>76.686595094237973</c:v>
                </c:pt>
                <c:pt idx="646">
                  <c:v>75.506187115118323</c:v>
                </c:pt>
                <c:pt idx="647">
                  <c:v>72.238706080850321</c:v>
                </c:pt>
                <c:pt idx="648">
                  <c:v>82.539588597980867</c:v>
                </c:pt>
                <c:pt idx="649">
                  <c:v>80.819465560521621</c:v>
                </c:pt>
                <c:pt idx="650">
                  <c:v>72.128428038170483</c:v>
                </c:pt>
                <c:pt idx="651">
                  <c:v>67.905342664857685</c:v>
                </c:pt>
                <c:pt idx="652">
                  <c:v>70.814416662570849</c:v>
                </c:pt>
                <c:pt idx="653">
                  <c:v>74.12117599661363</c:v>
                </c:pt>
                <c:pt idx="654">
                  <c:v>75.666102339326656</c:v>
                </c:pt>
                <c:pt idx="655">
                  <c:v>81.069622861892782</c:v>
                </c:pt>
                <c:pt idx="656">
                  <c:v>88.558389518046653</c:v>
                </c:pt>
                <c:pt idx="657">
                  <c:v>87.191197186669541</c:v>
                </c:pt>
                <c:pt idx="658">
                  <c:v>77.829321358243547</c:v>
                </c:pt>
                <c:pt idx="659">
                  <c:v>75.101115722756262</c:v>
                </c:pt>
                <c:pt idx="660">
                  <c:v>77.088058366131875</c:v>
                </c:pt>
                <c:pt idx="661">
                  <c:v>73.117484936977945</c:v>
                </c:pt>
                <c:pt idx="662">
                  <c:v>70.335606709949857</c:v>
                </c:pt>
                <c:pt idx="663">
                  <c:v>67.776912582170851</c:v>
                </c:pt>
                <c:pt idx="664">
                  <c:v>66.427259507944456</c:v>
                </c:pt>
                <c:pt idx="665">
                  <c:v>67.200167255401027</c:v>
                </c:pt>
                <c:pt idx="666">
                  <c:v>72.649762838465918</c:v>
                </c:pt>
                <c:pt idx="667">
                  <c:v>76.480214496175392</c:v>
                </c:pt>
                <c:pt idx="668">
                  <c:v>77.913350817722772</c:v>
                </c:pt>
                <c:pt idx="669">
                  <c:v>77.344986521282337</c:v>
                </c:pt>
                <c:pt idx="670">
                  <c:v>72.518867635742609</c:v>
                </c:pt>
                <c:pt idx="671">
                  <c:v>66.746664570054861</c:v>
                </c:pt>
                <c:pt idx="672">
                  <c:v>63.66739146910588</c:v>
                </c:pt>
                <c:pt idx="673">
                  <c:v>64.009628178675328</c:v>
                </c:pt>
                <c:pt idx="674">
                  <c:v>64.494108527112914</c:v>
                </c:pt>
                <c:pt idx="675">
                  <c:v>58.308368969878458</c:v>
                </c:pt>
                <c:pt idx="676">
                  <c:v>55.120883862212608</c:v>
                </c:pt>
                <c:pt idx="677">
                  <c:v>53.240513551057767</c:v>
                </c:pt>
                <c:pt idx="678">
                  <c:v>54.705578042180925</c:v>
                </c:pt>
                <c:pt idx="679">
                  <c:v>55.324826975324193</c:v>
                </c:pt>
                <c:pt idx="680">
                  <c:v>55.242894056704351</c:v>
                </c:pt>
                <c:pt idx="681">
                  <c:v>54.228018485372367</c:v>
                </c:pt>
                <c:pt idx="682">
                  <c:v>53.757504476589425</c:v>
                </c:pt>
                <c:pt idx="683">
                  <c:v>56.214974121253526</c:v>
                </c:pt>
                <c:pt idx="684">
                  <c:v>56.449543310845463</c:v>
                </c:pt>
                <c:pt idx="685">
                  <c:v>53.993529591002584</c:v>
                </c:pt>
                <c:pt idx="686">
                  <c:v>51.565521443670235</c:v>
                </c:pt>
                <c:pt idx="687">
                  <c:v>49.8478948329183</c:v>
                </c:pt>
                <c:pt idx="688">
                  <c:v>49.748114130813747</c:v>
                </c:pt>
                <c:pt idx="689">
                  <c:v>50.482831532923186</c:v>
                </c:pt>
                <c:pt idx="690">
                  <c:v>53.190292255641026</c:v>
                </c:pt>
                <c:pt idx="691">
                  <c:v>54.325366558668918</c:v>
                </c:pt>
                <c:pt idx="692">
                  <c:v>52.41225680847684</c:v>
                </c:pt>
                <c:pt idx="693">
                  <c:v>51.84194524902248</c:v>
                </c:pt>
                <c:pt idx="694">
                  <c:v>51.4197757763041</c:v>
                </c:pt>
                <c:pt idx="695">
                  <c:v>50.528181022876531</c:v>
                </c:pt>
                <c:pt idx="696">
                  <c:v>53.665118543569903</c:v>
                </c:pt>
                <c:pt idx="697">
                  <c:v>53.59088204084064</c:v>
                </c:pt>
                <c:pt idx="698">
                  <c:v>54.009391043026866</c:v>
                </c:pt>
                <c:pt idx="699">
                  <c:v>52.478391860809872</c:v>
                </c:pt>
                <c:pt idx="700">
                  <c:v>61.282095500920008</c:v>
                </c:pt>
                <c:pt idx="701">
                  <c:v>65.91198234384035</c:v>
                </c:pt>
                <c:pt idx="702">
                  <c:v>67.153121739978104</c:v>
                </c:pt>
                <c:pt idx="703">
                  <c:v>69.660074319791704</c:v>
                </c:pt>
                <c:pt idx="704">
                  <c:v>83.016611555562889</c:v>
                </c:pt>
                <c:pt idx="705">
                  <c:v>76.10427162865011</c:v>
                </c:pt>
                <c:pt idx="706">
                  <c:v>71.290827993961159</c:v>
                </c:pt>
                <c:pt idx="707">
                  <c:v>73.104657371845704</c:v>
                </c:pt>
                <c:pt idx="708">
                  <c:v>72.675401601512945</c:v>
                </c:pt>
                <c:pt idx="709">
                  <c:v>69.035042543300733</c:v>
                </c:pt>
                <c:pt idx="710">
                  <c:v>71.46201741775235</c:v>
                </c:pt>
                <c:pt idx="711">
                  <c:v>73.639597242845468</c:v>
                </c:pt>
                <c:pt idx="712">
                  <c:v>74.50746590506273</c:v>
                </c:pt>
                <c:pt idx="713">
                  <c:v>71.067082708412741</c:v>
                </c:pt>
                <c:pt idx="714">
                  <c:v>67.996841673286497</c:v>
                </c:pt>
                <c:pt idx="715">
                  <c:v>81.750440120633073</c:v>
                </c:pt>
                <c:pt idx="716">
                  <c:v>86.104529413084535</c:v>
                </c:pt>
                <c:pt idx="717">
                  <c:v>89.657632153253871</c:v>
                </c:pt>
                <c:pt idx="718">
                  <c:v>87.726160732019267</c:v>
                </c:pt>
                <c:pt idx="719">
                  <c:v>91.530308365988986</c:v>
                </c:pt>
                <c:pt idx="720">
                  <c:v>95.949975649566625</c:v>
                </c:pt>
                <c:pt idx="721">
                  <c:v>95.147091851715601</c:v>
                </c:pt>
                <c:pt idx="722">
                  <c:v>97.439067389301599</c:v>
                </c:pt>
                <c:pt idx="723">
                  <c:v>115.17500525651452</c:v>
                </c:pt>
                <c:pt idx="724">
                  <c:v>144.0499538000748</c:v>
                </c:pt>
                <c:pt idx="725">
                  <c:v>140.61943168098998</c:v>
                </c:pt>
                <c:pt idx="726">
                  <c:v>144.1358873708441</c:v>
                </c:pt>
                <c:pt idx="727">
                  <c:v>144.17338262979291</c:v>
                </c:pt>
                <c:pt idx="728">
                  <c:v>144.80768256810478</c:v>
                </c:pt>
                <c:pt idx="729">
                  <c:v>172.67318121137757</c:v>
                </c:pt>
                <c:pt idx="730">
                  <c:v>157.95176757141351</c:v>
                </c:pt>
                <c:pt idx="731">
                  <c:v>145.67893119218544</c:v>
                </c:pt>
                <c:pt idx="732">
                  <c:v>144.0268974268518</c:v>
                </c:pt>
                <c:pt idx="733">
                  <c:v>131.42009173187697</c:v>
                </c:pt>
                <c:pt idx="734">
                  <c:v>120.86193479310042</c:v>
                </c:pt>
                <c:pt idx="735">
                  <c:v>119.16156837801981</c:v>
                </c:pt>
                <c:pt idx="736">
                  <c:v>122.16025165313143</c:v>
                </c:pt>
                <c:pt idx="737">
                  <c:v>125.85505555612121</c:v>
                </c:pt>
                <c:pt idx="738">
                  <c:v>134.58031547106671</c:v>
                </c:pt>
                <c:pt idx="739">
                  <c:v>133.76339646323663</c:v>
                </c:pt>
                <c:pt idx="740">
                  <c:v>132.0993706657147</c:v>
                </c:pt>
                <c:pt idx="741">
                  <c:v>131.67558437479815</c:v>
                </c:pt>
                <c:pt idx="742">
                  <c:v>137.05098110614745</c:v>
                </c:pt>
                <c:pt idx="743">
                  <c:v>133.07508692725173</c:v>
                </c:pt>
                <c:pt idx="744">
                  <c:v>135.98203479282122</c:v>
                </c:pt>
                <c:pt idx="745">
                  <c:v>131.5365891660752</c:v>
                </c:pt>
                <c:pt idx="746">
                  <c:v>116.71618271307437</c:v>
                </c:pt>
                <c:pt idx="747">
                  <c:v>109.22271873423448</c:v>
                </c:pt>
                <c:pt idx="748">
                  <c:v>107.32929111296752</c:v>
                </c:pt>
                <c:pt idx="749">
                  <c:v>109.58322518341855</c:v>
                </c:pt>
                <c:pt idx="750">
                  <c:v>133.98860620028137</c:v>
                </c:pt>
                <c:pt idx="751">
                  <c:v>125.54516691475355</c:v>
                </c:pt>
                <c:pt idx="752">
                  <c:v>118.51457649409116</c:v>
                </c:pt>
                <c:pt idx="753">
                  <c:v>112.59973222794497</c:v>
                </c:pt>
                <c:pt idx="754">
                  <c:v>116.69036908414931</c:v>
                </c:pt>
                <c:pt idx="755">
                  <c:v>122.94922781824118</c:v>
                </c:pt>
                <c:pt idx="756">
                  <c:v>129.03408706938245</c:v>
                </c:pt>
                <c:pt idx="757">
                  <c:v>119.63609510099138</c:v>
                </c:pt>
                <c:pt idx="758">
                  <c:v>116.02114469481526</c:v>
                </c:pt>
                <c:pt idx="759">
                  <c:v>127.96193078126848</c:v>
                </c:pt>
                <c:pt idx="760">
                  <c:v>125.18697804850081</c:v>
                </c:pt>
                <c:pt idx="761">
                  <c:v>119.31790803025723</c:v>
                </c:pt>
                <c:pt idx="762">
                  <c:v>125.30952521212197</c:v>
                </c:pt>
                <c:pt idx="763">
                  <c:v>149.24217771089189</c:v>
                </c:pt>
                <c:pt idx="764">
                  <c:v>144.86784199026803</c:v>
                </c:pt>
                <c:pt idx="765">
                  <c:v>147.37729006150931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E-4331-A6FF-5C5FC4C12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856048"/>
        <c:axId val="58779199"/>
      </c:lineChart>
      <c:catAx>
        <c:axId val="11408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9199"/>
        <c:crosses val="autoZero"/>
        <c:auto val="1"/>
        <c:lblAlgn val="ctr"/>
        <c:lblOffset val="100"/>
        <c:noMultiLvlLbl val="0"/>
      </c:catAx>
      <c:valAx>
        <c:axId val="587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56048"/>
        <c:crosses val="autoZero"/>
        <c:crossBetween val="between"/>
        <c:majorUnit val="20"/>
      </c:valAx>
      <c:spPr>
        <a:noFill/>
        <a:ln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2400881667960506"/>
          <c:y val="0.24029094360777722"/>
          <c:w val="0.25128461055044177"/>
          <c:h val="0.12489934510613356"/>
        </c:manualLayout>
      </c:layout>
      <c:overlay val="0"/>
      <c:spPr>
        <a:solidFill>
          <a:schemeClr val="bg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mes_tipo de cambio real'!$S$9</c:f>
              <c:strCache>
                <c:ptCount val="1"/>
                <c:pt idx="0">
                  <c:v>Valuación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'Datos mes_tipo de cambio real'!$C$641:$C$1407</c:f>
              <c:strCache>
                <c:ptCount val="767"/>
                <c:pt idx="0">
                  <c:v>1960-1</c:v>
                </c:pt>
                <c:pt idx="1">
                  <c:v>1960-2</c:v>
                </c:pt>
                <c:pt idx="2">
                  <c:v>1960-3</c:v>
                </c:pt>
                <c:pt idx="3">
                  <c:v>1960-4</c:v>
                </c:pt>
                <c:pt idx="4">
                  <c:v>1960-5</c:v>
                </c:pt>
                <c:pt idx="5">
                  <c:v>1960-6</c:v>
                </c:pt>
                <c:pt idx="6">
                  <c:v>1960-7</c:v>
                </c:pt>
                <c:pt idx="7">
                  <c:v>1960-8</c:v>
                </c:pt>
                <c:pt idx="8">
                  <c:v>1960-9</c:v>
                </c:pt>
                <c:pt idx="9">
                  <c:v>1960-10</c:v>
                </c:pt>
                <c:pt idx="10">
                  <c:v>1960-11</c:v>
                </c:pt>
                <c:pt idx="11">
                  <c:v>1960-12</c:v>
                </c:pt>
                <c:pt idx="12">
                  <c:v>1961-1</c:v>
                </c:pt>
                <c:pt idx="13">
                  <c:v>1961-2</c:v>
                </c:pt>
                <c:pt idx="14">
                  <c:v>1961-3</c:v>
                </c:pt>
                <c:pt idx="15">
                  <c:v>1961-4</c:v>
                </c:pt>
                <c:pt idx="16">
                  <c:v>1961-5</c:v>
                </c:pt>
                <c:pt idx="17">
                  <c:v>1961-6</c:v>
                </c:pt>
                <c:pt idx="18">
                  <c:v>1961-7</c:v>
                </c:pt>
                <c:pt idx="19">
                  <c:v>1961-8</c:v>
                </c:pt>
                <c:pt idx="20">
                  <c:v>1961-9</c:v>
                </c:pt>
                <c:pt idx="21">
                  <c:v>1961-10</c:v>
                </c:pt>
                <c:pt idx="22">
                  <c:v>1961-11</c:v>
                </c:pt>
                <c:pt idx="23">
                  <c:v>1961-12</c:v>
                </c:pt>
                <c:pt idx="24">
                  <c:v>1962-1</c:v>
                </c:pt>
                <c:pt idx="25">
                  <c:v>1962-2</c:v>
                </c:pt>
                <c:pt idx="26">
                  <c:v>1962-3</c:v>
                </c:pt>
                <c:pt idx="27">
                  <c:v>1962-4</c:v>
                </c:pt>
                <c:pt idx="28">
                  <c:v>1962-5</c:v>
                </c:pt>
                <c:pt idx="29">
                  <c:v>1962-6</c:v>
                </c:pt>
                <c:pt idx="30">
                  <c:v>1962-7</c:v>
                </c:pt>
                <c:pt idx="31">
                  <c:v>1962-8</c:v>
                </c:pt>
                <c:pt idx="32">
                  <c:v>1962-9</c:v>
                </c:pt>
                <c:pt idx="33">
                  <c:v>1962-10</c:v>
                </c:pt>
                <c:pt idx="34">
                  <c:v>1962-11</c:v>
                </c:pt>
                <c:pt idx="35">
                  <c:v>1962-12</c:v>
                </c:pt>
                <c:pt idx="36">
                  <c:v>1963-1</c:v>
                </c:pt>
                <c:pt idx="37">
                  <c:v>1963-2</c:v>
                </c:pt>
                <c:pt idx="38">
                  <c:v>1963-3</c:v>
                </c:pt>
                <c:pt idx="39">
                  <c:v>1963-4</c:v>
                </c:pt>
                <c:pt idx="40">
                  <c:v>1963-5</c:v>
                </c:pt>
                <c:pt idx="41">
                  <c:v>1963-6</c:v>
                </c:pt>
                <c:pt idx="42">
                  <c:v>1963-7</c:v>
                </c:pt>
                <c:pt idx="43">
                  <c:v>1963-8</c:v>
                </c:pt>
                <c:pt idx="44">
                  <c:v>1963-9</c:v>
                </c:pt>
                <c:pt idx="45">
                  <c:v>1963-10</c:v>
                </c:pt>
                <c:pt idx="46">
                  <c:v>1963-11</c:v>
                </c:pt>
                <c:pt idx="47">
                  <c:v>1963-12</c:v>
                </c:pt>
                <c:pt idx="48">
                  <c:v>1964-1</c:v>
                </c:pt>
                <c:pt idx="49">
                  <c:v>1964-2</c:v>
                </c:pt>
                <c:pt idx="50">
                  <c:v>1964-3</c:v>
                </c:pt>
                <c:pt idx="51">
                  <c:v>1964-4</c:v>
                </c:pt>
                <c:pt idx="52">
                  <c:v>1964-5</c:v>
                </c:pt>
                <c:pt idx="53">
                  <c:v>1964-6</c:v>
                </c:pt>
                <c:pt idx="54">
                  <c:v>1964-7</c:v>
                </c:pt>
                <c:pt idx="55">
                  <c:v>1964-8</c:v>
                </c:pt>
                <c:pt idx="56">
                  <c:v>1964-9</c:v>
                </c:pt>
                <c:pt idx="57">
                  <c:v>1964-10</c:v>
                </c:pt>
                <c:pt idx="58">
                  <c:v>1964-11</c:v>
                </c:pt>
                <c:pt idx="59">
                  <c:v>1964-12</c:v>
                </c:pt>
                <c:pt idx="60">
                  <c:v>1965-1</c:v>
                </c:pt>
                <c:pt idx="61">
                  <c:v>1965-2</c:v>
                </c:pt>
                <c:pt idx="62">
                  <c:v>1965-3</c:v>
                </c:pt>
                <c:pt idx="63">
                  <c:v>1965-4</c:v>
                </c:pt>
                <c:pt idx="64">
                  <c:v>1965-5</c:v>
                </c:pt>
                <c:pt idx="65">
                  <c:v>1965-6</c:v>
                </c:pt>
                <c:pt idx="66">
                  <c:v>1965-7</c:v>
                </c:pt>
                <c:pt idx="67">
                  <c:v>1965-8</c:v>
                </c:pt>
                <c:pt idx="68">
                  <c:v>1965-9</c:v>
                </c:pt>
                <c:pt idx="69">
                  <c:v>1965-10</c:v>
                </c:pt>
                <c:pt idx="70">
                  <c:v>1965-11</c:v>
                </c:pt>
                <c:pt idx="71">
                  <c:v>1965-12</c:v>
                </c:pt>
                <c:pt idx="72">
                  <c:v>1966-1</c:v>
                </c:pt>
                <c:pt idx="73">
                  <c:v>1966-2</c:v>
                </c:pt>
                <c:pt idx="74">
                  <c:v>1966-3</c:v>
                </c:pt>
                <c:pt idx="75">
                  <c:v>1966-4</c:v>
                </c:pt>
                <c:pt idx="76">
                  <c:v>1966-5</c:v>
                </c:pt>
                <c:pt idx="77">
                  <c:v>1966-6</c:v>
                </c:pt>
                <c:pt idx="78">
                  <c:v>1966-7</c:v>
                </c:pt>
                <c:pt idx="79">
                  <c:v>1966-8</c:v>
                </c:pt>
                <c:pt idx="80">
                  <c:v>1966-9</c:v>
                </c:pt>
                <c:pt idx="81">
                  <c:v>1966-10</c:v>
                </c:pt>
                <c:pt idx="82">
                  <c:v>1966-11</c:v>
                </c:pt>
                <c:pt idx="83">
                  <c:v>1966-12</c:v>
                </c:pt>
                <c:pt idx="84">
                  <c:v>1967-1</c:v>
                </c:pt>
                <c:pt idx="85">
                  <c:v>1967-2</c:v>
                </c:pt>
                <c:pt idx="86">
                  <c:v>1967-3</c:v>
                </c:pt>
                <c:pt idx="87">
                  <c:v>1967-4</c:v>
                </c:pt>
                <c:pt idx="88">
                  <c:v>1967-5</c:v>
                </c:pt>
                <c:pt idx="89">
                  <c:v>1967-6</c:v>
                </c:pt>
                <c:pt idx="90">
                  <c:v>1967-7</c:v>
                </c:pt>
                <c:pt idx="91">
                  <c:v>1967-8</c:v>
                </c:pt>
                <c:pt idx="92">
                  <c:v>1967-9</c:v>
                </c:pt>
                <c:pt idx="93">
                  <c:v>1967-10</c:v>
                </c:pt>
                <c:pt idx="94">
                  <c:v>1967-11</c:v>
                </c:pt>
                <c:pt idx="95">
                  <c:v>1967-12</c:v>
                </c:pt>
                <c:pt idx="96">
                  <c:v>1968-1</c:v>
                </c:pt>
                <c:pt idx="97">
                  <c:v>1968-2</c:v>
                </c:pt>
                <c:pt idx="98">
                  <c:v>1968-3</c:v>
                </c:pt>
                <c:pt idx="99">
                  <c:v>1968-4</c:v>
                </c:pt>
                <c:pt idx="100">
                  <c:v>1968-5</c:v>
                </c:pt>
                <c:pt idx="101">
                  <c:v>1968-6</c:v>
                </c:pt>
                <c:pt idx="102">
                  <c:v>1968-7</c:v>
                </c:pt>
                <c:pt idx="103">
                  <c:v>1968-8</c:v>
                </c:pt>
                <c:pt idx="104">
                  <c:v>1968-9</c:v>
                </c:pt>
                <c:pt idx="105">
                  <c:v>1968-10</c:v>
                </c:pt>
                <c:pt idx="106">
                  <c:v>1968-11</c:v>
                </c:pt>
                <c:pt idx="107">
                  <c:v>1968-12</c:v>
                </c:pt>
                <c:pt idx="108">
                  <c:v>1969-1</c:v>
                </c:pt>
                <c:pt idx="109">
                  <c:v>1969-2</c:v>
                </c:pt>
                <c:pt idx="110">
                  <c:v>1969-3</c:v>
                </c:pt>
                <c:pt idx="111">
                  <c:v>1969-4</c:v>
                </c:pt>
                <c:pt idx="112">
                  <c:v>1969-5</c:v>
                </c:pt>
                <c:pt idx="113">
                  <c:v>1969-6</c:v>
                </c:pt>
                <c:pt idx="114">
                  <c:v>1969-7</c:v>
                </c:pt>
                <c:pt idx="115">
                  <c:v>1969-8</c:v>
                </c:pt>
                <c:pt idx="116">
                  <c:v>1969-9</c:v>
                </c:pt>
                <c:pt idx="117">
                  <c:v>1969-10</c:v>
                </c:pt>
                <c:pt idx="118">
                  <c:v>1969-11</c:v>
                </c:pt>
                <c:pt idx="119">
                  <c:v>1969-12</c:v>
                </c:pt>
                <c:pt idx="120">
                  <c:v>1970-1</c:v>
                </c:pt>
                <c:pt idx="121">
                  <c:v>1970-2</c:v>
                </c:pt>
                <c:pt idx="122">
                  <c:v>1970-3</c:v>
                </c:pt>
                <c:pt idx="123">
                  <c:v>1970-4</c:v>
                </c:pt>
                <c:pt idx="124">
                  <c:v>1970-5</c:v>
                </c:pt>
                <c:pt idx="125">
                  <c:v>1970-6</c:v>
                </c:pt>
                <c:pt idx="126">
                  <c:v>1970-7</c:v>
                </c:pt>
                <c:pt idx="127">
                  <c:v>1970-8</c:v>
                </c:pt>
                <c:pt idx="128">
                  <c:v>1970-9</c:v>
                </c:pt>
                <c:pt idx="129">
                  <c:v>1970-10</c:v>
                </c:pt>
                <c:pt idx="130">
                  <c:v>1970-11</c:v>
                </c:pt>
                <c:pt idx="131">
                  <c:v>1970-12</c:v>
                </c:pt>
                <c:pt idx="132">
                  <c:v>1971-1</c:v>
                </c:pt>
                <c:pt idx="133">
                  <c:v>1971-2</c:v>
                </c:pt>
                <c:pt idx="134">
                  <c:v>1971-3</c:v>
                </c:pt>
                <c:pt idx="135">
                  <c:v>1971-4</c:v>
                </c:pt>
                <c:pt idx="136">
                  <c:v>1971-5</c:v>
                </c:pt>
                <c:pt idx="137">
                  <c:v>1971-6</c:v>
                </c:pt>
                <c:pt idx="138">
                  <c:v>1971-7</c:v>
                </c:pt>
                <c:pt idx="139">
                  <c:v>1971-8</c:v>
                </c:pt>
                <c:pt idx="140">
                  <c:v>1971-9</c:v>
                </c:pt>
                <c:pt idx="141">
                  <c:v>1971-10</c:v>
                </c:pt>
                <c:pt idx="142">
                  <c:v>1971-11</c:v>
                </c:pt>
                <c:pt idx="143">
                  <c:v>1971-12</c:v>
                </c:pt>
                <c:pt idx="144">
                  <c:v>1972-1</c:v>
                </c:pt>
                <c:pt idx="145">
                  <c:v>1972-2</c:v>
                </c:pt>
                <c:pt idx="146">
                  <c:v>1972-3</c:v>
                </c:pt>
                <c:pt idx="147">
                  <c:v>1972-4</c:v>
                </c:pt>
                <c:pt idx="148">
                  <c:v>1972-5</c:v>
                </c:pt>
                <c:pt idx="149">
                  <c:v>1972-6</c:v>
                </c:pt>
                <c:pt idx="150">
                  <c:v>1972-7</c:v>
                </c:pt>
                <c:pt idx="151">
                  <c:v>1972-8</c:v>
                </c:pt>
                <c:pt idx="152">
                  <c:v>1972-9</c:v>
                </c:pt>
                <c:pt idx="153">
                  <c:v>1972-10</c:v>
                </c:pt>
                <c:pt idx="154">
                  <c:v>1972-11</c:v>
                </c:pt>
                <c:pt idx="155">
                  <c:v>1972-12</c:v>
                </c:pt>
                <c:pt idx="156">
                  <c:v>1973-1</c:v>
                </c:pt>
                <c:pt idx="157">
                  <c:v>1973-2</c:v>
                </c:pt>
                <c:pt idx="158">
                  <c:v>1973-3</c:v>
                </c:pt>
                <c:pt idx="159">
                  <c:v>1973-4</c:v>
                </c:pt>
                <c:pt idx="160">
                  <c:v>1973-5</c:v>
                </c:pt>
                <c:pt idx="161">
                  <c:v>1973-6</c:v>
                </c:pt>
                <c:pt idx="162">
                  <c:v>1973-7</c:v>
                </c:pt>
                <c:pt idx="163">
                  <c:v>1973-8</c:v>
                </c:pt>
                <c:pt idx="164">
                  <c:v>1973-9</c:v>
                </c:pt>
                <c:pt idx="165">
                  <c:v>1973-10</c:v>
                </c:pt>
                <c:pt idx="166">
                  <c:v>1973-11</c:v>
                </c:pt>
                <c:pt idx="167">
                  <c:v>1973-12</c:v>
                </c:pt>
                <c:pt idx="168">
                  <c:v>1974-1</c:v>
                </c:pt>
                <c:pt idx="169">
                  <c:v>1974-2</c:v>
                </c:pt>
                <c:pt idx="170">
                  <c:v>1974-3</c:v>
                </c:pt>
                <c:pt idx="171">
                  <c:v>1974-4</c:v>
                </c:pt>
                <c:pt idx="172">
                  <c:v>1974-5</c:v>
                </c:pt>
                <c:pt idx="173">
                  <c:v>1974-6</c:v>
                </c:pt>
                <c:pt idx="174">
                  <c:v>1974-7</c:v>
                </c:pt>
                <c:pt idx="175">
                  <c:v>1974-8</c:v>
                </c:pt>
                <c:pt idx="176">
                  <c:v>1974-9</c:v>
                </c:pt>
                <c:pt idx="177">
                  <c:v>1974-10</c:v>
                </c:pt>
                <c:pt idx="178">
                  <c:v>1974-11</c:v>
                </c:pt>
                <c:pt idx="179">
                  <c:v>1974-12</c:v>
                </c:pt>
                <c:pt idx="180">
                  <c:v>1975-1</c:v>
                </c:pt>
                <c:pt idx="181">
                  <c:v>1975-2</c:v>
                </c:pt>
                <c:pt idx="182">
                  <c:v>1975-3</c:v>
                </c:pt>
                <c:pt idx="183">
                  <c:v>1975-4</c:v>
                </c:pt>
                <c:pt idx="184">
                  <c:v>1975-5</c:v>
                </c:pt>
                <c:pt idx="185">
                  <c:v>1975-6</c:v>
                </c:pt>
                <c:pt idx="186">
                  <c:v>1975-7</c:v>
                </c:pt>
                <c:pt idx="187">
                  <c:v>1975-8</c:v>
                </c:pt>
                <c:pt idx="188">
                  <c:v>1975-9</c:v>
                </c:pt>
                <c:pt idx="189">
                  <c:v>1975-10</c:v>
                </c:pt>
                <c:pt idx="190">
                  <c:v>1975-11</c:v>
                </c:pt>
                <c:pt idx="191">
                  <c:v>1975-12</c:v>
                </c:pt>
                <c:pt idx="192">
                  <c:v>1976-1</c:v>
                </c:pt>
                <c:pt idx="193">
                  <c:v>1976-2</c:v>
                </c:pt>
                <c:pt idx="194">
                  <c:v>1976-3</c:v>
                </c:pt>
                <c:pt idx="195">
                  <c:v>1976-4</c:v>
                </c:pt>
                <c:pt idx="196">
                  <c:v>1976-5</c:v>
                </c:pt>
                <c:pt idx="197">
                  <c:v>1976-6</c:v>
                </c:pt>
                <c:pt idx="198">
                  <c:v>1976-7</c:v>
                </c:pt>
                <c:pt idx="199">
                  <c:v>1976-8</c:v>
                </c:pt>
                <c:pt idx="200">
                  <c:v>1976-9</c:v>
                </c:pt>
                <c:pt idx="201">
                  <c:v>1976-10</c:v>
                </c:pt>
                <c:pt idx="202">
                  <c:v>1976-11</c:v>
                </c:pt>
                <c:pt idx="203">
                  <c:v>1976-12</c:v>
                </c:pt>
                <c:pt idx="204">
                  <c:v>1977-1</c:v>
                </c:pt>
                <c:pt idx="205">
                  <c:v>1977-2</c:v>
                </c:pt>
                <c:pt idx="206">
                  <c:v>1977-3</c:v>
                </c:pt>
                <c:pt idx="207">
                  <c:v>1977-4</c:v>
                </c:pt>
                <c:pt idx="208">
                  <c:v>1977-5</c:v>
                </c:pt>
                <c:pt idx="209">
                  <c:v>1977-6</c:v>
                </c:pt>
                <c:pt idx="210">
                  <c:v>1977-7</c:v>
                </c:pt>
                <c:pt idx="211">
                  <c:v>1977-8</c:v>
                </c:pt>
                <c:pt idx="212">
                  <c:v>1977-9</c:v>
                </c:pt>
                <c:pt idx="213">
                  <c:v>1977-10</c:v>
                </c:pt>
                <c:pt idx="214">
                  <c:v>1977-11</c:v>
                </c:pt>
                <c:pt idx="215">
                  <c:v>1977-12</c:v>
                </c:pt>
                <c:pt idx="216">
                  <c:v>1978-1</c:v>
                </c:pt>
                <c:pt idx="217">
                  <c:v>1978-2</c:v>
                </c:pt>
                <c:pt idx="218">
                  <c:v>1978-3</c:v>
                </c:pt>
                <c:pt idx="219">
                  <c:v>1978-4</c:v>
                </c:pt>
                <c:pt idx="220">
                  <c:v>1978-5</c:v>
                </c:pt>
                <c:pt idx="221">
                  <c:v>1978-6</c:v>
                </c:pt>
                <c:pt idx="222">
                  <c:v>1978-7</c:v>
                </c:pt>
                <c:pt idx="223">
                  <c:v>1978-8</c:v>
                </c:pt>
                <c:pt idx="224">
                  <c:v>1978-9</c:v>
                </c:pt>
                <c:pt idx="225">
                  <c:v>1978-10</c:v>
                </c:pt>
                <c:pt idx="226">
                  <c:v>1978-11</c:v>
                </c:pt>
                <c:pt idx="227">
                  <c:v>1978-12</c:v>
                </c:pt>
                <c:pt idx="228">
                  <c:v>1979-1</c:v>
                </c:pt>
                <c:pt idx="229">
                  <c:v>1979-2</c:v>
                </c:pt>
                <c:pt idx="230">
                  <c:v>1979-3</c:v>
                </c:pt>
                <c:pt idx="231">
                  <c:v>1979-4</c:v>
                </c:pt>
                <c:pt idx="232">
                  <c:v>1979-5</c:v>
                </c:pt>
                <c:pt idx="233">
                  <c:v>1979-6</c:v>
                </c:pt>
                <c:pt idx="234">
                  <c:v>1979-7</c:v>
                </c:pt>
                <c:pt idx="235">
                  <c:v>1979-8</c:v>
                </c:pt>
                <c:pt idx="236">
                  <c:v>1979-9</c:v>
                </c:pt>
                <c:pt idx="237">
                  <c:v>1979-10</c:v>
                </c:pt>
                <c:pt idx="238">
                  <c:v>1979-11</c:v>
                </c:pt>
                <c:pt idx="239">
                  <c:v>1979-12</c:v>
                </c:pt>
                <c:pt idx="240">
                  <c:v>1980-1</c:v>
                </c:pt>
                <c:pt idx="241">
                  <c:v>1980-2</c:v>
                </c:pt>
                <c:pt idx="242">
                  <c:v>1980-3</c:v>
                </c:pt>
                <c:pt idx="243">
                  <c:v>1980-4</c:v>
                </c:pt>
                <c:pt idx="244">
                  <c:v>1980-5</c:v>
                </c:pt>
                <c:pt idx="245">
                  <c:v>1980-6</c:v>
                </c:pt>
                <c:pt idx="246">
                  <c:v>1980-7</c:v>
                </c:pt>
                <c:pt idx="247">
                  <c:v>1980-8</c:v>
                </c:pt>
                <c:pt idx="248">
                  <c:v>1980-9</c:v>
                </c:pt>
                <c:pt idx="249">
                  <c:v>1980-10</c:v>
                </c:pt>
                <c:pt idx="250">
                  <c:v>1980-11</c:v>
                </c:pt>
                <c:pt idx="251">
                  <c:v>1980-12</c:v>
                </c:pt>
                <c:pt idx="252">
                  <c:v>1981-1</c:v>
                </c:pt>
                <c:pt idx="253">
                  <c:v>1981-2</c:v>
                </c:pt>
                <c:pt idx="254">
                  <c:v>1981-3</c:v>
                </c:pt>
                <c:pt idx="255">
                  <c:v>1981-4</c:v>
                </c:pt>
                <c:pt idx="256">
                  <c:v>1981-5</c:v>
                </c:pt>
                <c:pt idx="257">
                  <c:v>1981-6</c:v>
                </c:pt>
                <c:pt idx="258">
                  <c:v>1981-7</c:v>
                </c:pt>
                <c:pt idx="259">
                  <c:v>1981-8</c:v>
                </c:pt>
                <c:pt idx="260">
                  <c:v>1981-9</c:v>
                </c:pt>
                <c:pt idx="261">
                  <c:v>1981-10</c:v>
                </c:pt>
                <c:pt idx="262">
                  <c:v>1981-11</c:v>
                </c:pt>
                <c:pt idx="263">
                  <c:v>1981-12</c:v>
                </c:pt>
                <c:pt idx="264">
                  <c:v>1982-1</c:v>
                </c:pt>
                <c:pt idx="265">
                  <c:v>1982-2</c:v>
                </c:pt>
                <c:pt idx="266">
                  <c:v>1982-3</c:v>
                </c:pt>
                <c:pt idx="267">
                  <c:v>1982-4</c:v>
                </c:pt>
                <c:pt idx="268">
                  <c:v>1982-5</c:v>
                </c:pt>
                <c:pt idx="269">
                  <c:v>1982-6</c:v>
                </c:pt>
                <c:pt idx="270">
                  <c:v>1982-7</c:v>
                </c:pt>
                <c:pt idx="271">
                  <c:v>1982-8</c:v>
                </c:pt>
                <c:pt idx="272">
                  <c:v>1982-9</c:v>
                </c:pt>
                <c:pt idx="273">
                  <c:v>1982-10</c:v>
                </c:pt>
                <c:pt idx="274">
                  <c:v>1982-11</c:v>
                </c:pt>
                <c:pt idx="275">
                  <c:v>1982-12</c:v>
                </c:pt>
                <c:pt idx="276">
                  <c:v>1983-1</c:v>
                </c:pt>
                <c:pt idx="277">
                  <c:v>1983-2</c:v>
                </c:pt>
                <c:pt idx="278">
                  <c:v>1983-3</c:v>
                </c:pt>
                <c:pt idx="279">
                  <c:v>1983-4</c:v>
                </c:pt>
                <c:pt idx="280">
                  <c:v>1983-5</c:v>
                </c:pt>
                <c:pt idx="281">
                  <c:v>1983-6</c:v>
                </c:pt>
                <c:pt idx="282">
                  <c:v>1983-7</c:v>
                </c:pt>
                <c:pt idx="283">
                  <c:v>1983-8</c:v>
                </c:pt>
                <c:pt idx="284">
                  <c:v>1983-9</c:v>
                </c:pt>
                <c:pt idx="285">
                  <c:v>1983-10</c:v>
                </c:pt>
                <c:pt idx="286">
                  <c:v>1983-11</c:v>
                </c:pt>
                <c:pt idx="287">
                  <c:v>1983-12</c:v>
                </c:pt>
                <c:pt idx="288">
                  <c:v>1984-1</c:v>
                </c:pt>
                <c:pt idx="289">
                  <c:v>1984-2</c:v>
                </c:pt>
                <c:pt idx="290">
                  <c:v>1984-3</c:v>
                </c:pt>
                <c:pt idx="291">
                  <c:v>1984-4</c:v>
                </c:pt>
                <c:pt idx="292">
                  <c:v>1984-5</c:v>
                </c:pt>
                <c:pt idx="293">
                  <c:v>1984-6</c:v>
                </c:pt>
                <c:pt idx="294">
                  <c:v>1984-7</c:v>
                </c:pt>
                <c:pt idx="295">
                  <c:v>1984-8</c:v>
                </c:pt>
                <c:pt idx="296">
                  <c:v>1984-9</c:v>
                </c:pt>
                <c:pt idx="297">
                  <c:v>1984-10</c:v>
                </c:pt>
                <c:pt idx="298">
                  <c:v>1984-11</c:v>
                </c:pt>
                <c:pt idx="299">
                  <c:v>1984-12</c:v>
                </c:pt>
                <c:pt idx="300">
                  <c:v>1985-1</c:v>
                </c:pt>
                <c:pt idx="301">
                  <c:v>1985-2</c:v>
                </c:pt>
                <c:pt idx="302">
                  <c:v>1985-3</c:v>
                </c:pt>
                <c:pt idx="303">
                  <c:v>1985-4</c:v>
                </c:pt>
                <c:pt idx="304">
                  <c:v>1985-5</c:v>
                </c:pt>
                <c:pt idx="305">
                  <c:v>1985-6</c:v>
                </c:pt>
                <c:pt idx="306">
                  <c:v>1985-7</c:v>
                </c:pt>
                <c:pt idx="307">
                  <c:v>1985-8</c:v>
                </c:pt>
                <c:pt idx="308">
                  <c:v>1985-9</c:v>
                </c:pt>
                <c:pt idx="309">
                  <c:v>1985-10</c:v>
                </c:pt>
                <c:pt idx="310">
                  <c:v>1985-11</c:v>
                </c:pt>
                <c:pt idx="311">
                  <c:v>1985-12</c:v>
                </c:pt>
                <c:pt idx="312">
                  <c:v>1986-1</c:v>
                </c:pt>
                <c:pt idx="313">
                  <c:v>1986-2</c:v>
                </c:pt>
                <c:pt idx="314">
                  <c:v>1986-3</c:v>
                </c:pt>
                <c:pt idx="315">
                  <c:v>1986-4</c:v>
                </c:pt>
                <c:pt idx="316">
                  <c:v>1986-5</c:v>
                </c:pt>
                <c:pt idx="317">
                  <c:v>1986-6</c:v>
                </c:pt>
                <c:pt idx="318">
                  <c:v>1986-7</c:v>
                </c:pt>
                <c:pt idx="319">
                  <c:v>1986-8</c:v>
                </c:pt>
                <c:pt idx="320">
                  <c:v>1986-9</c:v>
                </c:pt>
                <c:pt idx="321">
                  <c:v>1986-10</c:v>
                </c:pt>
                <c:pt idx="322">
                  <c:v>1986-11</c:v>
                </c:pt>
                <c:pt idx="323">
                  <c:v>1986-12</c:v>
                </c:pt>
                <c:pt idx="324">
                  <c:v>1987-1</c:v>
                </c:pt>
                <c:pt idx="325">
                  <c:v>1987-2</c:v>
                </c:pt>
                <c:pt idx="326">
                  <c:v>1987-3</c:v>
                </c:pt>
                <c:pt idx="327">
                  <c:v>1987-4</c:v>
                </c:pt>
                <c:pt idx="328">
                  <c:v>1987-5</c:v>
                </c:pt>
                <c:pt idx="329">
                  <c:v>1987-6</c:v>
                </c:pt>
                <c:pt idx="330">
                  <c:v>1987-7</c:v>
                </c:pt>
                <c:pt idx="331">
                  <c:v>1987-8</c:v>
                </c:pt>
                <c:pt idx="332">
                  <c:v>1987-9</c:v>
                </c:pt>
                <c:pt idx="333">
                  <c:v>1987-10</c:v>
                </c:pt>
                <c:pt idx="334">
                  <c:v>1987-11</c:v>
                </c:pt>
                <c:pt idx="335">
                  <c:v>1987-12</c:v>
                </c:pt>
                <c:pt idx="336">
                  <c:v>1988-1</c:v>
                </c:pt>
                <c:pt idx="337">
                  <c:v>1988-2</c:v>
                </c:pt>
                <c:pt idx="338">
                  <c:v>1988-3</c:v>
                </c:pt>
                <c:pt idx="339">
                  <c:v>1988-4</c:v>
                </c:pt>
                <c:pt idx="340">
                  <c:v>1988-5</c:v>
                </c:pt>
                <c:pt idx="341">
                  <c:v>1988-6</c:v>
                </c:pt>
                <c:pt idx="342">
                  <c:v>1988-7</c:v>
                </c:pt>
                <c:pt idx="343">
                  <c:v>1988-8</c:v>
                </c:pt>
                <c:pt idx="344">
                  <c:v>1988-9</c:v>
                </c:pt>
                <c:pt idx="345">
                  <c:v>1988-10</c:v>
                </c:pt>
                <c:pt idx="346">
                  <c:v>1988-11</c:v>
                </c:pt>
                <c:pt idx="347">
                  <c:v>1988-12</c:v>
                </c:pt>
                <c:pt idx="348">
                  <c:v>1989-1</c:v>
                </c:pt>
                <c:pt idx="349">
                  <c:v>1989-2</c:v>
                </c:pt>
                <c:pt idx="350">
                  <c:v>1989-3</c:v>
                </c:pt>
                <c:pt idx="351">
                  <c:v>1989-4</c:v>
                </c:pt>
                <c:pt idx="352">
                  <c:v>1989-5</c:v>
                </c:pt>
                <c:pt idx="353">
                  <c:v>1989-6</c:v>
                </c:pt>
                <c:pt idx="354">
                  <c:v>1989-7</c:v>
                </c:pt>
                <c:pt idx="355">
                  <c:v>1989-8</c:v>
                </c:pt>
                <c:pt idx="356">
                  <c:v>1989-9</c:v>
                </c:pt>
                <c:pt idx="357">
                  <c:v>1989-10</c:v>
                </c:pt>
                <c:pt idx="358">
                  <c:v>1989-11</c:v>
                </c:pt>
                <c:pt idx="359">
                  <c:v>1989-12</c:v>
                </c:pt>
                <c:pt idx="360">
                  <c:v>1990-1</c:v>
                </c:pt>
                <c:pt idx="361">
                  <c:v>1990-2</c:v>
                </c:pt>
                <c:pt idx="362">
                  <c:v>1990-3</c:v>
                </c:pt>
                <c:pt idx="363">
                  <c:v>1990-4</c:v>
                </c:pt>
                <c:pt idx="364">
                  <c:v>1990-5</c:v>
                </c:pt>
                <c:pt idx="365">
                  <c:v>1990-6</c:v>
                </c:pt>
                <c:pt idx="366">
                  <c:v>1990-7</c:v>
                </c:pt>
                <c:pt idx="367">
                  <c:v>1990-8</c:v>
                </c:pt>
                <c:pt idx="368">
                  <c:v>1990-9</c:v>
                </c:pt>
                <c:pt idx="369">
                  <c:v>1990-10</c:v>
                </c:pt>
                <c:pt idx="370">
                  <c:v>1990-11</c:v>
                </c:pt>
                <c:pt idx="371">
                  <c:v>1990-12</c:v>
                </c:pt>
                <c:pt idx="372">
                  <c:v>1991-1</c:v>
                </c:pt>
                <c:pt idx="373">
                  <c:v>1991-2</c:v>
                </c:pt>
                <c:pt idx="374">
                  <c:v>1991-3</c:v>
                </c:pt>
                <c:pt idx="375">
                  <c:v>1991-4</c:v>
                </c:pt>
                <c:pt idx="376">
                  <c:v>1991-5</c:v>
                </c:pt>
                <c:pt idx="377">
                  <c:v>1991-6</c:v>
                </c:pt>
                <c:pt idx="378">
                  <c:v>1991-7</c:v>
                </c:pt>
                <c:pt idx="379">
                  <c:v>1991-8</c:v>
                </c:pt>
                <c:pt idx="380">
                  <c:v>1991-9</c:v>
                </c:pt>
                <c:pt idx="381">
                  <c:v>1991-10</c:v>
                </c:pt>
                <c:pt idx="382">
                  <c:v>1991-11</c:v>
                </c:pt>
                <c:pt idx="383">
                  <c:v>1991-12</c:v>
                </c:pt>
                <c:pt idx="384">
                  <c:v>1992-1</c:v>
                </c:pt>
                <c:pt idx="385">
                  <c:v>1992-2</c:v>
                </c:pt>
                <c:pt idx="386">
                  <c:v>1992-3</c:v>
                </c:pt>
                <c:pt idx="387">
                  <c:v>1992-4</c:v>
                </c:pt>
                <c:pt idx="388">
                  <c:v>1992-5</c:v>
                </c:pt>
                <c:pt idx="389">
                  <c:v>1992-6</c:v>
                </c:pt>
                <c:pt idx="390">
                  <c:v>1992-7</c:v>
                </c:pt>
                <c:pt idx="391">
                  <c:v>1992-8</c:v>
                </c:pt>
                <c:pt idx="392">
                  <c:v>1992-9</c:v>
                </c:pt>
                <c:pt idx="393">
                  <c:v>1992-10</c:v>
                </c:pt>
                <c:pt idx="394">
                  <c:v>1992-11</c:v>
                </c:pt>
                <c:pt idx="395">
                  <c:v>1992-12</c:v>
                </c:pt>
                <c:pt idx="396">
                  <c:v>1993-1</c:v>
                </c:pt>
                <c:pt idx="397">
                  <c:v>1993-2</c:v>
                </c:pt>
                <c:pt idx="398">
                  <c:v>1993-3</c:v>
                </c:pt>
                <c:pt idx="399">
                  <c:v>1993-4</c:v>
                </c:pt>
                <c:pt idx="400">
                  <c:v>1993-5</c:v>
                </c:pt>
                <c:pt idx="401">
                  <c:v>1993-6</c:v>
                </c:pt>
                <c:pt idx="402">
                  <c:v>1993-7</c:v>
                </c:pt>
                <c:pt idx="403">
                  <c:v>1993-8</c:v>
                </c:pt>
                <c:pt idx="404">
                  <c:v>1993-9</c:v>
                </c:pt>
                <c:pt idx="405">
                  <c:v>1993-10</c:v>
                </c:pt>
                <c:pt idx="406">
                  <c:v>1993-11</c:v>
                </c:pt>
                <c:pt idx="407">
                  <c:v>1993-12</c:v>
                </c:pt>
                <c:pt idx="408">
                  <c:v>1994-1</c:v>
                </c:pt>
                <c:pt idx="409">
                  <c:v>1994-2</c:v>
                </c:pt>
                <c:pt idx="410">
                  <c:v>1994-3</c:v>
                </c:pt>
                <c:pt idx="411">
                  <c:v>1994-4</c:v>
                </c:pt>
                <c:pt idx="412">
                  <c:v>1994-5</c:v>
                </c:pt>
                <c:pt idx="413">
                  <c:v>1994-6</c:v>
                </c:pt>
                <c:pt idx="414">
                  <c:v>1994-7</c:v>
                </c:pt>
                <c:pt idx="415">
                  <c:v>1994-8</c:v>
                </c:pt>
                <c:pt idx="416">
                  <c:v>1994-9</c:v>
                </c:pt>
                <c:pt idx="417">
                  <c:v>1994-10</c:v>
                </c:pt>
                <c:pt idx="418">
                  <c:v>1994-11</c:v>
                </c:pt>
                <c:pt idx="419">
                  <c:v>1994-12</c:v>
                </c:pt>
                <c:pt idx="420">
                  <c:v>1995-1</c:v>
                </c:pt>
                <c:pt idx="421">
                  <c:v>1995-2</c:v>
                </c:pt>
                <c:pt idx="422">
                  <c:v>1995-3</c:v>
                </c:pt>
                <c:pt idx="423">
                  <c:v>1995-4</c:v>
                </c:pt>
                <c:pt idx="424">
                  <c:v>1995-5</c:v>
                </c:pt>
                <c:pt idx="425">
                  <c:v>1995-6</c:v>
                </c:pt>
                <c:pt idx="426">
                  <c:v>1995-7</c:v>
                </c:pt>
                <c:pt idx="427">
                  <c:v>1995-8</c:v>
                </c:pt>
                <c:pt idx="428">
                  <c:v>1995-9</c:v>
                </c:pt>
                <c:pt idx="429">
                  <c:v>1995-10</c:v>
                </c:pt>
                <c:pt idx="430">
                  <c:v>1995-11</c:v>
                </c:pt>
                <c:pt idx="431">
                  <c:v>1995-12</c:v>
                </c:pt>
                <c:pt idx="432">
                  <c:v>1996-1</c:v>
                </c:pt>
                <c:pt idx="433">
                  <c:v>1996-2</c:v>
                </c:pt>
                <c:pt idx="434">
                  <c:v>1996-3</c:v>
                </c:pt>
                <c:pt idx="435">
                  <c:v>1996-4</c:v>
                </c:pt>
                <c:pt idx="436">
                  <c:v>1996-5</c:v>
                </c:pt>
                <c:pt idx="437">
                  <c:v>1996-6</c:v>
                </c:pt>
                <c:pt idx="438">
                  <c:v>1996-7</c:v>
                </c:pt>
                <c:pt idx="439">
                  <c:v>1996-8</c:v>
                </c:pt>
                <c:pt idx="440">
                  <c:v>1996-9</c:v>
                </c:pt>
                <c:pt idx="441">
                  <c:v>1996-10</c:v>
                </c:pt>
                <c:pt idx="442">
                  <c:v>1996-11</c:v>
                </c:pt>
                <c:pt idx="443">
                  <c:v>1996-12</c:v>
                </c:pt>
                <c:pt idx="444">
                  <c:v>1997-1</c:v>
                </c:pt>
                <c:pt idx="445">
                  <c:v>1997-2</c:v>
                </c:pt>
                <c:pt idx="446">
                  <c:v>1997-3</c:v>
                </c:pt>
                <c:pt idx="447">
                  <c:v>1997-4</c:v>
                </c:pt>
                <c:pt idx="448">
                  <c:v>1997-5</c:v>
                </c:pt>
                <c:pt idx="449">
                  <c:v>1997-6</c:v>
                </c:pt>
                <c:pt idx="450">
                  <c:v>1997-7</c:v>
                </c:pt>
                <c:pt idx="451">
                  <c:v>1997-8</c:v>
                </c:pt>
                <c:pt idx="452">
                  <c:v>1997-9</c:v>
                </c:pt>
                <c:pt idx="453">
                  <c:v>1997-10</c:v>
                </c:pt>
                <c:pt idx="454">
                  <c:v>1997-11</c:v>
                </c:pt>
                <c:pt idx="455">
                  <c:v>1997-12</c:v>
                </c:pt>
                <c:pt idx="456">
                  <c:v>1998-1</c:v>
                </c:pt>
                <c:pt idx="457">
                  <c:v>1998-2</c:v>
                </c:pt>
                <c:pt idx="458">
                  <c:v>1998-3</c:v>
                </c:pt>
                <c:pt idx="459">
                  <c:v>1998-4</c:v>
                </c:pt>
                <c:pt idx="460">
                  <c:v>1998-5</c:v>
                </c:pt>
                <c:pt idx="461">
                  <c:v>1998-6</c:v>
                </c:pt>
                <c:pt idx="462">
                  <c:v>1998-7</c:v>
                </c:pt>
                <c:pt idx="463">
                  <c:v>1998-8</c:v>
                </c:pt>
                <c:pt idx="464">
                  <c:v>1998-9</c:v>
                </c:pt>
                <c:pt idx="465">
                  <c:v>1998-10</c:v>
                </c:pt>
                <c:pt idx="466">
                  <c:v>1998-11</c:v>
                </c:pt>
                <c:pt idx="467">
                  <c:v>1998-12</c:v>
                </c:pt>
                <c:pt idx="468">
                  <c:v>1999-1</c:v>
                </c:pt>
                <c:pt idx="469">
                  <c:v>1999-2</c:v>
                </c:pt>
                <c:pt idx="470">
                  <c:v>1999-3</c:v>
                </c:pt>
                <c:pt idx="471">
                  <c:v>1999-4</c:v>
                </c:pt>
                <c:pt idx="472">
                  <c:v>1999-5</c:v>
                </c:pt>
                <c:pt idx="473">
                  <c:v>1999-6</c:v>
                </c:pt>
                <c:pt idx="474">
                  <c:v>1999-7</c:v>
                </c:pt>
                <c:pt idx="475">
                  <c:v>1999-8</c:v>
                </c:pt>
                <c:pt idx="476">
                  <c:v>1999-9</c:v>
                </c:pt>
                <c:pt idx="477">
                  <c:v>1999-10</c:v>
                </c:pt>
                <c:pt idx="478">
                  <c:v>1999-11</c:v>
                </c:pt>
                <c:pt idx="479">
                  <c:v>1999-12</c:v>
                </c:pt>
                <c:pt idx="480">
                  <c:v>2000-1</c:v>
                </c:pt>
                <c:pt idx="481">
                  <c:v>2000-2</c:v>
                </c:pt>
                <c:pt idx="482">
                  <c:v>2000-3</c:v>
                </c:pt>
                <c:pt idx="483">
                  <c:v>2000-4</c:v>
                </c:pt>
                <c:pt idx="484">
                  <c:v>2000-5</c:v>
                </c:pt>
                <c:pt idx="485">
                  <c:v>2000-6</c:v>
                </c:pt>
                <c:pt idx="486">
                  <c:v>2000-7</c:v>
                </c:pt>
                <c:pt idx="487">
                  <c:v>2000-8</c:v>
                </c:pt>
                <c:pt idx="488">
                  <c:v>2000-9</c:v>
                </c:pt>
                <c:pt idx="489">
                  <c:v>2000-10</c:v>
                </c:pt>
                <c:pt idx="490">
                  <c:v>2000-11</c:v>
                </c:pt>
                <c:pt idx="491">
                  <c:v>2000-12</c:v>
                </c:pt>
                <c:pt idx="492">
                  <c:v>2001-1</c:v>
                </c:pt>
                <c:pt idx="493">
                  <c:v>2001-2</c:v>
                </c:pt>
                <c:pt idx="494">
                  <c:v>2001-3</c:v>
                </c:pt>
                <c:pt idx="495">
                  <c:v>2001-4</c:v>
                </c:pt>
                <c:pt idx="496">
                  <c:v>2001-5</c:v>
                </c:pt>
                <c:pt idx="497">
                  <c:v>2001-6</c:v>
                </c:pt>
                <c:pt idx="498">
                  <c:v>2001-7</c:v>
                </c:pt>
                <c:pt idx="499">
                  <c:v>2001-8</c:v>
                </c:pt>
                <c:pt idx="500">
                  <c:v>2001-9</c:v>
                </c:pt>
                <c:pt idx="501">
                  <c:v>2001-10</c:v>
                </c:pt>
                <c:pt idx="502">
                  <c:v>2001-11</c:v>
                </c:pt>
                <c:pt idx="503">
                  <c:v>2001-12</c:v>
                </c:pt>
                <c:pt idx="504">
                  <c:v>2002-1</c:v>
                </c:pt>
                <c:pt idx="505">
                  <c:v>2002-2</c:v>
                </c:pt>
                <c:pt idx="506">
                  <c:v>2002-3</c:v>
                </c:pt>
                <c:pt idx="507">
                  <c:v>2002-4</c:v>
                </c:pt>
                <c:pt idx="508">
                  <c:v>2002-5</c:v>
                </c:pt>
                <c:pt idx="509">
                  <c:v>2002-6</c:v>
                </c:pt>
                <c:pt idx="510">
                  <c:v>2002-7</c:v>
                </c:pt>
                <c:pt idx="511">
                  <c:v>2002-8</c:v>
                </c:pt>
                <c:pt idx="512">
                  <c:v>2002-9</c:v>
                </c:pt>
                <c:pt idx="513">
                  <c:v>2002-10</c:v>
                </c:pt>
                <c:pt idx="514">
                  <c:v>2002-11</c:v>
                </c:pt>
                <c:pt idx="515">
                  <c:v>2002-12</c:v>
                </c:pt>
                <c:pt idx="516">
                  <c:v>2003-1</c:v>
                </c:pt>
                <c:pt idx="517">
                  <c:v>2003-2</c:v>
                </c:pt>
                <c:pt idx="518">
                  <c:v>2003-3</c:v>
                </c:pt>
                <c:pt idx="519">
                  <c:v>2003-4</c:v>
                </c:pt>
                <c:pt idx="520">
                  <c:v>2003-5</c:v>
                </c:pt>
                <c:pt idx="521">
                  <c:v>2003-6</c:v>
                </c:pt>
                <c:pt idx="522">
                  <c:v>2003-7</c:v>
                </c:pt>
                <c:pt idx="523">
                  <c:v>2003-8</c:v>
                </c:pt>
                <c:pt idx="524">
                  <c:v>2003-9</c:v>
                </c:pt>
                <c:pt idx="525">
                  <c:v>2003-10</c:v>
                </c:pt>
                <c:pt idx="526">
                  <c:v>2003-11</c:v>
                </c:pt>
                <c:pt idx="527">
                  <c:v>2003-12</c:v>
                </c:pt>
                <c:pt idx="528">
                  <c:v>2004-1</c:v>
                </c:pt>
                <c:pt idx="529">
                  <c:v>2004-2</c:v>
                </c:pt>
                <c:pt idx="530">
                  <c:v>2004-3</c:v>
                </c:pt>
                <c:pt idx="531">
                  <c:v>2004-4</c:v>
                </c:pt>
                <c:pt idx="532">
                  <c:v>2004-5</c:v>
                </c:pt>
                <c:pt idx="533">
                  <c:v>2004-6</c:v>
                </c:pt>
                <c:pt idx="534">
                  <c:v>2004-7</c:v>
                </c:pt>
                <c:pt idx="535">
                  <c:v>2004-8</c:v>
                </c:pt>
                <c:pt idx="536">
                  <c:v>2004-9</c:v>
                </c:pt>
                <c:pt idx="537">
                  <c:v>2004-10</c:v>
                </c:pt>
                <c:pt idx="538">
                  <c:v>2004-11</c:v>
                </c:pt>
                <c:pt idx="539">
                  <c:v>2004-12</c:v>
                </c:pt>
                <c:pt idx="540">
                  <c:v>2005-1</c:v>
                </c:pt>
                <c:pt idx="541">
                  <c:v>2005-2</c:v>
                </c:pt>
                <c:pt idx="542">
                  <c:v>2005-3</c:v>
                </c:pt>
                <c:pt idx="543">
                  <c:v>2005-4</c:v>
                </c:pt>
                <c:pt idx="544">
                  <c:v>2005-5</c:v>
                </c:pt>
                <c:pt idx="545">
                  <c:v>2005-6</c:v>
                </c:pt>
                <c:pt idx="546">
                  <c:v>2005-7</c:v>
                </c:pt>
                <c:pt idx="547">
                  <c:v>2005-8</c:v>
                </c:pt>
                <c:pt idx="548">
                  <c:v>2005-9</c:v>
                </c:pt>
                <c:pt idx="549">
                  <c:v>2005-10</c:v>
                </c:pt>
                <c:pt idx="550">
                  <c:v>2005-11</c:v>
                </c:pt>
                <c:pt idx="551">
                  <c:v>2005-12</c:v>
                </c:pt>
                <c:pt idx="552">
                  <c:v>2006-1</c:v>
                </c:pt>
                <c:pt idx="553">
                  <c:v>2006-2</c:v>
                </c:pt>
                <c:pt idx="554">
                  <c:v>2006-3</c:v>
                </c:pt>
                <c:pt idx="555">
                  <c:v>2006-4</c:v>
                </c:pt>
                <c:pt idx="556">
                  <c:v>2006-5</c:v>
                </c:pt>
                <c:pt idx="557">
                  <c:v>2006-6</c:v>
                </c:pt>
                <c:pt idx="558">
                  <c:v>2006-7</c:v>
                </c:pt>
                <c:pt idx="559">
                  <c:v>2006-8</c:v>
                </c:pt>
                <c:pt idx="560">
                  <c:v>2006-9</c:v>
                </c:pt>
                <c:pt idx="561">
                  <c:v>2006-10</c:v>
                </c:pt>
                <c:pt idx="562">
                  <c:v>2006-11</c:v>
                </c:pt>
                <c:pt idx="563">
                  <c:v>2006-12</c:v>
                </c:pt>
                <c:pt idx="564">
                  <c:v>2007-1</c:v>
                </c:pt>
                <c:pt idx="565">
                  <c:v>2007-2</c:v>
                </c:pt>
                <c:pt idx="566">
                  <c:v>2007-3</c:v>
                </c:pt>
                <c:pt idx="567">
                  <c:v>2007-4</c:v>
                </c:pt>
                <c:pt idx="568">
                  <c:v>2007-5</c:v>
                </c:pt>
                <c:pt idx="569">
                  <c:v>2007-6</c:v>
                </c:pt>
                <c:pt idx="570">
                  <c:v>2007-7</c:v>
                </c:pt>
                <c:pt idx="571">
                  <c:v>2007-8</c:v>
                </c:pt>
                <c:pt idx="572">
                  <c:v>2007-9</c:v>
                </c:pt>
                <c:pt idx="573">
                  <c:v>2007-10</c:v>
                </c:pt>
                <c:pt idx="574">
                  <c:v>2007-11</c:v>
                </c:pt>
                <c:pt idx="575">
                  <c:v>2007-12</c:v>
                </c:pt>
                <c:pt idx="576">
                  <c:v>2008-1</c:v>
                </c:pt>
                <c:pt idx="577">
                  <c:v>2008-2</c:v>
                </c:pt>
                <c:pt idx="578">
                  <c:v>2008-3</c:v>
                </c:pt>
                <c:pt idx="579">
                  <c:v>2008-4</c:v>
                </c:pt>
                <c:pt idx="580">
                  <c:v>2008-5</c:v>
                </c:pt>
                <c:pt idx="581">
                  <c:v>2008-6</c:v>
                </c:pt>
                <c:pt idx="582">
                  <c:v>2008-7</c:v>
                </c:pt>
                <c:pt idx="583">
                  <c:v>2008-8</c:v>
                </c:pt>
                <c:pt idx="584">
                  <c:v>2008-9</c:v>
                </c:pt>
                <c:pt idx="585">
                  <c:v>2008-10</c:v>
                </c:pt>
                <c:pt idx="586">
                  <c:v>2008-11</c:v>
                </c:pt>
                <c:pt idx="587">
                  <c:v>2008-12</c:v>
                </c:pt>
                <c:pt idx="588">
                  <c:v>2009-1</c:v>
                </c:pt>
                <c:pt idx="589">
                  <c:v>2009-2</c:v>
                </c:pt>
                <c:pt idx="590">
                  <c:v>2009-3</c:v>
                </c:pt>
                <c:pt idx="591">
                  <c:v>2009-4</c:v>
                </c:pt>
                <c:pt idx="592">
                  <c:v>2009-5</c:v>
                </c:pt>
                <c:pt idx="593">
                  <c:v>2009-6</c:v>
                </c:pt>
                <c:pt idx="594">
                  <c:v>2009-7</c:v>
                </c:pt>
                <c:pt idx="595">
                  <c:v>2009-8</c:v>
                </c:pt>
                <c:pt idx="596">
                  <c:v>2009-9</c:v>
                </c:pt>
                <c:pt idx="597">
                  <c:v>2009-10</c:v>
                </c:pt>
                <c:pt idx="598">
                  <c:v>2009-11</c:v>
                </c:pt>
                <c:pt idx="599">
                  <c:v>2009-12</c:v>
                </c:pt>
                <c:pt idx="600">
                  <c:v>2010-1</c:v>
                </c:pt>
                <c:pt idx="601">
                  <c:v>2010-2</c:v>
                </c:pt>
                <c:pt idx="602">
                  <c:v>2010-3</c:v>
                </c:pt>
                <c:pt idx="603">
                  <c:v>2010-4</c:v>
                </c:pt>
                <c:pt idx="604">
                  <c:v>2010-5</c:v>
                </c:pt>
                <c:pt idx="605">
                  <c:v>2010-6</c:v>
                </c:pt>
                <c:pt idx="606">
                  <c:v>2010-7</c:v>
                </c:pt>
                <c:pt idx="607">
                  <c:v>2010-8</c:v>
                </c:pt>
                <c:pt idx="608">
                  <c:v>2010-9</c:v>
                </c:pt>
                <c:pt idx="609">
                  <c:v>2010-10</c:v>
                </c:pt>
                <c:pt idx="610">
                  <c:v>2010-11</c:v>
                </c:pt>
                <c:pt idx="611">
                  <c:v>2010-12</c:v>
                </c:pt>
                <c:pt idx="612">
                  <c:v>2011-1</c:v>
                </c:pt>
                <c:pt idx="613">
                  <c:v>2011-2</c:v>
                </c:pt>
                <c:pt idx="614">
                  <c:v>2011-3</c:v>
                </c:pt>
                <c:pt idx="615">
                  <c:v>2011-4</c:v>
                </c:pt>
                <c:pt idx="616">
                  <c:v>2011-5</c:v>
                </c:pt>
                <c:pt idx="617">
                  <c:v>2011-6</c:v>
                </c:pt>
                <c:pt idx="618">
                  <c:v>2011-7</c:v>
                </c:pt>
                <c:pt idx="619">
                  <c:v>2011-8</c:v>
                </c:pt>
                <c:pt idx="620">
                  <c:v>2011-9</c:v>
                </c:pt>
                <c:pt idx="621">
                  <c:v>2011-10</c:v>
                </c:pt>
                <c:pt idx="622">
                  <c:v>2011-11</c:v>
                </c:pt>
                <c:pt idx="623">
                  <c:v>2011-12</c:v>
                </c:pt>
                <c:pt idx="624">
                  <c:v>2012-1</c:v>
                </c:pt>
                <c:pt idx="625">
                  <c:v>2012-2</c:v>
                </c:pt>
                <c:pt idx="626">
                  <c:v>2012-3</c:v>
                </c:pt>
                <c:pt idx="627">
                  <c:v>2012-4</c:v>
                </c:pt>
                <c:pt idx="628">
                  <c:v>2012-5</c:v>
                </c:pt>
                <c:pt idx="629">
                  <c:v>2012-6</c:v>
                </c:pt>
                <c:pt idx="630">
                  <c:v>2012-7</c:v>
                </c:pt>
                <c:pt idx="631">
                  <c:v>2012-8</c:v>
                </c:pt>
                <c:pt idx="632">
                  <c:v>2012-9</c:v>
                </c:pt>
                <c:pt idx="633">
                  <c:v>2012-10</c:v>
                </c:pt>
                <c:pt idx="634">
                  <c:v>2012-11</c:v>
                </c:pt>
                <c:pt idx="635">
                  <c:v>2012-12</c:v>
                </c:pt>
                <c:pt idx="636">
                  <c:v>2013-1</c:v>
                </c:pt>
                <c:pt idx="637">
                  <c:v>2013-2</c:v>
                </c:pt>
                <c:pt idx="638">
                  <c:v>2013-3</c:v>
                </c:pt>
                <c:pt idx="639">
                  <c:v>2013-4</c:v>
                </c:pt>
                <c:pt idx="640">
                  <c:v>2013-5</c:v>
                </c:pt>
                <c:pt idx="641">
                  <c:v>2013-6</c:v>
                </c:pt>
                <c:pt idx="642">
                  <c:v>2013-7</c:v>
                </c:pt>
                <c:pt idx="643">
                  <c:v>2013-8</c:v>
                </c:pt>
                <c:pt idx="644">
                  <c:v>2013-9</c:v>
                </c:pt>
                <c:pt idx="645">
                  <c:v>2013-10</c:v>
                </c:pt>
                <c:pt idx="646">
                  <c:v>2013-11</c:v>
                </c:pt>
                <c:pt idx="647">
                  <c:v>2013-12</c:v>
                </c:pt>
                <c:pt idx="648">
                  <c:v>2014-1</c:v>
                </c:pt>
                <c:pt idx="649">
                  <c:v>2014-2</c:v>
                </c:pt>
                <c:pt idx="650">
                  <c:v>2014-3</c:v>
                </c:pt>
                <c:pt idx="651">
                  <c:v>2014-4</c:v>
                </c:pt>
                <c:pt idx="652">
                  <c:v>2014-5</c:v>
                </c:pt>
                <c:pt idx="653">
                  <c:v>2014-6</c:v>
                </c:pt>
                <c:pt idx="654">
                  <c:v>2014-7</c:v>
                </c:pt>
                <c:pt idx="655">
                  <c:v>2014-8</c:v>
                </c:pt>
                <c:pt idx="656">
                  <c:v>2014-9</c:v>
                </c:pt>
                <c:pt idx="657">
                  <c:v>2014-10</c:v>
                </c:pt>
                <c:pt idx="658">
                  <c:v>2014-11</c:v>
                </c:pt>
                <c:pt idx="659">
                  <c:v>2014-12</c:v>
                </c:pt>
                <c:pt idx="660">
                  <c:v>2015-1</c:v>
                </c:pt>
                <c:pt idx="661">
                  <c:v>2015-2</c:v>
                </c:pt>
                <c:pt idx="662">
                  <c:v>2015-3</c:v>
                </c:pt>
                <c:pt idx="663">
                  <c:v>2015-4</c:v>
                </c:pt>
                <c:pt idx="664">
                  <c:v>2015-5</c:v>
                </c:pt>
                <c:pt idx="665">
                  <c:v>2015-6</c:v>
                </c:pt>
                <c:pt idx="666">
                  <c:v>2015-7</c:v>
                </c:pt>
                <c:pt idx="667">
                  <c:v>2015-8</c:v>
                </c:pt>
                <c:pt idx="668">
                  <c:v>2015-9</c:v>
                </c:pt>
                <c:pt idx="669">
                  <c:v>2015-10</c:v>
                </c:pt>
                <c:pt idx="670">
                  <c:v>2015-11</c:v>
                </c:pt>
                <c:pt idx="671">
                  <c:v>2015-12</c:v>
                </c:pt>
                <c:pt idx="672">
                  <c:v>2016-1</c:v>
                </c:pt>
                <c:pt idx="673">
                  <c:v>2016-2</c:v>
                </c:pt>
                <c:pt idx="674">
                  <c:v>2016-3</c:v>
                </c:pt>
                <c:pt idx="675">
                  <c:v>2016-4</c:v>
                </c:pt>
                <c:pt idx="676">
                  <c:v>2016-5</c:v>
                </c:pt>
                <c:pt idx="677">
                  <c:v>2016-6</c:v>
                </c:pt>
                <c:pt idx="678">
                  <c:v>2016-7</c:v>
                </c:pt>
                <c:pt idx="679">
                  <c:v>2016-8</c:v>
                </c:pt>
                <c:pt idx="680">
                  <c:v>2016-9</c:v>
                </c:pt>
                <c:pt idx="681">
                  <c:v>2016-10</c:v>
                </c:pt>
                <c:pt idx="682">
                  <c:v>2016-11</c:v>
                </c:pt>
                <c:pt idx="683">
                  <c:v>2016-12</c:v>
                </c:pt>
                <c:pt idx="684">
                  <c:v>2017-1</c:v>
                </c:pt>
                <c:pt idx="685">
                  <c:v>2017-2</c:v>
                </c:pt>
                <c:pt idx="686">
                  <c:v>2017-3</c:v>
                </c:pt>
                <c:pt idx="687">
                  <c:v>2017-4</c:v>
                </c:pt>
                <c:pt idx="688">
                  <c:v>2017-5</c:v>
                </c:pt>
                <c:pt idx="689">
                  <c:v>2017-6</c:v>
                </c:pt>
                <c:pt idx="690">
                  <c:v>2017-7</c:v>
                </c:pt>
                <c:pt idx="691">
                  <c:v>2017-8</c:v>
                </c:pt>
                <c:pt idx="692">
                  <c:v>2017-9</c:v>
                </c:pt>
                <c:pt idx="693">
                  <c:v>2017-10</c:v>
                </c:pt>
                <c:pt idx="694">
                  <c:v>2017-11</c:v>
                </c:pt>
                <c:pt idx="695">
                  <c:v>2017-12</c:v>
                </c:pt>
                <c:pt idx="696">
                  <c:v>2018-1</c:v>
                </c:pt>
                <c:pt idx="697">
                  <c:v>2018-2</c:v>
                </c:pt>
                <c:pt idx="698">
                  <c:v>2018-3</c:v>
                </c:pt>
                <c:pt idx="699">
                  <c:v>2018-4</c:v>
                </c:pt>
                <c:pt idx="700">
                  <c:v>2018-5</c:v>
                </c:pt>
                <c:pt idx="701">
                  <c:v>2018-6</c:v>
                </c:pt>
                <c:pt idx="702">
                  <c:v>2018-7</c:v>
                </c:pt>
                <c:pt idx="703">
                  <c:v>2018-8</c:v>
                </c:pt>
                <c:pt idx="704">
                  <c:v>2018-9</c:v>
                </c:pt>
                <c:pt idx="705">
                  <c:v>2018-10</c:v>
                </c:pt>
                <c:pt idx="706">
                  <c:v>2018-11</c:v>
                </c:pt>
                <c:pt idx="707">
                  <c:v>2018-12</c:v>
                </c:pt>
                <c:pt idx="708">
                  <c:v>2019-1</c:v>
                </c:pt>
                <c:pt idx="709">
                  <c:v>2019-2</c:v>
                </c:pt>
                <c:pt idx="710">
                  <c:v>2019-3</c:v>
                </c:pt>
                <c:pt idx="711">
                  <c:v>2019-4</c:v>
                </c:pt>
                <c:pt idx="712">
                  <c:v>2019-5</c:v>
                </c:pt>
                <c:pt idx="713">
                  <c:v>2019-6</c:v>
                </c:pt>
                <c:pt idx="714">
                  <c:v>2019-7</c:v>
                </c:pt>
                <c:pt idx="715">
                  <c:v>2019-8</c:v>
                </c:pt>
                <c:pt idx="716">
                  <c:v>2019-9</c:v>
                </c:pt>
                <c:pt idx="717">
                  <c:v>2019-10</c:v>
                </c:pt>
                <c:pt idx="718">
                  <c:v>2019-11</c:v>
                </c:pt>
                <c:pt idx="719">
                  <c:v>2019-12</c:v>
                </c:pt>
                <c:pt idx="720">
                  <c:v>2020-1</c:v>
                </c:pt>
                <c:pt idx="721">
                  <c:v>2020-2</c:v>
                </c:pt>
                <c:pt idx="722">
                  <c:v>2020-3</c:v>
                </c:pt>
                <c:pt idx="723">
                  <c:v>2020-4</c:v>
                </c:pt>
                <c:pt idx="724">
                  <c:v>2020-5</c:v>
                </c:pt>
                <c:pt idx="725">
                  <c:v>2020-6</c:v>
                </c:pt>
                <c:pt idx="726">
                  <c:v>2020-7</c:v>
                </c:pt>
                <c:pt idx="727">
                  <c:v>2020-8</c:v>
                </c:pt>
                <c:pt idx="728">
                  <c:v>2020-9</c:v>
                </c:pt>
                <c:pt idx="729">
                  <c:v>2020-10</c:v>
                </c:pt>
                <c:pt idx="730">
                  <c:v>2020-11</c:v>
                </c:pt>
                <c:pt idx="731">
                  <c:v>2020-12</c:v>
                </c:pt>
                <c:pt idx="732">
                  <c:v>2021-1</c:v>
                </c:pt>
                <c:pt idx="733">
                  <c:v>2021-2</c:v>
                </c:pt>
                <c:pt idx="734">
                  <c:v>2021-3</c:v>
                </c:pt>
                <c:pt idx="735">
                  <c:v>2021-4</c:v>
                </c:pt>
                <c:pt idx="736">
                  <c:v>2021-5</c:v>
                </c:pt>
                <c:pt idx="737">
                  <c:v>2021-6</c:v>
                </c:pt>
                <c:pt idx="738">
                  <c:v>2021-7</c:v>
                </c:pt>
                <c:pt idx="739">
                  <c:v>2021-8</c:v>
                </c:pt>
                <c:pt idx="740">
                  <c:v>2021-9</c:v>
                </c:pt>
                <c:pt idx="741">
                  <c:v>2021-10</c:v>
                </c:pt>
                <c:pt idx="742">
                  <c:v>2021-11</c:v>
                </c:pt>
                <c:pt idx="743">
                  <c:v>2021-12</c:v>
                </c:pt>
                <c:pt idx="744">
                  <c:v>2022-1</c:v>
                </c:pt>
                <c:pt idx="745">
                  <c:v>2022-2</c:v>
                </c:pt>
                <c:pt idx="746">
                  <c:v>2022-3</c:v>
                </c:pt>
                <c:pt idx="747">
                  <c:v>2022-4</c:v>
                </c:pt>
                <c:pt idx="748">
                  <c:v>2022-5</c:v>
                </c:pt>
                <c:pt idx="749">
                  <c:v>2022-6</c:v>
                </c:pt>
                <c:pt idx="750">
                  <c:v>2022-7</c:v>
                </c:pt>
                <c:pt idx="751">
                  <c:v>2022-8</c:v>
                </c:pt>
                <c:pt idx="752">
                  <c:v>2022-9</c:v>
                </c:pt>
                <c:pt idx="753">
                  <c:v>2022-10</c:v>
                </c:pt>
                <c:pt idx="754">
                  <c:v>2022-11</c:v>
                </c:pt>
                <c:pt idx="755">
                  <c:v>2022-12</c:v>
                </c:pt>
                <c:pt idx="756">
                  <c:v>2023-1</c:v>
                </c:pt>
                <c:pt idx="757">
                  <c:v>2023-2</c:v>
                </c:pt>
                <c:pt idx="758">
                  <c:v>2023-3</c:v>
                </c:pt>
                <c:pt idx="759">
                  <c:v>2023-4</c:v>
                </c:pt>
                <c:pt idx="760">
                  <c:v>2023-5</c:v>
                </c:pt>
                <c:pt idx="761">
                  <c:v>2023-6</c:v>
                </c:pt>
                <c:pt idx="762">
                  <c:v>2023-7</c:v>
                </c:pt>
                <c:pt idx="763">
                  <c:v>2023-8</c:v>
                </c:pt>
                <c:pt idx="764">
                  <c:v>2023-9</c:v>
                </c:pt>
                <c:pt idx="765">
                  <c:v>2023-10</c:v>
                </c:pt>
                <c:pt idx="766">
                  <c:v>2023-11</c:v>
                </c:pt>
              </c:strCache>
            </c:strRef>
          </c:cat>
          <c:val>
            <c:numRef>
              <c:f>'Datos mes_tipo de cambio real'!$S$641:$S$1407</c:f>
              <c:numCache>
                <c:formatCode>0.00;[Red]0.00</c:formatCode>
                <c:ptCount val="767"/>
                <c:pt idx="0">
                  <c:v>100.53006561398922</c:v>
                </c:pt>
                <c:pt idx="1">
                  <c:v>101.07932513095923</c:v>
                </c:pt>
                <c:pt idx="2">
                  <c:v>101.72200074915601</c:v>
                </c:pt>
                <c:pt idx="3">
                  <c:v>101.32603873414283</c:v>
                </c:pt>
                <c:pt idx="4">
                  <c:v>101.42254594733807</c:v>
                </c:pt>
                <c:pt idx="5">
                  <c:v>100.71481169129173</c:v>
                </c:pt>
                <c:pt idx="6">
                  <c:v>101.94007265517264</c:v>
                </c:pt>
                <c:pt idx="7">
                  <c:v>102.55234091087272</c:v>
                </c:pt>
                <c:pt idx="8">
                  <c:v>102.49767856267866</c:v>
                </c:pt>
                <c:pt idx="9">
                  <c:v>102.85596200932822</c:v>
                </c:pt>
                <c:pt idx="10">
                  <c:v>104.87914336823452</c:v>
                </c:pt>
                <c:pt idx="11">
                  <c:v>113.45952178518574</c:v>
                </c:pt>
                <c:pt idx="12">
                  <c:v>107.53188424245505</c:v>
                </c:pt>
                <c:pt idx="13">
                  <c:v>108.6937551570803</c:v>
                </c:pt>
                <c:pt idx="14">
                  <c:v>109.39633264663652</c:v>
                </c:pt>
                <c:pt idx="15">
                  <c:v>111.23188032416832</c:v>
                </c:pt>
                <c:pt idx="16">
                  <c:v>112.02096933968491</c:v>
                </c:pt>
                <c:pt idx="17">
                  <c:v>112.91404218737465</c:v>
                </c:pt>
                <c:pt idx="18">
                  <c:v>114.31539106754632</c:v>
                </c:pt>
                <c:pt idx="19">
                  <c:v>114.20578203192417</c:v>
                </c:pt>
                <c:pt idx="20">
                  <c:v>115.15333902999205</c:v>
                </c:pt>
                <c:pt idx="21">
                  <c:v>115.2158594115468</c:v>
                </c:pt>
                <c:pt idx="22">
                  <c:v>117.58586634084523</c:v>
                </c:pt>
                <c:pt idx="23">
                  <c:v>124.16779847517481</c:v>
                </c:pt>
                <c:pt idx="24">
                  <c:v>120.98958927029962</c:v>
                </c:pt>
                <c:pt idx="25">
                  <c:v>122.11898047008607</c:v>
                </c:pt>
                <c:pt idx="26">
                  <c:v>123.16385909580501</c:v>
                </c:pt>
                <c:pt idx="27">
                  <c:v>110.56046676129188</c:v>
                </c:pt>
                <c:pt idx="28">
                  <c:v>100.13439150235027</c:v>
                </c:pt>
                <c:pt idx="29">
                  <c:v>84.242029982255744</c:v>
                </c:pt>
                <c:pt idx="30">
                  <c:v>102.60789382649287</c:v>
                </c:pt>
                <c:pt idx="31">
                  <c:v>97.457982456632593</c:v>
                </c:pt>
                <c:pt idx="32">
                  <c:v>99.077506255292064</c:v>
                </c:pt>
                <c:pt idx="33">
                  <c:v>92.147837858626218</c:v>
                </c:pt>
                <c:pt idx="34">
                  <c:v>85.087623347809142</c:v>
                </c:pt>
                <c:pt idx="35">
                  <c:v>105.0620884643731</c:v>
                </c:pt>
                <c:pt idx="36">
                  <c:v>101.01392277585866</c:v>
                </c:pt>
                <c:pt idx="37">
                  <c:v>101.090774175109</c:v>
                </c:pt>
                <c:pt idx="38">
                  <c:v>101.54505104703931</c:v>
                </c:pt>
                <c:pt idx="39">
                  <c:v>105.33758977013028</c:v>
                </c:pt>
                <c:pt idx="40">
                  <c:v>104.23365495695398</c:v>
                </c:pt>
                <c:pt idx="41">
                  <c:v>104.94625680358712</c:v>
                </c:pt>
                <c:pt idx="42">
                  <c:v>109.26966263055131</c:v>
                </c:pt>
                <c:pt idx="43">
                  <c:v>109.31964354540924</c:v>
                </c:pt>
                <c:pt idx="44">
                  <c:v>100.69134830054762</c:v>
                </c:pt>
                <c:pt idx="45">
                  <c:v>105.24859104459318</c:v>
                </c:pt>
                <c:pt idx="46">
                  <c:v>111.30202838804517</c:v>
                </c:pt>
                <c:pt idx="47">
                  <c:v>123.04592126155593</c:v>
                </c:pt>
                <c:pt idx="48">
                  <c:v>122.6725588332263</c:v>
                </c:pt>
                <c:pt idx="49">
                  <c:v>122.0788705303078</c:v>
                </c:pt>
                <c:pt idx="50">
                  <c:v>118.06786803274237</c:v>
                </c:pt>
                <c:pt idx="51">
                  <c:v>121.95967654905371</c:v>
                </c:pt>
                <c:pt idx="52">
                  <c:v>122.06816883176759</c:v>
                </c:pt>
                <c:pt idx="53">
                  <c:v>122.55875514152739</c:v>
                </c:pt>
                <c:pt idx="54">
                  <c:v>122.67234269938612</c:v>
                </c:pt>
                <c:pt idx="55">
                  <c:v>119.12751286184952</c:v>
                </c:pt>
                <c:pt idx="56">
                  <c:v>120.005057627062</c:v>
                </c:pt>
                <c:pt idx="57">
                  <c:v>122.25584477356296</c:v>
                </c:pt>
                <c:pt idx="58">
                  <c:v>119.89957339885662</c:v>
                </c:pt>
                <c:pt idx="59">
                  <c:v>124.86920042757173</c:v>
                </c:pt>
                <c:pt idx="60">
                  <c:v>122.2157362308886</c:v>
                </c:pt>
                <c:pt idx="61">
                  <c:v>125.40630416881847</c:v>
                </c:pt>
                <c:pt idx="62">
                  <c:v>127.55837849069556</c:v>
                </c:pt>
                <c:pt idx="63">
                  <c:v>117.78249959988993</c:v>
                </c:pt>
                <c:pt idx="64">
                  <c:v>119.51333270423189</c:v>
                </c:pt>
                <c:pt idx="65">
                  <c:v>122.62582446732372</c:v>
                </c:pt>
                <c:pt idx="66">
                  <c:v>125.82437363166157</c:v>
                </c:pt>
                <c:pt idx="67">
                  <c:v>127.47481217542224</c:v>
                </c:pt>
                <c:pt idx="68">
                  <c:v>125.22854140508967</c:v>
                </c:pt>
                <c:pt idx="69">
                  <c:v>126.45013461087551</c:v>
                </c:pt>
                <c:pt idx="70">
                  <c:v>129.58671849981894</c:v>
                </c:pt>
                <c:pt idx="71">
                  <c:v>131.04655578873817</c:v>
                </c:pt>
                <c:pt idx="72">
                  <c:v>129.14933347417519</c:v>
                </c:pt>
                <c:pt idx="73">
                  <c:v>130.7572522724893</c:v>
                </c:pt>
                <c:pt idx="74">
                  <c:v>132.23465031737152</c:v>
                </c:pt>
                <c:pt idx="75">
                  <c:v>132.85801229551072</c:v>
                </c:pt>
                <c:pt idx="76">
                  <c:v>128.77099375629268</c:v>
                </c:pt>
                <c:pt idx="77">
                  <c:v>128.35891955691775</c:v>
                </c:pt>
                <c:pt idx="78">
                  <c:v>130.0615722385962</c:v>
                </c:pt>
                <c:pt idx="79">
                  <c:v>126.20452836663173</c:v>
                </c:pt>
                <c:pt idx="80">
                  <c:v>126.41512487022845</c:v>
                </c:pt>
                <c:pt idx="81">
                  <c:v>127.97726094939487</c:v>
                </c:pt>
                <c:pt idx="82">
                  <c:v>120.88948503902401</c:v>
                </c:pt>
                <c:pt idx="83">
                  <c:v>128.05855904627666</c:v>
                </c:pt>
                <c:pt idx="84">
                  <c:v>124.81513682741274</c:v>
                </c:pt>
                <c:pt idx="85">
                  <c:v>123.41897833146042</c:v>
                </c:pt>
                <c:pt idx="86">
                  <c:v>97.056270496088487</c:v>
                </c:pt>
                <c:pt idx="87">
                  <c:v>97.99330811137051</c:v>
                </c:pt>
                <c:pt idx="88">
                  <c:v>98.663557450648426</c:v>
                </c:pt>
                <c:pt idx="89">
                  <c:v>102.60944902703677</c:v>
                </c:pt>
                <c:pt idx="90">
                  <c:v>106.97249758446385</c:v>
                </c:pt>
                <c:pt idx="91">
                  <c:v>106.75363839001501</c:v>
                </c:pt>
                <c:pt idx="92">
                  <c:v>106.91466700209746</c:v>
                </c:pt>
                <c:pt idx="93">
                  <c:v>109.25040111207495</c:v>
                </c:pt>
                <c:pt idx="94">
                  <c:v>111.04021015867625</c:v>
                </c:pt>
                <c:pt idx="95">
                  <c:v>117.00216644390889</c:v>
                </c:pt>
                <c:pt idx="96">
                  <c:v>113.80326592788647</c:v>
                </c:pt>
                <c:pt idx="97">
                  <c:v>114.15990988063891</c:v>
                </c:pt>
                <c:pt idx="98">
                  <c:v>113.35821799739672</c:v>
                </c:pt>
                <c:pt idx="99">
                  <c:v>112.75265043201247</c:v>
                </c:pt>
                <c:pt idx="100">
                  <c:v>112.60498795120782</c:v>
                </c:pt>
                <c:pt idx="101">
                  <c:v>112.42306817561212</c:v>
                </c:pt>
                <c:pt idx="102">
                  <c:v>111.89028347282397</c:v>
                </c:pt>
                <c:pt idx="103">
                  <c:v>111.79238805347545</c:v>
                </c:pt>
                <c:pt idx="104">
                  <c:v>112.52725848985125</c:v>
                </c:pt>
                <c:pt idx="105">
                  <c:v>113.74270388191658</c:v>
                </c:pt>
                <c:pt idx="106">
                  <c:v>113.56236421812784</c:v>
                </c:pt>
                <c:pt idx="107">
                  <c:v>120.39471768625943</c:v>
                </c:pt>
                <c:pt idx="108">
                  <c:v>116.32082260973762</c:v>
                </c:pt>
                <c:pt idx="109">
                  <c:v>114.49968821421355</c:v>
                </c:pt>
                <c:pt idx="110">
                  <c:v>114.99954997758456</c:v>
                </c:pt>
                <c:pt idx="111">
                  <c:v>114.41135965005115</c:v>
                </c:pt>
                <c:pt idx="112">
                  <c:v>113.21481280593117</c:v>
                </c:pt>
                <c:pt idx="113">
                  <c:v>113.61353953562696</c:v>
                </c:pt>
                <c:pt idx="114">
                  <c:v>114.30501766704093</c:v>
                </c:pt>
                <c:pt idx="115">
                  <c:v>113.20962875503405</c:v>
                </c:pt>
                <c:pt idx="116">
                  <c:v>114.35684626431053</c:v>
                </c:pt>
                <c:pt idx="117">
                  <c:v>115.20165062923861</c:v>
                </c:pt>
                <c:pt idx="118">
                  <c:v>115.58736486842911</c:v>
                </c:pt>
                <c:pt idx="119">
                  <c:v>120.95320060105017</c:v>
                </c:pt>
                <c:pt idx="120">
                  <c:v>116.62082733285013</c:v>
                </c:pt>
                <c:pt idx="121">
                  <c:v>117.32047398704822</c:v>
                </c:pt>
                <c:pt idx="122">
                  <c:v>117.75852368352626</c:v>
                </c:pt>
                <c:pt idx="123">
                  <c:v>117.77405449361198</c:v>
                </c:pt>
                <c:pt idx="124">
                  <c:v>118.17547888718197</c:v>
                </c:pt>
                <c:pt idx="125">
                  <c:v>106.47928248613053</c:v>
                </c:pt>
                <c:pt idx="126">
                  <c:v>107.38944922117106</c:v>
                </c:pt>
                <c:pt idx="127">
                  <c:v>107.97376991739038</c:v>
                </c:pt>
                <c:pt idx="128">
                  <c:v>109.37337262633102</c:v>
                </c:pt>
                <c:pt idx="129">
                  <c:v>112.40815268912282</c:v>
                </c:pt>
                <c:pt idx="130">
                  <c:v>113.99806493294503</c:v>
                </c:pt>
                <c:pt idx="131">
                  <c:v>120.89794529890344</c:v>
                </c:pt>
                <c:pt idx="132">
                  <c:v>120.48399083770735</c:v>
                </c:pt>
                <c:pt idx="133">
                  <c:v>122.87062854137629</c:v>
                </c:pt>
                <c:pt idx="134">
                  <c:v>123.67460035157968</c:v>
                </c:pt>
                <c:pt idx="135">
                  <c:v>123.23705653523753</c:v>
                </c:pt>
                <c:pt idx="136">
                  <c:v>123.21357711956655</c:v>
                </c:pt>
                <c:pt idx="137">
                  <c:v>120.1006890471072</c:v>
                </c:pt>
                <c:pt idx="138">
                  <c:v>117.98107879154489</c:v>
                </c:pt>
                <c:pt idx="139">
                  <c:v>114.77612818727275</c:v>
                </c:pt>
                <c:pt idx="140">
                  <c:v>115.53922076149125</c:v>
                </c:pt>
                <c:pt idx="141">
                  <c:v>116.20473231113704</c:v>
                </c:pt>
                <c:pt idx="142">
                  <c:v>118.2182034373954</c:v>
                </c:pt>
                <c:pt idx="143">
                  <c:v>126.72744279341647</c:v>
                </c:pt>
                <c:pt idx="144">
                  <c:v>130.03600507130028</c:v>
                </c:pt>
                <c:pt idx="145">
                  <c:v>132.32024970285872</c:v>
                </c:pt>
                <c:pt idx="146">
                  <c:v>135.06735165465975</c:v>
                </c:pt>
                <c:pt idx="147">
                  <c:v>137.80236773844592</c:v>
                </c:pt>
                <c:pt idx="148">
                  <c:v>138.64637536246335</c:v>
                </c:pt>
                <c:pt idx="149">
                  <c:v>141.71153968890042</c:v>
                </c:pt>
                <c:pt idx="150">
                  <c:v>144.34103498055507</c:v>
                </c:pt>
                <c:pt idx="151">
                  <c:v>144.0183188164664</c:v>
                </c:pt>
                <c:pt idx="152">
                  <c:v>145.35674868024375</c:v>
                </c:pt>
                <c:pt idx="153">
                  <c:v>147.76171751897266</c:v>
                </c:pt>
                <c:pt idx="154">
                  <c:v>150.19027139380628</c:v>
                </c:pt>
                <c:pt idx="155">
                  <c:v>154.02189830012213</c:v>
                </c:pt>
                <c:pt idx="156">
                  <c:v>156.05351647741563</c:v>
                </c:pt>
                <c:pt idx="157">
                  <c:v>158.96211295081389</c:v>
                </c:pt>
                <c:pt idx="158">
                  <c:v>162.03972899458421</c:v>
                </c:pt>
                <c:pt idx="159">
                  <c:v>163.58243956576192</c:v>
                </c:pt>
                <c:pt idx="160">
                  <c:v>164.64438474606834</c:v>
                </c:pt>
                <c:pt idx="161">
                  <c:v>163.49463203639624</c:v>
                </c:pt>
                <c:pt idx="162">
                  <c:v>163.41116459763336</c:v>
                </c:pt>
                <c:pt idx="163">
                  <c:v>163.54215362486346</c:v>
                </c:pt>
                <c:pt idx="164">
                  <c:v>163.49353630194722</c:v>
                </c:pt>
                <c:pt idx="165">
                  <c:v>163.81659104333167</c:v>
                </c:pt>
                <c:pt idx="166">
                  <c:v>163.94660367413309</c:v>
                </c:pt>
                <c:pt idx="167">
                  <c:v>166.5132644256264</c:v>
                </c:pt>
                <c:pt idx="168">
                  <c:v>164.32926749686246</c:v>
                </c:pt>
                <c:pt idx="169">
                  <c:v>164.65437055655505</c:v>
                </c:pt>
                <c:pt idx="170">
                  <c:v>164.77356212657185</c:v>
                </c:pt>
                <c:pt idx="171">
                  <c:v>165.52977729140449</c:v>
                </c:pt>
                <c:pt idx="172">
                  <c:v>166.22249417332833</c:v>
                </c:pt>
                <c:pt idx="173">
                  <c:v>167.13338607700607</c:v>
                </c:pt>
                <c:pt idx="174">
                  <c:v>167.54297304466735</c:v>
                </c:pt>
                <c:pt idx="175">
                  <c:v>167.68432419005282</c:v>
                </c:pt>
                <c:pt idx="176">
                  <c:v>168.40665103090458</c:v>
                </c:pt>
                <c:pt idx="177">
                  <c:v>169.25725124897414</c:v>
                </c:pt>
                <c:pt idx="178">
                  <c:v>170.24774787292176</c:v>
                </c:pt>
                <c:pt idx="179">
                  <c:v>173.38562507523145</c:v>
                </c:pt>
                <c:pt idx="180">
                  <c:v>147.96825975031302</c:v>
                </c:pt>
                <c:pt idx="181">
                  <c:v>149.78929488897327</c:v>
                </c:pt>
                <c:pt idx="182">
                  <c:v>129.60408932127993</c:v>
                </c:pt>
                <c:pt idx="183">
                  <c:v>135.46439628321681</c:v>
                </c:pt>
                <c:pt idx="184">
                  <c:v>137.64734102035345</c:v>
                </c:pt>
                <c:pt idx="185">
                  <c:v>104.36360626362094</c:v>
                </c:pt>
                <c:pt idx="186">
                  <c:v>116.24176241986272</c:v>
                </c:pt>
                <c:pt idx="187">
                  <c:v>120.8929620831061</c:v>
                </c:pt>
                <c:pt idx="188">
                  <c:v>94.788432485564385</c:v>
                </c:pt>
                <c:pt idx="189">
                  <c:v>85.888788856938774</c:v>
                </c:pt>
                <c:pt idx="190">
                  <c:v>87.520158830415014</c:v>
                </c:pt>
                <c:pt idx="191">
                  <c:v>96.554395054983033</c:v>
                </c:pt>
                <c:pt idx="192">
                  <c:v>91.639182473127462</c:v>
                </c:pt>
                <c:pt idx="193">
                  <c:v>99.151791355922356</c:v>
                </c:pt>
                <c:pt idx="194">
                  <c:v>120.5587972313437</c:v>
                </c:pt>
                <c:pt idx="195">
                  <c:v>124.15001624516823</c:v>
                </c:pt>
                <c:pt idx="196">
                  <c:v>129.81880197553687</c:v>
                </c:pt>
                <c:pt idx="197">
                  <c:v>131.44544069095255</c:v>
                </c:pt>
                <c:pt idx="198">
                  <c:v>133.77423567040842</c:v>
                </c:pt>
                <c:pt idx="199">
                  <c:v>136.908605646815</c:v>
                </c:pt>
                <c:pt idx="200">
                  <c:v>142.63691893311008</c:v>
                </c:pt>
                <c:pt idx="201">
                  <c:v>146.83867249875721</c:v>
                </c:pt>
                <c:pt idx="202">
                  <c:v>150.58698407994964</c:v>
                </c:pt>
                <c:pt idx="203">
                  <c:v>116.65458949264701</c:v>
                </c:pt>
                <c:pt idx="204">
                  <c:v>118.02691623719259</c:v>
                </c:pt>
                <c:pt idx="205">
                  <c:v>118.88152905524049</c:v>
                </c:pt>
                <c:pt idx="206">
                  <c:v>118.3998084536199</c:v>
                </c:pt>
                <c:pt idx="207">
                  <c:v>117.95698755112971</c:v>
                </c:pt>
                <c:pt idx="208">
                  <c:v>118.53861089956683</c:v>
                </c:pt>
                <c:pt idx="209">
                  <c:v>119.83907315553068</c:v>
                </c:pt>
                <c:pt idx="210">
                  <c:v>121.18105393997052</c:v>
                </c:pt>
                <c:pt idx="211">
                  <c:v>124.59436510176198</c:v>
                </c:pt>
                <c:pt idx="212">
                  <c:v>125.28514566301719</c:v>
                </c:pt>
                <c:pt idx="213">
                  <c:v>127.65533715217914</c:v>
                </c:pt>
                <c:pt idx="214">
                  <c:v>127.56726007188159</c:v>
                </c:pt>
                <c:pt idx="215">
                  <c:v>126.9793245499057</c:v>
                </c:pt>
                <c:pt idx="216">
                  <c:v>130.2613884624659</c:v>
                </c:pt>
                <c:pt idx="217">
                  <c:v>129.55746766520048</c:v>
                </c:pt>
                <c:pt idx="218">
                  <c:v>131.47648889247577</c:v>
                </c:pt>
                <c:pt idx="219">
                  <c:v>134.20733369934058</c:v>
                </c:pt>
                <c:pt idx="220">
                  <c:v>136.61272764235969</c:v>
                </c:pt>
                <c:pt idx="221">
                  <c:v>139.01444793421817</c:v>
                </c:pt>
                <c:pt idx="222">
                  <c:v>141.47780103459675</c:v>
                </c:pt>
                <c:pt idx="223">
                  <c:v>143.8563165400507</c:v>
                </c:pt>
                <c:pt idx="224">
                  <c:v>144.80051587393029</c:v>
                </c:pt>
                <c:pt idx="225">
                  <c:v>147.14684292962221</c:v>
                </c:pt>
                <c:pt idx="226">
                  <c:v>148.46541184437672</c:v>
                </c:pt>
                <c:pt idx="227">
                  <c:v>150.20867470763511</c:v>
                </c:pt>
                <c:pt idx="228">
                  <c:v>152.81847542995985</c:v>
                </c:pt>
                <c:pt idx="229">
                  <c:v>153.89899594982327</c:v>
                </c:pt>
                <c:pt idx="230">
                  <c:v>154.52761065528435</c:v>
                </c:pt>
                <c:pt idx="231">
                  <c:v>155.46277041242121</c:v>
                </c:pt>
                <c:pt idx="232">
                  <c:v>156.09144386820819</c:v>
                </c:pt>
                <c:pt idx="233">
                  <c:v>157.93118358286262</c:v>
                </c:pt>
                <c:pt idx="234">
                  <c:v>158.79073158037818</c:v>
                </c:pt>
                <c:pt idx="235">
                  <c:v>161.13959082509226</c:v>
                </c:pt>
                <c:pt idx="236">
                  <c:v>161.96498458763455</c:v>
                </c:pt>
                <c:pt idx="237">
                  <c:v>161.94521606737817</c:v>
                </c:pt>
                <c:pt idx="238">
                  <c:v>162.20609524402249</c:v>
                </c:pt>
                <c:pt idx="239">
                  <c:v>162.27051647693625</c:v>
                </c:pt>
                <c:pt idx="240">
                  <c:v>163.32470159633604</c:v>
                </c:pt>
                <c:pt idx="241">
                  <c:v>163.88880848071977</c:v>
                </c:pt>
                <c:pt idx="242">
                  <c:v>164.55936185856669</c:v>
                </c:pt>
                <c:pt idx="243">
                  <c:v>165.42109733466413</c:v>
                </c:pt>
                <c:pt idx="244">
                  <c:v>166.41145242339365</c:v>
                </c:pt>
                <c:pt idx="245">
                  <c:v>167.23046271251084</c:v>
                </c:pt>
                <c:pt idx="246">
                  <c:v>168.22111370805843</c:v>
                </c:pt>
                <c:pt idx="247">
                  <c:v>168.6162334321607</c:v>
                </c:pt>
                <c:pt idx="248">
                  <c:v>169.29043930727929</c:v>
                </c:pt>
                <c:pt idx="249">
                  <c:v>170.84307186170625</c:v>
                </c:pt>
                <c:pt idx="250">
                  <c:v>171.5584954719447</c:v>
                </c:pt>
                <c:pt idx="251">
                  <c:v>171.9956999251169</c:v>
                </c:pt>
                <c:pt idx="252">
                  <c:v>172.76094737497539</c:v>
                </c:pt>
                <c:pt idx="253">
                  <c:v>170.67474449473355</c:v>
                </c:pt>
                <c:pt idx="254">
                  <c:v>171.055298456603</c:v>
                </c:pt>
                <c:pt idx="255">
                  <c:v>164.17073603932823</c:v>
                </c:pt>
                <c:pt idx="256">
                  <c:v>164.95080292908716</c:v>
                </c:pt>
                <c:pt idx="257">
                  <c:v>150.23684354345988</c:v>
                </c:pt>
                <c:pt idx="258">
                  <c:v>156.61111108005827</c:v>
                </c:pt>
                <c:pt idx="259">
                  <c:v>155.83378370565154</c:v>
                </c:pt>
                <c:pt idx="260">
                  <c:v>154.54459284618335</c:v>
                </c:pt>
                <c:pt idx="261">
                  <c:v>153.35462192261869</c:v>
                </c:pt>
                <c:pt idx="262">
                  <c:v>152.90130461735708</c:v>
                </c:pt>
                <c:pt idx="263">
                  <c:v>153.06515721625416</c:v>
                </c:pt>
                <c:pt idx="264">
                  <c:v>140.55415943296495</c:v>
                </c:pt>
                <c:pt idx="265">
                  <c:v>142.59079547384192</c:v>
                </c:pt>
                <c:pt idx="266">
                  <c:v>140.63513432223357</c:v>
                </c:pt>
                <c:pt idx="267">
                  <c:v>137.04805234470686</c:v>
                </c:pt>
                <c:pt idx="268">
                  <c:v>127.684285988274</c:v>
                </c:pt>
                <c:pt idx="269">
                  <c:v>126.68942206661397</c:v>
                </c:pt>
                <c:pt idx="270">
                  <c:v>52.575465021374988</c:v>
                </c:pt>
                <c:pt idx="271">
                  <c:v>57.206326872010493</c:v>
                </c:pt>
                <c:pt idx="272">
                  <c:v>77.897760400479015</c:v>
                </c:pt>
                <c:pt idx="273">
                  <c:v>91.312735220193161</c:v>
                </c:pt>
                <c:pt idx="274">
                  <c:v>97.226072021835876</c:v>
                </c:pt>
                <c:pt idx="275">
                  <c:v>96.182792141302841</c:v>
                </c:pt>
                <c:pt idx="276">
                  <c:v>99.542973666815129</c:v>
                </c:pt>
                <c:pt idx="277">
                  <c:v>100.75263420861964</c:v>
                </c:pt>
                <c:pt idx="278">
                  <c:v>99.968317201522183</c:v>
                </c:pt>
                <c:pt idx="279">
                  <c:v>97.98334226381084</c:v>
                </c:pt>
                <c:pt idx="280">
                  <c:v>98.244647257204647</c:v>
                </c:pt>
                <c:pt idx="281">
                  <c:v>103.3904068794904</c:v>
                </c:pt>
                <c:pt idx="282">
                  <c:v>104.2005470081029</c:v>
                </c:pt>
                <c:pt idx="283">
                  <c:v>107.65290221859148</c:v>
                </c:pt>
                <c:pt idx="284">
                  <c:v>113.0479710189237</c:v>
                </c:pt>
                <c:pt idx="285">
                  <c:v>110.53612949305165</c:v>
                </c:pt>
                <c:pt idx="286">
                  <c:v>108.69196387211527</c:v>
                </c:pt>
                <c:pt idx="287">
                  <c:v>105.3446242950231</c:v>
                </c:pt>
                <c:pt idx="288">
                  <c:v>101.42255216685116</c:v>
                </c:pt>
                <c:pt idx="289">
                  <c:v>105.66062812801407</c:v>
                </c:pt>
                <c:pt idx="290">
                  <c:v>112.41844073051537</c:v>
                </c:pt>
                <c:pt idx="291">
                  <c:v>115.5971645021208</c:v>
                </c:pt>
                <c:pt idx="292">
                  <c:v>115.7380315486165</c:v>
                </c:pt>
                <c:pt idx="293">
                  <c:v>116.4393027659701</c:v>
                </c:pt>
                <c:pt idx="294">
                  <c:v>116.05406029459915</c:v>
                </c:pt>
                <c:pt idx="295">
                  <c:v>116.64368967177539</c:v>
                </c:pt>
                <c:pt idx="296">
                  <c:v>120.0469852232586</c:v>
                </c:pt>
                <c:pt idx="297">
                  <c:v>115.89442803948451</c:v>
                </c:pt>
                <c:pt idx="298">
                  <c:v>107.30537906704971</c:v>
                </c:pt>
                <c:pt idx="299">
                  <c:v>105.2689033000317</c:v>
                </c:pt>
                <c:pt idx="300">
                  <c:v>105.52404150084958</c:v>
                </c:pt>
                <c:pt idx="301">
                  <c:v>104.56477357427711</c:v>
                </c:pt>
                <c:pt idx="302">
                  <c:v>104.30908783918144</c:v>
                </c:pt>
                <c:pt idx="303">
                  <c:v>104.10686390716263</c:v>
                </c:pt>
                <c:pt idx="304">
                  <c:v>98.108929458565214</c:v>
                </c:pt>
                <c:pt idx="305">
                  <c:v>88.251534662163749</c:v>
                </c:pt>
                <c:pt idx="306">
                  <c:v>87.241858010397181</c:v>
                </c:pt>
                <c:pt idx="307">
                  <c:v>90.203812072178081</c:v>
                </c:pt>
                <c:pt idx="308">
                  <c:v>92.152803738399086</c:v>
                </c:pt>
                <c:pt idx="309">
                  <c:v>93.723522351031434</c:v>
                </c:pt>
                <c:pt idx="310">
                  <c:v>95.621083424027177</c:v>
                </c:pt>
                <c:pt idx="311">
                  <c:v>98.560645582749856</c:v>
                </c:pt>
                <c:pt idx="312">
                  <c:v>101.09638887723233</c:v>
                </c:pt>
                <c:pt idx="313">
                  <c:v>102.48510472212733</c:v>
                </c:pt>
                <c:pt idx="314">
                  <c:v>106.56356036214083</c:v>
                </c:pt>
                <c:pt idx="315">
                  <c:v>107.62053639530053</c:v>
                </c:pt>
                <c:pt idx="316">
                  <c:v>108.83647795007086</c:v>
                </c:pt>
                <c:pt idx="317">
                  <c:v>109.66765316613987</c:v>
                </c:pt>
                <c:pt idx="318">
                  <c:v>112.29500433567181</c:v>
                </c:pt>
                <c:pt idx="319">
                  <c:v>113.67656283836662</c:v>
                </c:pt>
                <c:pt idx="320">
                  <c:v>112.04788611682241</c:v>
                </c:pt>
                <c:pt idx="321">
                  <c:v>113.41264149172797</c:v>
                </c:pt>
                <c:pt idx="322">
                  <c:v>113.24474628380115</c:v>
                </c:pt>
                <c:pt idx="323">
                  <c:v>112.46679583177077</c:v>
                </c:pt>
                <c:pt idx="324">
                  <c:v>113.08222156674073</c:v>
                </c:pt>
                <c:pt idx="325">
                  <c:v>112.02198258437801</c:v>
                </c:pt>
                <c:pt idx="326">
                  <c:v>109.55559721464832</c:v>
                </c:pt>
                <c:pt idx="327">
                  <c:v>111.9482200661521</c:v>
                </c:pt>
                <c:pt idx="328">
                  <c:v>112.42408887870489</c:v>
                </c:pt>
                <c:pt idx="329">
                  <c:v>112.84094154387682</c:v>
                </c:pt>
                <c:pt idx="330">
                  <c:v>112.00831487551422</c:v>
                </c:pt>
                <c:pt idx="331">
                  <c:v>113.18892897645387</c:v>
                </c:pt>
                <c:pt idx="332">
                  <c:v>109.77405040331814</c:v>
                </c:pt>
                <c:pt idx="333">
                  <c:v>99.456067844977511</c:v>
                </c:pt>
                <c:pt idx="334">
                  <c:v>101.09835867880119</c:v>
                </c:pt>
                <c:pt idx="335">
                  <c:v>103.7432657759058</c:v>
                </c:pt>
                <c:pt idx="336">
                  <c:v>101.44170659225684</c:v>
                </c:pt>
                <c:pt idx="337">
                  <c:v>101.07350800892614</c:v>
                </c:pt>
                <c:pt idx="338">
                  <c:v>101.67668300466215</c:v>
                </c:pt>
                <c:pt idx="339">
                  <c:v>101.7993293368032</c:v>
                </c:pt>
                <c:pt idx="340">
                  <c:v>101.29981369982382</c:v>
                </c:pt>
                <c:pt idx="341">
                  <c:v>98.023158890679269</c:v>
                </c:pt>
                <c:pt idx="342">
                  <c:v>102.60516664293145</c:v>
                </c:pt>
                <c:pt idx="343">
                  <c:v>104.85737987923609</c:v>
                </c:pt>
                <c:pt idx="344">
                  <c:v>114.33954478269345</c:v>
                </c:pt>
                <c:pt idx="345">
                  <c:v>119.61510768297579</c:v>
                </c:pt>
                <c:pt idx="346">
                  <c:v>120.81700504182164</c:v>
                </c:pt>
                <c:pt idx="347">
                  <c:v>122.82874294324988</c:v>
                </c:pt>
                <c:pt idx="348">
                  <c:v>125.94950990217701</c:v>
                </c:pt>
                <c:pt idx="349">
                  <c:v>128.15194956075933</c:v>
                </c:pt>
                <c:pt idx="350">
                  <c:v>134.91004768532463</c:v>
                </c:pt>
                <c:pt idx="351">
                  <c:v>-6.0877727467014502</c:v>
                </c:pt>
                <c:pt idx="352">
                  <c:v>-24.183878566886989</c:v>
                </c:pt>
                <c:pt idx="353">
                  <c:v>23.602229830579621</c:v>
                </c:pt>
                <c:pt idx="354">
                  <c:v>38.8471730662502</c:v>
                </c:pt>
                <c:pt idx="355">
                  <c:v>64.785407001913768</c:v>
                </c:pt>
                <c:pt idx="356">
                  <c:v>75.97113059401326</c:v>
                </c:pt>
                <c:pt idx="357">
                  <c:v>81.910220494965372</c:v>
                </c:pt>
                <c:pt idx="358">
                  <c:v>88.71292213336524</c:v>
                </c:pt>
                <c:pt idx="359">
                  <c:v>21.176213537770742</c:v>
                </c:pt>
                <c:pt idx="360">
                  <c:v>85.140562033207502</c:v>
                </c:pt>
                <c:pt idx="361">
                  <c:v>41.137681277905799</c:v>
                </c:pt>
                <c:pt idx="362">
                  <c:v>95.72715648199484</c:v>
                </c:pt>
                <c:pt idx="363">
                  <c:v>102.16363924317244</c:v>
                </c:pt>
                <c:pt idx="364">
                  <c:v>112.93893335994439</c:v>
                </c:pt>
                <c:pt idx="365">
                  <c:v>118.99540943397866</c:v>
                </c:pt>
                <c:pt idx="366">
                  <c:v>125.73339381054632</c:v>
                </c:pt>
                <c:pt idx="367">
                  <c:v>126.6583916969543</c:v>
                </c:pt>
                <c:pt idx="368">
                  <c:v>138.87969455450695</c:v>
                </c:pt>
                <c:pt idx="369">
                  <c:v>145.07464002672674</c:v>
                </c:pt>
                <c:pt idx="370">
                  <c:v>150.94500335237043</c:v>
                </c:pt>
                <c:pt idx="371">
                  <c:v>154.40601934506097</c:v>
                </c:pt>
                <c:pt idx="372">
                  <c:v>145.95812340221784</c:v>
                </c:pt>
                <c:pt idx="373">
                  <c:v>138.17430521165005</c:v>
                </c:pt>
                <c:pt idx="374">
                  <c:v>143.65471482467598</c:v>
                </c:pt>
                <c:pt idx="375">
                  <c:v>144.65070533063817</c:v>
                </c:pt>
                <c:pt idx="376">
                  <c:v>145.57269121847617</c:v>
                </c:pt>
                <c:pt idx="377">
                  <c:v>146.66069484564309</c:v>
                </c:pt>
                <c:pt idx="378">
                  <c:v>147.82591020020556</c:v>
                </c:pt>
                <c:pt idx="379">
                  <c:v>148.27427709972497</c:v>
                </c:pt>
                <c:pt idx="380">
                  <c:v>149.11770033915457</c:v>
                </c:pt>
                <c:pt idx="381">
                  <c:v>149.69570173376431</c:v>
                </c:pt>
                <c:pt idx="382">
                  <c:v>149.73643002609435</c:v>
                </c:pt>
                <c:pt idx="383">
                  <c:v>149.85263136163064</c:v>
                </c:pt>
                <c:pt idx="384">
                  <c:v>151.23823687959884</c:v>
                </c:pt>
                <c:pt idx="385">
                  <c:v>152.15519416667533</c:v>
                </c:pt>
                <c:pt idx="386">
                  <c:v>152.93807425989144</c:v>
                </c:pt>
                <c:pt idx="387">
                  <c:v>153.45696015483625</c:v>
                </c:pt>
                <c:pt idx="388">
                  <c:v>153.61340244226653</c:v>
                </c:pt>
                <c:pt idx="389">
                  <c:v>153.88022722764481</c:v>
                </c:pt>
                <c:pt idx="390">
                  <c:v>154.50209104990503</c:v>
                </c:pt>
                <c:pt idx="391">
                  <c:v>155.08505354037285</c:v>
                </c:pt>
                <c:pt idx="392">
                  <c:v>155.48898598304967</c:v>
                </c:pt>
                <c:pt idx="393">
                  <c:v>155.83765424391359</c:v>
                </c:pt>
                <c:pt idx="394">
                  <c:v>155.922115927665</c:v>
                </c:pt>
                <c:pt idx="395">
                  <c:v>155.92897293962824</c:v>
                </c:pt>
                <c:pt idx="396">
                  <c:v>155.77037223721936</c:v>
                </c:pt>
                <c:pt idx="397">
                  <c:v>155.93160545329584</c:v>
                </c:pt>
                <c:pt idx="398">
                  <c:v>156.20675804831723</c:v>
                </c:pt>
                <c:pt idx="399">
                  <c:v>156.50478321603637</c:v>
                </c:pt>
                <c:pt idx="400">
                  <c:v>156.94165727753955</c:v>
                </c:pt>
                <c:pt idx="401">
                  <c:v>157.16682339885793</c:v>
                </c:pt>
                <c:pt idx="402">
                  <c:v>157.26087240056847</c:v>
                </c:pt>
                <c:pt idx="403">
                  <c:v>157.10596637125911</c:v>
                </c:pt>
                <c:pt idx="404">
                  <c:v>157.40741056530445</c:v>
                </c:pt>
                <c:pt idx="405">
                  <c:v>157.52108060170031</c:v>
                </c:pt>
                <c:pt idx="406">
                  <c:v>157.42828487534726</c:v>
                </c:pt>
                <c:pt idx="407">
                  <c:v>157.32058283175965</c:v>
                </c:pt>
                <c:pt idx="408">
                  <c:v>157.29114821155088</c:v>
                </c:pt>
                <c:pt idx="409">
                  <c:v>157.20670749839246</c:v>
                </c:pt>
                <c:pt idx="410">
                  <c:v>157.10678611832446</c:v>
                </c:pt>
                <c:pt idx="411">
                  <c:v>157.16012492193306</c:v>
                </c:pt>
                <c:pt idx="412">
                  <c:v>157.22397612054615</c:v>
                </c:pt>
                <c:pt idx="413">
                  <c:v>157.26077472557114</c:v>
                </c:pt>
                <c:pt idx="414">
                  <c:v>157.56626957836511</c:v>
                </c:pt>
                <c:pt idx="415">
                  <c:v>157.52003355585725</c:v>
                </c:pt>
                <c:pt idx="416">
                  <c:v>157.69290405821747</c:v>
                </c:pt>
                <c:pt idx="417">
                  <c:v>157.76039770164522</c:v>
                </c:pt>
                <c:pt idx="418">
                  <c:v>157.7361651463614</c:v>
                </c:pt>
                <c:pt idx="419">
                  <c:v>157.83077476002674</c:v>
                </c:pt>
                <c:pt idx="420">
                  <c:v>158.23676093715514</c:v>
                </c:pt>
                <c:pt idx="421">
                  <c:v>158.00456479269761</c:v>
                </c:pt>
                <c:pt idx="422">
                  <c:v>157.68270896749206</c:v>
                </c:pt>
                <c:pt idx="423">
                  <c:v>157.74363730269144</c:v>
                </c:pt>
                <c:pt idx="424">
                  <c:v>157.67350230791629</c:v>
                </c:pt>
                <c:pt idx="425">
                  <c:v>157.48058074076172</c:v>
                </c:pt>
                <c:pt idx="426">
                  <c:v>157.57352996944979</c:v>
                </c:pt>
                <c:pt idx="427">
                  <c:v>157.36506108021013</c:v>
                </c:pt>
                <c:pt idx="428">
                  <c:v>157.32982602390624</c:v>
                </c:pt>
                <c:pt idx="429">
                  <c:v>157.3433108012913</c:v>
                </c:pt>
                <c:pt idx="430">
                  <c:v>157.1668197116139</c:v>
                </c:pt>
                <c:pt idx="431">
                  <c:v>157.18393558470524</c:v>
                </c:pt>
                <c:pt idx="432">
                  <c:v>157.1548717748025</c:v>
                </c:pt>
                <c:pt idx="433">
                  <c:v>156.93641209442649</c:v>
                </c:pt>
                <c:pt idx="434">
                  <c:v>156.59722365163512</c:v>
                </c:pt>
                <c:pt idx="435">
                  <c:v>156.54725862574819</c:v>
                </c:pt>
                <c:pt idx="436">
                  <c:v>156.42240016702485</c:v>
                </c:pt>
                <c:pt idx="437">
                  <c:v>156.31789170089633</c:v>
                </c:pt>
                <c:pt idx="438">
                  <c:v>156.47465226601662</c:v>
                </c:pt>
                <c:pt idx="439">
                  <c:v>156.36205124982706</c:v>
                </c:pt>
                <c:pt idx="440">
                  <c:v>156.30994243509718</c:v>
                </c:pt>
                <c:pt idx="441">
                  <c:v>156.45074840943124</c:v>
                </c:pt>
                <c:pt idx="442">
                  <c:v>156.27840893225763</c:v>
                </c:pt>
                <c:pt idx="443">
                  <c:v>156.10094120268073</c:v>
                </c:pt>
                <c:pt idx="444">
                  <c:v>156.20061405229791</c:v>
                </c:pt>
                <c:pt idx="445">
                  <c:v>156.29037520651806</c:v>
                </c:pt>
                <c:pt idx="446">
                  <c:v>155.99544455963633</c:v>
                </c:pt>
                <c:pt idx="447">
                  <c:v>155.7184352544848</c:v>
                </c:pt>
                <c:pt idx="448">
                  <c:v>155.60294209228024</c:v>
                </c:pt>
                <c:pt idx="449">
                  <c:v>155.65144301693616</c:v>
                </c:pt>
                <c:pt idx="450">
                  <c:v>155.67140957343554</c:v>
                </c:pt>
                <c:pt idx="451">
                  <c:v>155.71815994644308</c:v>
                </c:pt>
                <c:pt idx="452">
                  <c:v>155.59257957241815</c:v>
                </c:pt>
                <c:pt idx="453">
                  <c:v>155.41837419859911</c:v>
                </c:pt>
                <c:pt idx="454">
                  <c:v>155.27968151238497</c:v>
                </c:pt>
                <c:pt idx="455">
                  <c:v>155.25119675184538</c:v>
                </c:pt>
                <c:pt idx="456">
                  <c:v>155.42682361542794</c:v>
                </c:pt>
                <c:pt idx="457">
                  <c:v>155.5040458773307</c:v>
                </c:pt>
                <c:pt idx="458">
                  <c:v>155.37032857973799</c:v>
                </c:pt>
                <c:pt idx="459">
                  <c:v>155.29761941846999</c:v>
                </c:pt>
                <c:pt idx="460">
                  <c:v>155.16157983093487</c:v>
                </c:pt>
                <c:pt idx="461">
                  <c:v>155.16936527678945</c:v>
                </c:pt>
                <c:pt idx="462">
                  <c:v>155.2316351555053</c:v>
                </c:pt>
                <c:pt idx="463">
                  <c:v>155.11168343152951</c:v>
                </c:pt>
                <c:pt idx="464">
                  <c:v>155.04618533938563</c:v>
                </c:pt>
                <c:pt idx="465">
                  <c:v>154.82931964615338</c:v>
                </c:pt>
                <c:pt idx="466">
                  <c:v>154.61795911052835</c:v>
                </c:pt>
                <c:pt idx="467">
                  <c:v>154.45601694401404</c:v>
                </c:pt>
                <c:pt idx="468">
                  <c:v>154.61802262766037</c:v>
                </c:pt>
                <c:pt idx="469">
                  <c:v>154.54500265633945</c:v>
                </c:pt>
                <c:pt idx="470">
                  <c:v>154.17505623167952</c:v>
                </c:pt>
                <c:pt idx="471">
                  <c:v>153.97349317349548</c:v>
                </c:pt>
                <c:pt idx="472">
                  <c:v>153.69328480704547</c:v>
                </c:pt>
                <c:pt idx="473">
                  <c:v>153.66423432273075</c:v>
                </c:pt>
                <c:pt idx="474">
                  <c:v>153.61925295036329</c:v>
                </c:pt>
                <c:pt idx="475">
                  <c:v>153.39142875649421</c:v>
                </c:pt>
                <c:pt idx="476">
                  <c:v>153.16668292280056</c:v>
                </c:pt>
                <c:pt idx="477">
                  <c:v>153.08032243989962</c:v>
                </c:pt>
                <c:pt idx="478">
                  <c:v>152.85226273371114</c:v>
                </c:pt>
                <c:pt idx="479">
                  <c:v>152.74359003977699</c:v>
                </c:pt>
                <c:pt idx="480">
                  <c:v>152.96015564428939</c:v>
                </c:pt>
                <c:pt idx="481">
                  <c:v>152.93988218074549</c:v>
                </c:pt>
                <c:pt idx="482">
                  <c:v>152.53328432460498</c:v>
                </c:pt>
                <c:pt idx="483">
                  <c:v>152.40480120500962</c:v>
                </c:pt>
                <c:pt idx="484">
                  <c:v>152.1068162926889</c:v>
                </c:pt>
                <c:pt idx="485">
                  <c:v>151.91474122990996</c:v>
                </c:pt>
                <c:pt idx="486">
                  <c:v>152.01684641665722</c:v>
                </c:pt>
                <c:pt idx="487">
                  <c:v>151.81113560864503</c:v>
                </c:pt>
                <c:pt idx="488">
                  <c:v>151.63337578795725</c:v>
                </c:pt>
                <c:pt idx="489">
                  <c:v>151.63958466446167</c:v>
                </c:pt>
                <c:pt idx="490">
                  <c:v>151.27403308124596</c:v>
                </c:pt>
                <c:pt idx="491">
                  <c:v>151.17739471802412</c:v>
                </c:pt>
                <c:pt idx="492">
                  <c:v>151.04083394735923</c:v>
                </c:pt>
                <c:pt idx="493">
                  <c:v>150.79050181909184</c:v>
                </c:pt>
                <c:pt idx="494">
                  <c:v>150.80909802251387</c:v>
                </c:pt>
                <c:pt idx="495">
                  <c:v>151.0378374082012</c:v>
                </c:pt>
                <c:pt idx="496">
                  <c:v>151.01232239544146</c:v>
                </c:pt>
                <c:pt idx="497">
                  <c:v>150.46729681157302</c:v>
                </c:pt>
                <c:pt idx="498">
                  <c:v>150.20350195678606</c:v>
                </c:pt>
                <c:pt idx="499">
                  <c:v>149.92880429221938</c:v>
                </c:pt>
                <c:pt idx="500">
                  <c:v>149.78367245179939</c:v>
                </c:pt>
                <c:pt idx="501">
                  <c:v>149.4812123444442</c:v>
                </c:pt>
                <c:pt idx="502">
                  <c:v>149.12460451348267</c:v>
                </c:pt>
                <c:pt idx="503">
                  <c:v>148.99964537717076</c:v>
                </c:pt>
                <c:pt idx="504">
                  <c:v>120.39877048855416</c:v>
                </c:pt>
                <c:pt idx="505">
                  <c:v>101.94108797106185</c:v>
                </c:pt>
                <c:pt idx="506">
                  <c:v>85.394088073513274</c:v>
                </c:pt>
                <c:pt idx="507">
                  <c:v>76.02136636996778</c:v>
                </c:pt>
                <c:pt idx="508">
                  <c:v>64.796054532337294</c:v>
                </c:pt>
                <c:pt idx="509">
                  <c:v>56.963885389027844</c:v>
                </c:pt>
                <c:pt idx="510">
                  <c:v>61.864945335301577</c:v>
                </c:pt>
                <c:pt idx="511">
                  <c:v>64.09419410340189</c:v>
                </c:pt>
                <c:pt idx="512">
                  <c:v>64.811288154916255</c:v>
                </c:pt>
                <c:pt idx="513">
                  <c:v>64.750771347587602</c:v>
                </c:pt>
                <c:pt idx="514">
                  <c:v>69.790858111939684</c:v>
                </c:pt>
                <c:pt idx="515">
                  <c:v>71.569458279377301</c:v>
                </c:pt>
                <c:pt idx="516">
                  <c:v>81.116675488332106</c:v>
                </c:pt>
                <c:pt idx="517">
                  <c:v>85.356199339050704</c:v>
                </c:pt>
                <c:pt idx="518">
                  <c:v>89.631595406547589</c:v>
                </c:pt>
                <c:pt idx="519">
                  <c:v>95.508738088410155</c:v>
                </c:pt>
                <c:pt idx="520">
                  <c:v>97.259169408948594</c:v>
                </c:pt>
                <c:pt idx="521">
                  <c:v>97.940780216890474</c:v>
                </c:pt>
                <c:pt idx="522">
                  <c:v>98.517818486073409</c:v>
                </c:pt>
                <c:pt idx="523">
                  <c:v>93.80042346992856</c:v>
                </c:pt>
                <c:pt idx="524">
                  <c:v>94.107567287701372</c:v>
                </c:pt>
                <c:pt idx="525">
                  <c:v>96.854654748689597</c:v>
                </c:pt>
                <c:pt idx="526">
                  <c:v>96.119081479907265</c:v>
                </c:pt>
                <c:pt idx="527">
                  <c:v>93.525072230464517</c:v>
                </c:pt>
                <c:pt idx="528">
                  <c:v>96.053010080093699</c:v>
                </c:pt>
                <c:pt idx="529">
                  <c:v>94.687539696986903</c:v>
                </c:pt>
                <c:pt idx="530">
                  <c:v>96.251654603809428</c:v>
                </c:pt>
                <c:pt idx="531">
                  <c:v>99.114015867491318</c:v>
                </c:pt>
                <c:pt idx="532">
                  <c:v>96.657852449946901</c:v>
                </c:pt>
                <c:pt idx="533">
                  <c:v>95.692073421693038</c:v>
                </c:pt>
                <c:pt idx="534">
                  <c:v>96.169746441402722</c:v>
                </c:pt>
                <c:pt idx="535">
                  <c:v>94.447841729502386</c:v>
                </c:pt>
                <c:pt idx="536">
                  <c:v>95.420025664568769</c:v>
                </c:pt>
                <c:pt idx="537">
                  <c:v>96.543044113009429</c:v>
                </c:pt>
                <c:pt idx="538">
                  <c:v>96.842174828921429</c:v>
                </c:pt>
                <c:pt idx="539">
                  <c:v>96.97968907748475</c:v>
                </c:pt>
                <c:pt idx="540">
                  <c:v>99.22335375120575</c:v>
                </c:pt>
                <c:pt idx="541">
                  <c:v>100.83883245029313</c:v>
                </c:pt>
                <c:pt idx="542">
                  <c:v>101.76565871948191</c:v>
                </c:pt>
                <c:pt idx="543">
                  <c:v>103.00536402042457</c:v>
                </c:pt>
                <c:pt idx="544">
                  <c:v>103.80077573071324</c:v>
                </c:pt>
                <c:pt idx="545">
                  <c:v>104.85193476986498</c:v>
                </c:pt>
                <c:pt idx="546">
                  <c:v>106.12086099687068</c:v>
                </c:pt>
                <c:pt idx="547">
                  <c:v>105.8060259532067</c:v>
                </c:pt>
                <c:pt idx="548">
                  <c:v>106.03970372186086</c:v>
                </c:pt>
                <c:pt idx="549">
                  <c:v>104.6737972275684</c:v>
                </c:pt>
                <c:pt idx="550">
                  <c:v>105.62258923455514</c:v>
                </c:pt>
                <c:pt idx="551">
                  <c:v>104.98568907231804</c:v>
                </c:pt>
                <c:pt idx="552">
                  <c:v>104.95122893682014</c:v>
                </c:pt>
                <c:pt idx="553">
                  <c:v>104.43784887850273</c:v>
                </c:pt>
                <c:pt idx="554">
                  <c:v>105.01831101082936</c:v>
                </c:pt>
                <c:pt idx="555">
                  <c:v>105.99679135455776</c:v>
                </c:pt>
                <c:pt idx="556">
                  <c:v>106.50904519705564</c:v>
                </c:pt>
                <c:pt idx="557">
                  <c:v>105.96371990920468</c:v>
                </c:pt>
                <c:pt idx="558">
                  <c:v>106.36067169980794</c:v>
                </c:pt>
                <c:pt idx="559">
                  <c:v>106.70329844280792</c:v>
                </c:pt>
                <c:pt idx="560">
                  <c:v>106.74046194176969</c:v>
                </c:pt>
                <c:pt idx="561">
                  <c:v>107.42605580025359</c:v>
                </c:pt>
                <c:pt idx="562">
                  <c:v>108.65411105714986</c:v>
                </c:pt>
                <c:pt idx="563">
                  <c:v>109.90742649702227</c:v>
                </c:pt>
                <c:pt idx="564">
                  <c:v>110.18242161726516</c:v>
                </c:pt>
                <c:pt idx="565">
                  <c:v>110.47664510950823</c:v>
                </c:pt>
                <c:pt idx="566">
                  <c:v>111.39943437719289</c:v>
                </c:pt>
                <c:pt idx="567">
                  <c:v>113.18119090076205</c:v>
                </c:pt>
                <c:pt idx="568">
                  <c:v>115.19146523619594</c:v>
                </c:pt>
                <c:pt idx="569">
                  <c:v>116.94791563144192</c:v>
                </c:pt>
                <c:pt idx="570">
                  <c:v>118.29474628321874</c:v>
                </c:pt>
                <c:pt idx="571">
                  <c:v>119.86710565340466</c:v>
                </c:pt>
                <c:pt idx="572">
                  <c:v>121.85882693855406</c:v>
                </c:pt>
                <c:pt idx="573">
                  <c:v>123.21339965611419</c:v>
                </c:pt>
                <c:pt idx="574">
                  <c:v>123.98497858897386</c:v>
                </c:pt>
                <c:pt idx="575">
                  <c:v>124.38738183624925</c:v>
                </c:pt>
                <c:pt idx="576">
                  <c:v>124.91713153047147</c:v>
                </c:pt>
                <c:pt idx="577">
                  <c:v>126.38733555871239</c:v>
                </c:pt>
                <c:pt idx="578">
                  <c:v>129.00957546043691</c:v>
                </c:pt>
                <c:pt idx="579">
                  <c:v>131.03083740973426</c:v>
                </c:pt>
                <c:pt idx="580">
                  <c:v>132.47015624565438</c:v>
                </c:pt>
                <c:pt idx="581">
                  <c:v>135.88699784352073</c:v>
                </c:pt>
                <c:pt idx="582">
                  <c:v>137.173339637677</c:v>
                </c:pt>
                <c:pt idx="583">
                  <c:v>137.52940590337013</c:v>
                </c:pt>
                <c:pt idx="584">
                  <c:v>137.2681003286684</c:v>
                </c:pt>
                <c:pt idx="585">
                  <c:v>134.57579921435897</c:v>
                </c:pt>
                <c:pt idx="586">
                  <c:v>133.37673910325182</c:v>
                </c:pt>
                <c:pt idx="587">
                  <c:v>131.72981008781866</c:v>
                </c:pt>
                <c:pt idx="588">
                  <c:v>131.45056549732453</c:v>
                </c:pt>
                <c:pt idx="589">
                  <c:v>130.70307905042068</c:v>
                </c:pt>
                <c:pt idx="590">
                  <c:v>128.79667671124921</c:v>
                </c:pt>
                <c:pt idx="591">
                  <c:v>128.9600021408842</c:v>
                </c:pt>
                <c:pt idx="592">
                  <c:v>128.64614811970409</c:v>
                </c:pt>
                <c:pt idx="593">
                  <c:v>128.09854279873937</c:v>
                </c:pt>
                <c:pt idx="594">
                  <c:v>127.95738535222544</c:v>
                </c:pt>
                <c:pt idx="595">
                  <c:v>128.35376682562278</c:v>
                </c:pt>
                <c:pt idx="596">
                  <c:v>128.88645086125402</c:v>
                </c:pt>
                <c:pt idx="597">
                  <c:v>130.07753303386892</c:v>
                </c:pt>
                <c:pt idx="598">
                  <c:v>131.18667869818017</c:v>
                </c:pt>
                <c:pt idx="599">
                  <c:v>132.83844075000422</c:v>
                </c:pt>
                <c:pt idx="600">
                  <c:v>134.33199524065463</c:v>
                </c:pt>
                <c:pt idx="601">
                  <c:v>135.69834565421507</c:v>
                </c:pt>
                <c:pt idx="602">
                  <c:v>137.11263831211357</c:v>
                </c:pt>
                <c:pt idx="603">
                  <c:v>138.10916938210582</c:v>
                </c:pt>
                <c:pt idx="604">
                  <c:v>138.62330510233463</c:v>
                </c:pt>
                <c:pt idx="605">
                  <c:v>138.9058775273777</c:v>
                </c:pt>
                <c:pt idx="606">
                  <c:v>139.53558932619708</c:v>
                </c:pt>
                <c:pt idx="607">
                  <c:v>140.23132716487638</c:v>
                </c:pt>
                <c:pt idx="608">
                  <c:v>140.63107854090345</c:v>
                </c:pt>
                <c:pt idx="609">
                  <c:v>142.00398021570135</c:v>
                </c:pt>
                <c:pt idx="610">
                  <c:v>143.03719812993754</c:v>
                </c:pt>
                <c:pt idx="611">
                  <c:v>143.94219949699126</c:v>
                </c:pt>
                <c:pt idx="612">
                  <c:v>144.61259719628396</c:v>
                </c:pt>
                <c:pt idx="613">
                  <c:v>144.74374864423294</c:v>
                </c:pt>
                <c:pt idx="614">
                  <c:v>145.74195147321652</c:v>
                </c:pt>
                <c:pt idx="615">
                  <c:v>146.41660701718621</c:v>
                </c:pt>
                <c:pt idx="616">
                  <c:v>146.90583443173773</c:v>
                </c:pt>
                <c:pt idx="617">
                  <c:v>147.34154504570495</c:v>
                </c:pt>
                <c:pt idx="618">
                  <c:v>147.82105307289774</c:v>
                </c:pt>
                <c:pt idx="619">
                  <c:v>148.14156015175143</c:v>
                </c:pt>
                <c:pt idx="620">
                  <c:v>148.5764693696774</c:v>
                </c:pt>
                <c:pt idx="621">
                  <c:v>148.77580101476315</c:v>
                </c:pt>
                <c:pt idx="622">
                  <c:v>149.10503784179764</c:v>
                </c:pt>
                <c:pt idx="623">
                  <c:v>149.5779520812037</c:v>
                </c:pt>
                <c:pt idx="624">
                  <c:v>149.76939167643971</c:v>
                </c:pt>
                <c:pt idx="625">
                  <c:v>149.99913887656814</c:v>
                </c:pt>
                <c:pt idx="626">
                  <c:v>151.15954735633773</c:v>
                </c:pt>
                <c:pt idx="627">
                  <c:v>151.89462004885505</c:v>
                </c:pt>
                <c:pt idx="628">
                  <c:v>152.04113187760845</c:v>
                </c:pt>
                <c:pt idx="629">
                  <c:v>152.2493274838551</c:v>
                </c:pt>
                <c:pt idx="630">
                  <c:v>152.80981494834188</c:v>
                </c:pt>
                <c:pt idx="631">
                  <c:v>152.79575920389922</c:v>
                </c:pt>
                <c:pt idx="632">
                  <c:v>153.0947005115425</c:v>
                </c:pt>
                <c:pt idx="633">
                  <c:v>153.18238115643331</c:v>
                </c:pt>
                <c:pt idx="634">
                  <c:v>153.07223106151861</c:v>
                </c:pt>
                <c:pt idx="635">
                  <c:v>152.72657564463958</c:v>
                </c:pt>
                <c:pt idx="636">
                  <c:v>152.88228032537228</c:v>
                </c:pt>
                <c:pt idx="637">
                  <c:v>153.18842677565766</c:v>
                </c:pt>
                <c:pt idx="638">
                  <c:v>153.40565739262851</c:v>
                </c:pt>
                <c:pt idx="639">
                  <c:v>153.42719674996809</c:v>
                </c:pt>
                <c:pt idx="640">
                  <c:v>153.42498990948044</c:v>
                </c:pt>
                <c:pt idx="641">
                  <c:v>153.65889964050058</c:v>
                </c:pt>
                <c:pt idx="642">
                  <c:v>153.91984117466953</c:v>
                </c:pt>
                <c:pt idx="643">
                  <c:v>153.64459764190704</c:v>
                </c:pt>
                <c:pt idx="644">
                  <c:v>153.24349586764723</c:v>
                </c:pt>
                <c:pt idx="645">
                  <c:v>153.47944508199177</c:v>
                </c:pt>
                <c:pt idx="646">
                  <c:v>153.22518819554816</c:v>
                </c:pt>
                <c:pt idx="647">
                  <c:v>151.90363412659599</c:v>
                </c:pt>
                <c:pt idx="648">
                  <c:v>148.80985663378178</c:v>
                </c:pt>
                <c:pt idx="649">
                  <c:v>146.04799461069908</c:v>
                </c:pt>
                <c:pt idx="650">
                  <c:v>146.8411366963052</c:v>
                </c:pt>
                <c:pt idx="651">
                  <c:v>147.66009401418842</c:v>
                </c:pt>
                <c:pt idx="652">
                  <c:v>148.58353083797329</c:v>
                </c:pt>
                <c:pt idx="653">
                  <c:v>148.75524091743802</c:v>
                </c:pt>
                <c:pt idx="654">
                  <c:v>149.21825044925845</c:v>
                </c:pt>
                <c:pt idx="655">
                  <c:v>148.96042156032615</c:v>
                </c:pt>
                <c:pt idx="656">
                  <c:v>149.03331743204532</c:v>
                </c:pt>
                <c:pt idx="657">
                  <c:v>149.32972854588175</c:v>
                </c:pt>
                <c:pt idx="658">
                  <c:v>149.81993707338214</c:v>
                </c:pt>
                <c:pt idx="659">
                  <c:v>150.34120030041075</c:v>
                </c:pt>
                <c:pt idx="660">
                  <c:v>150.9836971629534</c:v>
                </c:pt>
                <c:pt idx="661">
                  <c:v>151.09158312087362</c:v>
                </c:pt>
                <c:pt idx="662">
                  <c:v>151.25607317825043</c:v>
                </c:pt>
                <c:pt idx="663">
                  <c:v>151.78813899329876</c:v>
                </c:pt>
                <c:pt idx="664">
                  <c:v>152.30244522838211</c:v>
                </c:pt>
                <c:pt idx="665">
                  <c:v>152.40118070457876</c:v>
                </c:pt>
                <c:pt idx="666">
                  <c:v>152.72714767465041</c:v>
                </c:pt>
                <c:pt idx="667">
                  <c:v>152.9906750989941</c:v>
                </c:pt>
                <c:pt idx="668">
                  <c:v>153.07503258869409</c:v>
                </c:pt>
                <c:pt idx="669">
                  <c:v>153.2519465958818</c:v>
                </c:pt>
                <c:pt idx="670">
                  <c:v>153.31848587201318</c:v>
                </c:pt>
                <c:pt idx="671">
                  <c:v>147.10916334511299</c:v>
                </c:pt>
                <c:pt idx="672">
                  <c:v>138.86123164659739</c:v>
                </c:pt>
                <c:pt idx="673">
                  <c:v>135.88660973507902</c:v>
                </c:pt>
                <c:pt idx="674">
                  <c:v>137.39637954733749</c:v>
                </c:pt>
                <c:pt idx="675">
                  <c:v>142.92567604964097</c:v>
                </c:pt>
                <c:pt idx="676">
                  <c:v>146.12165292807961</c:v>
                </c:pt>
                <c:pt idx="677">
                  <c:v>147.51088331971013</c:v>
                </c:pt>
                <c:pt idx="678">
                  <c:v>145.8329598338029</c:v>
                </c:pt>
                <c:pt idx="679">
                  <c:v>146.01046362410156</c:v>
                </c:pt>
                <c:pt idx="680">
                  <c:v>145.51196200036782</c:v>
                </c:pt>
                <c:pt idx="681">
                  <c:v>146.50237703981486</c:v>
                </c:pt>
                <c:pt idx="682">
                  <c:v>146.6629489637516</c:v>
                </c:pt>
                <c:pt idx="683">
                  <c:v>145.38372838126574</c:v>
                </c:pt>
                <c:pt idx="684">
                  <c:v>146.02106045873646</c:v>
                </c:pt>
                <c:pt idx="685">
                  <c:v>148.10155321669797</c:v>
                </c:pt>
                <c:pt idx="686">
                  <c:v>149.49889459121962</c:v>
                </c:pt>
                <c:pt idx="687">
                  <c:v>151.34801783532993</c:v>
                </c:pt>
                <c:pt idx="688">
                  <c:v>150.80236410687422</c:v>
                </c:pt>
                <c:pt idx="689">
                  <c:v>150.06373732159423</c:v>
                </c:pt>
                <c:pt idx="690">
                  <c:v>147.62885915427324</c:v>
                </c:pt>
                <c:pt idx="691">
                  <c:v>147.59802179027764</c:v>
                </c:pt>
                <c:pt idx="692">
                  <c:v>149.02915806849762</c:v>
                </c:pt>
                <c:pt idx="693">
                  <c:v>148.99204842047766</c:v>
                </c:pt>
                <c:pt idx="694">
                  <c:v>149.52161480158418</c:v>
                </c:pt>
                <c:pt idx="695">
                  <c:v>150.28310725862187</c:v>
                </c:pt>
                <c:pt idx="696">
                  <c:v>147.39535704397261</c:v>
                </c:pt>
                <c:pt idx="697">
                  <c:v>146.33268436444325</c:v>
                </c:pt>
                <c:pt idx="698">
                  <c:v>146.38372883692671</c:v>
                </c:pt>
                <c:pt idx="699">
                  <c:v>147.74760740523206</c:v>
                </c:pt>
                <c:pt idx="700">
                  <c:v>140.0028318706982</c:v>
                </c:pt>
                <c:pt idx="701">
                  <c:v>135.09806144084629</c:v>
                </c:pt>
                <c:pt idx="702">
                  <c:v>134.38691940332234</c:v>
                </c:pt>
                <c:pt idx="703">
                  <c:v>131.07696945772494</c:v>
                </c:pt>
                <c:pt idx="704">
                  <c:v>116.97051224766588</c:v>
                </c:pt>
                <c:pt idx="705">
                  <c:v>124.05768015456169</c:v>
                </c:pt>
                <c:pt idx="706">
                  <c:v>127.54475547697925</c:v>
                </c:pt>
                <c:pt idx="707">
                  <c:v>126.42034847764182</c:v>
                </c:pt>
                <c:pt idx="708">
                  <c:v>129.23192657121473</c:v>
                </c:pt>
                <c:pt idx="709">
                  <c:v>129.87151653059883</c:v>
                </c:pt>
                <c:pt idx="710">
                  <c:v>127.72446049588922</c:v>
                </c:pt>
                <c:pt idx="711">
                  <c:v>126.8475100057787</c:v>
                </c:pt>
                <c:pt idx="712">
                  <c:v>126.13636256319687</c:v>
                </c:pt>
                <c:pt idx="713">
                  <c:v>129.77316931822475</c:v>
                </c:pt>
                <c:pt idx="714">
                  <c:v>133.12335353186151</c:v>
                </c:pt>
                <c:pt idx="715">
                  <c:v>120.06719022028614</c:v>
                </c:pt>
                <c:pt idx="716">
                  <c:v>118.96857818727653</c:v>
                </c:pt>
                <c:pt idx="717">
                  <c:v>118.57628099633321</c:v>
                </c:pt>
                <c:pt idx="718">
                  <c:v>120.12455096780702</c:v>
                </c:pt>
                <c:pt idx="719">
                  <c:v>122.69199278125653</c:v>
                </c:pt>
                <c:pt idx="720">
                  <c:v>124.03397596557184</c:v>
                </c:pt>
                <c:pt idx="721">
                  <c:v>123.68625793947707</c:v>
                </c:pt>
                <c:pt idx="722">
                  <c:v>124.07437667222302</c:v>
                </c:pt>
                <c:pt idx="723">
                  <c:v>122.45100753081243</c:v>
                </c:pt>
                <c:pt idx="724">
                  <c:v>121.40719247781702</c:v>
                </c:pt>
                <c:pt idx="725">
                  <c:v>120.95918800581913</c:v>
                </c:pt>
                <c:pt idx="726">
                  <c:v>119.88271958235003</c:v>
                </c:pt>
                <c:pt idx="727">
                  <c:v>119.67054461424146</c:v>
                </c:pt>
                <c:pt idx="728">
                  <c:v>119.71449199830664</c:v>
                </c:pt>
                <c:pt idx="729">
                  <c:v>120.09684096314837</c:v>
                </c:pt>
                <c:pt idx="730">
                  <c:v>119.98658561301509</c:v>
                </c:pt>
                <c:pt idx="731">
                  <c:v>120.35720922590802</c:v>
                </c:pt>
                <c:pt idx="732">
                  <c:v>120.33513649556498</c:v>
                </c:pt>
                <c:pt idx="733">
                  <c:v>120.56465077563099</c:v>
                </c:pt>
                <c:pt idx="734">
                  <c:v>121.93681561840914</c:v>
                </c:pt>
                <c:pt idx="735">
                  <c:v>122.92831036504279</c:v>
                </c:pt>
                <c:pt idx="736">
                  <c:v>123.84689822529947</c:v>
                </c:pt>
                <c:pt idx="737">
                  <c:v>124.74043271106542</c:v>
                </c:pt>
                <c:pt idx="738">
                  <c:v>125.95099694006073</c:v>
                </c:pt>
                <c:pt idx="739">
                  <c:v>126.86172845939203</c:v>
                </c:pt>
                <c:pt idx="740">
                  <c:v>128.41002087876637</c:v>
                </c:pt>
                <c:pt idx="741">
                  <c:v>129.70582194261874</c:v>
                </c:pt>
                <c:pt idx="742">
                  <c:v>130.27600529462777</c:v>
                </c:pt>
                <c:pt idx="743">
                  <c:v>131.3517758530846</c:v>
                </c:pt>
                <c:pt idx="744">
                  <c:v>132.20011208264344</c:v>
                </c:pt>
                <c:pt idx="745">
                  <c:v>133.45667531089856</c:v>
                </c:pt>
                <c:pt idx="746">
                  <c:v>135.60340303714361</c:v>
                </c:pt>
                <c:pt idx="747">
                  <c:v>136.82861966984714</c:v>
                </c:pt>
                <c:pt idx="748">
                  <c:v>137.11399839769592</c:v>
                </c:pt>
                <c:pt idx="749">
                  <c:v>137.38410480266779</c:v>
                </c:pt>
                <c:pt idx="750">
                  <c:v>138.80134478049214</c:v>
                </c:pt>
                <c:pt idx="751">
                  <c:v>139.3901369048956</c:v>
                </c:pt>
                <c:pt idx="752">
                  <c:v>139.04552504486981</c:v>
                </c:pt>
                <c:pt idx="753">
                  <c:v>138.90197515174486</c:v>
                </c:pt>
                <c:pt idx="754">
                  <c:v>137.93784093747007</c:v>
                </c:pt>
                <c:pt idx="755">
                  <c:v>136.78440210338138</c:v>
                </c:pt>
                <c:pt idx="756">
                  <c:v>136.89841905153293</c:v>
                </c:pt>
                <c:pt idx="757">
                  <c:v>137.40600202445208</c:v>
                </c:pt>
                <c:pt idx="758">
                  <c:v>138.23412134820202</c:v>
                </c:pt>
                <c:pt idx="759">
                  <c:v>138.99992784932488</c:v>
                </c:pt>
                <c:pt idx="760">
                  <c:v>139.31106945127024</c:v>
                </c:pt>
                <c:pt idx="761">
                  <c:v>138.26921400539217</c:v>
                </c:pt>
                <c:pt idx="762">
                  <c:v>137.69238536883651</c:v>
                </c:pt>
                <c:pt idx="763">
                  <c:v>132.56175450350244</c:v>
                </c:pt>
                <c:pt idx="764">
                  <c:v>134.72873125558934</c:v>
                </c:pt>
                <c:pt idx="765">
                  <c:v>139.69883622988647</c:v>
                </c:pt>
                <c:pt idx="766">
                  <c:v>145.93377815150208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2-4519-A2D1-EE9FA49F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679136"/>
        <c:axId val="241550304"/>
      </c:lineChart>
      <c:catAx>
        <c:axId val="2456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50304"/>
        <c:crosses val="autoZero"/>
        <c:auto val="1"/>
        <c:lblAlgn val="ctr"/>
        <c:lblOffset val="100"/>
        <c:noMultiLvlLbl val="0"/>
      </c:catAx>
      <c:valAx>
        <c:axId val="2415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7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A29519-56B4-D920-F084-FC804FFFC4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0.04526</cdr:x>
      <cdr:y>0.62875</cdr:y>
    </cdr:from>
    <cdr:to>
      <cdr:x>0.98409</cdr:x>
      <cdr:y>0.62889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E0C98A10-72FC-24D9-C6E0-3CEFF5870129}"/>
            </a:ext>
          </a:extLst>
        </cdr:cNvPr>
        <cdr:cNvCxnSpPr/>
      </cdr:nvCxnSpPr>
      <cdr:spPr>
        <a:xfrm xmlns:a="http://schemas.openxmlformats.org/drawingml/2006/main" flipV="1">
          <a:off x="420522" y="3812869"/>
          <a:ext cx="8723765" cy="84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0.03136</cdr:x>
      <cdr:y>0.95444</cdr:y>
    </cdr:from>
    <cdr:to>
      <cdr:x>0.33101</cdr:x>
      <cdr:y>0.98561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FC98CE3A-632B-1703-E2D7-8BCD3D2EB4DB}"/>
            </a:ext>
          </a:extLst>
        </cdr:cNvPr>
        <cdr:cNvSpPr txBox="1"/>
      </cdr:nvSpPr>
      <cdr:spPr>
        <a:xfrm xmlns:a="http://schemas.openxmlformats.org/drawingml/2006/main">
          <a:off x="272143" y="6017381"/>
          <a:ext cx="2600476" cy="1965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/>
            <a:t>Fuente: Ver</a:t>
          </a:r>
          <a:r>
            <a:rPr lang="es-AR" sz="1100" baseline="0"/>
            <a:t> metodología anexa.</a:t>
          </a:r>
          <a:endParaRPr lang="es-A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5C44B3-9BAA-8444-57D4-E86C94A7F5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zequ/Google%20Drive/ACAD-Research/Proyectos/Proyectos%20CEPED%202023/1.%20Precios%20internacionales%20y%20sobrevaluaci&#243;n/Datos/4.%20Tipos%20de%20cambio/Datos%20fuente_D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zequ/Google%20Drive/ACAD-Research/Proyectos/Proyectos%20CEPED%202023/1.%20Precios%20internacionales%20y%20sobrevaluaci&#243;n/Datos/2.%20Producto/1.%20Empalme%20PBI_pr%20constantes,%20corrientes%20y%20$%20constan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zequ/Google%20Drive/ACAD-Research/Proyectos/Proyectos%20CEPED%202023/1.%20Precios%20internacionales%20y%20sobrevaluaci&#243;n/Datos/2.%20Producto/PBI_EEUU%201929-2022_corrient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zequ/Google%20Drive/ACAD-Research/Proyectos/Proyectos%20CEPED%202023/1.%20Precios%20internacionales%20y%20sobrevaluaci&#243;n/Datos/4.%20Tipos%20de%20cambio/2.%20Datos%20fuente_D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zequ/Google%20Drive/ACAD-Research/Proyectos/Proyectos%20CEPED%202023/1.%20Precios%20internacionales%20y%20sobrevaluaci&#243;n/Datos/2.%20Producto/apendice3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zequ/Google%20Drive/ACAD-Research/Proyectos/Proyectos%20CEPED%202023/1.%20Precios%20internacionales%20y%20sobrevaluaci&#243;n/Datos/2.%20Producto/Empleo%20EEUU%201929-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ideraciones"/>
      <sheetName val="Indice"/>
      <sheetName val="TCN_mensual_series"/>
      <sheetName val="TCR_mensual_series"/>
      <sheetName val="IPCs_mensual"/>
      <sheetName val="IPCs_anual"/>
      <sheetName val="TCR y valuación_mensual"/>
      <sheetName val="TCN_anual_series"/>
      <sheetName val="TCR_anual_series"/>
      <sheetName val="TCR y valuación_anual"/>
      <sheetName val="ITCRM y bil_mensual_BCRA"/>
      <sheetName val="Ponderadores ITCRM_mensual_BCRA"/>
      <sheetName val="Gráfico4"/>
      <sheetName val="Gráfico2"/>
      <sheetName val="Prod. Relativa TOTAL"/>
      <sheetName val="Prod. Relativa TOTAL (viejo)"/>
      <sheetName val="Prod. Relativa INDUSTRIA"/>
      <sheetName val="BCRA Minorista_2010-act"/>
      <sheetName val="BCRA Mayorista_2002-act"/>
      <sheetName val="Bill Arg_desde 1914 (original)"/>
      <sheetName val="CADECAC 1908-2001 (orig)"/>
      <sheetName val="Bill Arg_desde 1914"/>
      <sheetName val="CADECAC 1908-2001"/>
      <sheetName val="CADECAC_2002-act"/>
      <sheetName val="Datos Economicos_4.8.1"/>
      <sheetName val="TCN_mensual_Dolar Blue"/>
      <sheetName val="Dolar Blue_LNViz"/>
      <sheetName val="Dolar Blue_Eze"/>
      <sheetName val="Dolar Blue_Cotización Dolar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B8">
            <v>4.6541931566790692E-13</v>
          </cell>
          <cell r="E8">
            <v>5.1516096074130422</v>
          </cell>
        </row>
        <row r="9">
          <cell r="B9">
            <v>4.4393842417554203E-13</v>
          </cell>
          <cell r="E9">
            <v>5.0676383708122108</v>
          </cell>
        </row>
        <row r="10">
          <cell r="B10">
            <v>4.5109872133966368E-13</v>
          </cell>
          <cell r="E10">
            <v>4.9419609392160675</v>
          </cell>
        </row>
        <row r="11">
          <cell r="B11">
            <v>4.5825901850378528E-13</v>
          </cell>
          <cell r="E11">
            <v>4.858441799343316</v>
          </cell>
        </row>
        <row r="12">
          <cell r="B12">
            <v>4.6541931566790692E-13</v>
          </cell>
          <cell r="E12">
            <v>4.7326081567403238</v>
          </cell>
        </row>
        <row r="13">
          <cell r="B13">
            <v>5.7998407029385329E-13</v>
          </cell>
          <cell r="E13">
            <v>4.7742551085196379</v>
          </cell>
        </row>
        <row r="14">
          <cell r="B14">
            <v>5.8714436745797504E-13</v>
          </cell>
          <cell r="E14">
            <v>4.7742551085196379</v>
          </cell>
        </row>
        <row r="15">
          <cell r="B15">
            <v>5.9430466462209669E-13</v>
          </cell>
          <cell r="E15">
            <v>4.6486921991655716</v>
          </cell>
        </row>
        <row r="16">
          <cell r="B16">
            <v>6.8022823059155637E-13</v>
          </cell>
          <cell r="E16">
            <v>4.5650157395805904</v>
          </cell>
        </row>
        <row r="17">
          <cell r="B17">
            <v>7.0648265352666894E-13</v>
          </cell>
          <cell r="E17">
            <v>4.5650157395805904</v>
          </cell>
        </row>
        <row r="18">
          <cell r="B18">
            <v>7.3273707646178182E-13</v>
          </cell>
          <cell r="E18">
            <v>4.5650157395805904</v>
          </cell>
        </row>
        <row r="19">
          <cell r="B19">
            <v>7.5899149939689439E-13</v>
          </cell>
          <cell r="E19">
            <v>4.5230175947764497</v>
          </cell>
        </row>
        <row r="20">
          <cell r="B20">
            <v>7.8524592233200707E-13</v>
          </cell>
          <cell r="E20">
            <v>4.3136018801382994</v>
          </cell>
        </row>
        <row r="21">
          <cell r="B21">
            <v>8.1150034526711985E-13</v>
          </cell>
          <cell r="E21">
            <v>4.2299180036636175</v>
          </cell>
        </row>
        <row r="22">
          <cell r="B22">
            <v>8.3775476820223242E-13</v>
          </cell>
          <cell r="E22">
            <v>4.2299180036636175</v>
          </cell>
        </row>
        <row r="23">
          <cell r="B23">
            <v>7.6853856228238976E-13</v>
          </cell>
          <cell r="E23">
            <v>4.188041815427348</v>
          </cell>
        </row>
        <row r="24">
          <cell r="B24">
            <v>6.9932235636254729E-13</v>
          </cell>
          <cell r="E24">
            <v>4.188041815427348</v>
          </cell>
        </row>
        <row r="25">
          <cell r="B25">
            <v>6.3010615044270483E-13</v>
          </cell>
          <cell r="E25">
            <v>4.188041815427348</v>
          </cell>
        </row>
        <row r="26">
          <cell r="B26">
            <v>6.8022823059155616E-13</v>
          </cell>
          <cell r="E26">
            <v>4.2299222335816209</v>
          </cell>
        </row>
        <row r="27">
          <cell r="B27">
            <v>6.6207267283555385E-13</v>
          </cell>
          <cell r="E27">
            <v>4.2717984636940791</v>
          </cell>
        </row>
        <row r="28">
          <cell r="B28">
            <v>7.1371514823040494E-13</v>
          </cell>
          <cell r="E28">
            <v>4.3136620886382806</v>
          </cell>
        </row>
        <row r="29">
          <cell r="B29">
            <v>6.9394576311831353E-13</v>
          </cell>
          <cell r="E29">
            <v>4.4391896554176542</v>
          </cell>
        </row>
        <row r="30">
          <cell r="B30">
            <v>6.8547316949884596E-13</v>
          </cell>
          <cell r="E30">
            <v>4.4809180381785803</v>
          </cell>
        </row>
        <row r="31">
          <cell r="B31">
            <v>7.3469490385956352E-13</v>
          </cell>
          <cell r="E31">
            <v>4.4392455004235192</v>
          </cell>
        </row>
        <row r="32">
          <cell r="B32">
            <v>7.5123663425947685E-13</v>
          </cell>
          <cell r="E32">
            <v>4.5231472403815234</v>
          </cell>
        </row>
        <row r="33">
          <cell r="B33">
            <v>7.5890231420089998E-13</v>
          </cell>
          <cell r="E33">
            <v>4.7325689576111882</v>
          </cell>
        </row>
        <row r="34">
          <cell r="B34">
            <v>7.8028552666908058E-13</v>
          </cell>
          <cell r="E34">
            <v>4.6488024870614701</v>
          </cell>
        </row>
        <row r="35">
          <cell r="B35">
            <v>7.8633737925441482E-13</v>
          </cell>
          <cell r="E35">
            <v>4.5651240422943635</v>
          </cell>
        </row>
        <row r="36">
          <cell r="B36">
            <v>8.1175516011281784E-13</v>
          </cell>
          <cell r="E36">
            <v>4.7746632358356758</v>
          </cell>
        </row>
        <row r="37">
          <cell r="B37">
            <v>7.9723071390801593E-13</v>
          </cell>
          <cell r="E37">
            <v>4.7746632358356758</v>
          </cell>
        </row>
        <row r="38">
          <cell r="B38">
            <v>8.4524207775166692E-13</v>
          </cell>
          <cell r="E38">
            <v>4.9002368789381547</v>
          </cell>
        </row>
        <row r="39">
          <cell r="B39">
            <v>8.5452158504917894E-13</v>
          </cell>
          <cell r="E39">
            <v>4.9840309295679948</v>
          </cell>
        </row>
        <row r="40">
          <cell r="B40">
            <v>8.5452158504917894E-13</v>
          </cell>
          <cell r="E40">
            <v>5.0512691208606491</v>
          </cell>
        </row>
        <row r="41">
          <cell r="B41">
            <v>9.2109196348785438E-13</v>
          </cell>
          <cell r="E41">
            <v>5.0974953773743481</v>
          </cell>
        </row>
        <row r="42">
          <cell r="B42">
            <v>9.8887271244359658E-13</v>
          </cell>
          <cell r="E42">
            <v>5.4883173642629011</v>
          </cell>
        </row>
        <row r="43">
          <cell r="B43">
            <v>1.1575176711549076E-12</v>
          </cell>
          <cell r="E43">
            <v>6.4674735249621778</v>
          </cell>
        </row>
        <row r="44">
          <cell r="B44">
            <v>1.4605137572606357E-12</v>
          </cell>
          <cell r="E44">
            <v>7.5853084552025534</v>
          </cell>
        </row>
        <row r="45">
          <cell r="B45">
            <v>1.3717532526757352E-12</v>
          </cell>
          <cell r="E45">
            <v>8.7409648680450491</v>
          </cell>
        </row>
        <row r="46">
          <cell r="B46">
            <v>1.6069685898257221E-12</v>
          </cell>
          <cell r="E46">
            <v>10.106740628677089</v>
          </cell>
        </row>
        <row r="47">
          <cell r="B47">
            <v>1.4278337532998314E-12</v>
          </cell>
          <cell r="E47">
            <v>9.0015128593040838</v>
          </cell>
        </row>
        <row r="48">
          <cell r="B48">
            <v>1.2018979234473573E-12</v>
          </cell>
          <cell r="E48">
            <v>8.4467977811396864</v>
          </cell>
        </row>
        <row r="49">
          <cell r="B49">
            <v>1.1797077973011324E-12</v>
          </cell>
          <cell r="E49">
            <v>8.5980837115481581</v>
          </cell>
        </row>
        <row r="50">
          <cell r="B50">
            <v>1.2018979234473575E-12</v>
          </cell>
          <cell r="E50">
            <v>8.6359051941502756</v>
          </cell>
        </row>
        <row r="51">
          <cell r="B51">
            <v>1.169217919486553E-12</v>
          </cell>
          <cell r="E51">
            <v>8.8460245419398209</v>
          </cell>
        </row>
        <row r="52">
          <cell r="B52">
            <v>1.1353275450086821E-12</v>
          </cell>
          <cell r="E52">
            <v>8.9258698940998489</v>
          </cell>
        </row>
        <row r="53">
          <cell r="B53">
            <v>1.1236272966770359E-12</v>
          </cell>
          <cell r="E53">
            <v>8.753572028912421</v>
          </cell>
        </row>
        <row r="54">
          <cell r="B54">
            <v>1.1131374188624567E-12</v>
          </cell>
          <cell r="E54">
            <v>8.6527147419734405</v>
          </cell>
        </row>
        <row r="55">
          <cell r="B55">
            <v>1.1236272966770359E-12</v>
          </cell>
          <cell r="E55">
            <v>8.6527147419734387</v>
          </cell>
        </row>
        <row r="56">
          <cell r="B56">
            <v>1.1353275450086819E-12</v>
          </cell>
          <cell r="E56">
            <v>8.4215834594049408</v>
          </cell>
        </row>
        <row r="57">
          <cell r="B57">
            <v>9.7717246411195002E-13</v>
          </cell>
          <cell r="E57">
            <v>7.6693561943183726</v>
          </cell>
        </row>
        <row r="58">
          <cell r="B58">
            <v>8.7671171119540368E-13</v>
          </cell>
          <cell r="E58">
            <v>6.8793074466296842</v>
          </cell>
        </row>
        <row r="59">
          <cell r="B59">
            <v>9.8887271244359638E-13</v>
          </cell>
          <cell r="E59">
            <v>6.5221045553874575</v>
          </cell>
        </row>
        <row r="60">
          <cell r="B60">
            <v>8.7671171119540368E-13</v>
          </cell>
          <cell r="E60">
            <v>6.7490334510001686</v>
          </cell>
        </row>
        <row r="61">
          <cell r="B61">
            <v>9.2916110026829922E-13</v>
          </cell>
          <cell r="E61">
            <v>6.9213313161875947</v>
          </cell>
        </row>
        <row r="62">
          <cell r="B62">
            <v>1.0078351838776433E-12</v>
          </cell>
          <cell r="E62">
            <v>6.9927718944360384</v>
          </cell>
        </row>
        <row r="63">
          <cell r="B63">
            <v>1.034463335253113E-12</v>
          </cell>
          <cell r="E63">
            <v>7.2533198856950731</v>
          </cell>
        </row>
        <row r="64">
          <cell r="B64">
            <v>1.0276045689897345E-12</v>
          </cell>
          <cell r="E64">
            <v>7.1062363422423935</v>
          </cell>
        </row>
        <row r="65">
          <cell r="B65">
            <v>1.0437428425506252E-12</v>
          </cell>
          <cell r="E65">
            <v>7.0137838292149937</v>
          </cell>
        </row>
        <row r="66">
          <cell r="B66">
            <v>1.0671433392139174E-12</v>
          </cell>
          <cell r="E66">
            <v>7.0642124726844839</v>
          </cell>
        </row>
        <row r="67">
          <cell r="B67">
            <v>1.095385317945477E-12</v>
          </cell>
          <cell r="E67">
            <v>7.425617750882501</v>
          </cell>
        </row>
        <row r="68">
          <cell r="B68">
            <v>1.1575176711549072E-12</v>
          </cell>
          <cell r="E68">
            <v>8.236678433350141</v>
          </cell>
        </row>
        <row r="69">
          <cell r="B69">
            <v>1.17042829000362E-12</v>
          </cell>
          <cell r="E69">
            <v>8.7283577071776755</v>
          </cell>
        </row>
        <row r="70">
          <cell r="B70">
            <v>1.1667552555806892E-12</v>
          </cell>
          <cell r="E70">
            <v>8.8712388636745665</v>
          </cell>
        </row>
        <row r="71">
          <cell r="B71">
            <v>1.3972343867776625E-12</v>
          </cell>
          <cell r="E71">
            <v>9.0729534375525294</v>
          </cell>
        </row>
        <row r="72">
          <cell r="B72">
            <v>1.643675346577993E-12</v>
          </cell>
          <cell r="E72">
            <v>9.8419902504622634</v>
          </cell>
        </row>
        <row r="73">
          <cell r="B73">
            <v>1.8670200240810402E-12</v>
          </cell>
          <cell r="E73">
            <v>11.258194654563795</v>
          </cell>
        </row>
        <row r="74">
          <cell r="B74">
            <v>2.1114506399379559E-12</v>
          </cell>
          <cell r="E74">
            <v>12.123886367456713</v>
          </cell>
        </row>
        <row r="75">
          <cell r="B75">
            <v>2.7673215726352183E-12</v>
          </cell>
          <cell r="E75">
            <v>12.006219532694567</v>
          </cell>
        </row>
        <row r="76">
          <cell r="B76">
            <v>3.4745696411495394E-12</v>
          </cell>
          <cell r="E76">
            <v>12.136493528324088</v>
          </cell>
        </row>
        <row r="77">
          <cell r="B77">
            <v>4.748840509282961E-12</v>
          </cell>
          <cell r="E77">
            <v>13.090435367288618</v>
          </cell>
        </row>
        <row r="78">
          <cell r="B78">
            <v>6.5878064103641558E-12</v>
          </cell>
          <cell r="E78">
            <v>13.388804841149771</v>
          </cell>
        </row>
        <row r="79">
          <cell r="B79">
            <v>6.8493627381600984E-12</v>
          </cell>
          <cell r="E79">
            <v>13.498066902000337</v>
          </cell>
        </row>
        <row r="80">
          <cell r="B80">
            <v>7.1092866062125056E-12</v>
          </cell>
          <cell r="E80">
            <v>13.540090771558246</v>
          </cell>
        </row>
        <row r="81">
          <cell r="B81">
            <v>7.9851919508217794E-12</v>
          </cell>
          <cell r="E81">
            <v>13.502269288956127</v>
          </cell>
        </row>
        <row r="82">
          <cell r="B82">
            <v>9.0562215808863058E-12</v>
          </cell>
          <cell r="E82">
            <v>13.708186249789881</v>
          </cell>
        </row>
        <row r="83">
          <cell r="B83">
            <v>1.1293930889691549E-11</v>
          </cell>
          <cell r="E83">
            <v>14.166246427971084</v>
          </cell>
        </row>
        <row r="84">
          <cell r="B84">
            <v>1.4861444928646054E-11</v>
          </cell>
          <cell r="E84">
            <v>14.552866027903848</v>
          </cell>
        </row>
        <row r="85">
          <cell r="B85">
            <v>3.1757796273700316E-11</v>
          </cell>
          <cell r="E85">
            <v>14.699949571356534</v>
          </cell>
        </row>
        <row r="86">
          <cell r="B86">
            <v>4.0213801706849181E-11</v>
          </cell>
          <cell r="E86">
            <v>14.914271306101865</v>
          </cell>
        </row>
        <row r="87">
          <cell r="B87">
            <v>4.5732694638668197E-11</v>
          </cell>
          <cell r="E87">
            <v>15.073962010421917</v>
          </cell>
        </row>
        <row r="88">
          <cell r="B88">
            <v>5.7681000039625445E-11</v>
          </cell>
          <cell r="E88">
            <v>15.254664649520928</v>
          </cell>
        </row>
        <row r="89">
          <cell r="B89">
            <v>7.2663670219596248E-11</v>
          </cell>
          <cell r="E89">
            <v>15.443772062531517</v>
          </cell>
        </row>
        <row r="90">
          <cell r="B90">
            <v>8.8754553834900743E-11</v>
          </cell>
          <cell r="E90">
            <v>15.64128424945369</v>
          </cell>
        </row>
        <row r="91">
          <cell r="B91">
            <v>1.1413410316012785E-10</v>
          </cell>
          <cell r="E91">
            <v>15.889225079845353</v>
          </cell>
        </row>
        <row r="92">
          <cell r="B92">
            <v>1.5050117975040782E-10</v>
          </cell>
          <cell r="E92">
            <v>16.368297192805514</v>
          </cell>
        </row>
        <row r="93">
          <cell r="B93">
            <v>1.9447810347344262E-10</v>
          </cell>
          <cell r="E93">
            <v>16.822154984030927</v>
          </cell>
        </row>
        <row r="94">
          <cell r="B94">
            <v>2.2603672454306485E-10</v>
          </cell>
          <cell r="E94">
            <v>17.540763153471172</v>
          </cell>
        </row>
        <row r="95">
          <cell r="B95">
            <v>2.4316591301672348E-10</v>
          </cell>
          <cell r="E95">
            <v>18.498907379391493</v>
          </cell>
        </row>
        <row r="96">
          <cell r="B96">
            <v>2.7618422517368117E-10</v>
          </cell>
          <cell r="E96">
            <v>19.578920827029751</v>
          </cell>
        </row>
        <row r="97">
          <cell r="B97">
            <v>3.7208458434387178E-10</v>
          </cell>
          <cell r="E97">
            <v>20.419398218187933</v>
          </cell>
        </row>
        <row r="98">
          <cell r="B98">
            <v>5.8958581173349891E-10</v>
          </cell>
          <cell r="E98">
            <v>21.087577744158683</v>
          </cell>
        </row>
        <row r="99">
          <cell r="B99">
            <v>9.4512450965466199E-10</v>
          </cell>
          <cell r="E99">
            <v>22.39031770045386</v>
          </cell>
        </row>
        <row r="100">
          <cell r="B100">
            <v>1.1740000514609812E-9</v>
          </cell>
          <cell r="E100">
            <v>24.865523617414691</v>
          </cell>
        </row>
        <row r="101">
          <cell r="B101">
            <v>3.3199847726584968E-9</v>
          </cell>
          <cell r="E101">
            <v>27.139014960497562</v>
          </cell>
        </row>
        <row r="102">
          <cell r="B102">
            <v>1.8061141602795527E-8</v>
          </cell>
          <cell r="E102">
            <v>28.698100521095981</v>
          </cell>
        </row>
        <row r="103">
          <cell r="B103">
            <v>4.9854489222021495E-8</v>
          </cell>
          <cell r="E103">
            <v>30.563960329467136</v>
          </cell>
        </row>
        <row r="104">
          <cell r="B104">
            <v>1.3735350012973544E-7</v>
          </cell>
          <cell r="E104">
            <v>32.896285089931077</v>
          </cell>
        </row>
        <row r="105">
          <cell r="B105">
            <v>3.5644743384505941E-7</v>
          </cell>
          <cell r="E105">
            <v>36.598587997982854</v>
          </cell>
        </row>
        <row r="106">
          <cell r="B106">
            <v>7.1561895931028779E-7</v>
          </cell>
          <cell r="E106">
            <v>41.55740460581611</v>
          </cell>
        </row>
        <row r="107">
          <cell r="B107">
            <v>1.463273429550457E-6</v>
          </cell>
          <cell r="E107">
            <v>45.852244074634392</v>
          </cell>
        </row>
        <row r="108">
          <cell r="B108">
            <v>3.8744467014732496E-6</v>
          </cell>
          <cell r="E108">
            <v>48.663640948058493</v>
          </cell>
        </row>
        <row r="109">
          <cell r="B109">
            <v>1.7194789170759484E-5</v>
          </cell>
          <cell r="E109">
            <v>50.226928895612701</v>
          </cell>
        </row>
        <row r="110">
          <cell r="B110">
            <v>1.2496025875645953E-4</v>
          </cell>
          <cell r="E110">
            <v>52.386955790889225</v>
          </cell>
        </row>
        <row r="111">
          <cell r="B111">
            <v>9.6491974673538594E-4</v>
          </cell>
          <cell r="E111">
            <v>54.244410825348801</v>
          </cell>
        </row>
        <row r="112">
          <cell r="B112">
            <v>1.8342196755305809E-3</v>
          </cell>
          <cell r="E112">
            <v>55.273995629517565</v>
          </cell>
        </row>
        <row r="113">
          <cell r="B113">
            <v>4.2431861037260125E-3</v>
          </cell>
          <cell r="E113">
            <v>57.299546142208776</v>
          </cell>
        </row>
        <row r="114">
          <cell r="B114">
            <v>1.8795355487814008E-2</v>
          </cell>
          <cell r="E114">
            <v>59.636073289628484</v>
          </cell>
        </row>
        <row r="115">
          <cell r="B115">
            <v>0.59758970527284405</v>
          </cell>
          <cell r="E115">
            <v>62.51470835434526</v>
          </cell>
        </row>
        <row r="116">
          <cell r="B116">
            <v>14.425593119413371</v>
          </cell>
          <cell r="E116">
            <v>65.889225079845346</v>
          </cell>
        </row>
        <row r="117">
          <cell r="B117">
            <v>39.190253982310928</v>
          </cell>
          <cell r="E117">
            <v>68.679610018490493</v>
          </cell>
        </row>
        <row r="118">
          <cell r="B118">
            <v>48.948607671209771</v>
          </cell>
          <cell r="E118">
            <v>70.759791561606988</v>
          </cell>
        </row>
        <row r="119">
          <cell r="B119">
            <v>54.142795508475537</v>
          </cell>
          <cell r="E119">
            <v>72.848377878635063</v>
          </cell>
        </row>
        <row r="120">
          <cell r="B120">
            <v>56.404522868788497</v>
          </cell>
          <cell r="E120">
            <v>74.747856782652548</v>
          </cell>
        </row>
        <row r="121">
          <cell r="B121">
            <v>58.30879514515707</v>
          </cell>
          <cell r="E121">
            <v>76.844847873592201</v>
          </cell>
        </row>
        <row r="122">
          <cell r="B122">
            <v>58.399569005367056</v>
          </cell>
          <cell r="E122">
            <v>79.097327281896099</v>
          </cell>
        </row>
        <row r="123">
          <cell r="B123">
            <v>58.708261967207257</v>
          </cell>
          <cell r="E123">
            <v>80.946377542444097</v>
          </cell>
        </row>
        <row r="124">
          <cell r="B124">
            <v>59.2511169204219</v>
          </cell>
          <cell r="E124">
            <v>82.202891242225576</v>
          </cell>
        </row>
        <row r="125">
          <cell r="B125">
            <v>58.559847795516582</v>
          </cell>
          <cell r="E125">
            <v>84.001512859304071</v>
          </cell>
        </row>
        <row r="126">
          <cell r="B126">
            <v>58.009907929587591</v>
          </cell>
          <cell r="E126">
            <v>86.838124054462924</v>
          </cell>
        </row>
        <row r="127">
          <cell r="B127">
            <v>57.391810372093239</v>
          </cell>
          <cell r="E127">
            <v>89.292318036644815</v>
          </cell>
        </row>
        <row r="128">
          <cell r="B128">
            <v>72.238237362113338</v>
          </cell>
          <cell r="E128">
            <v>90.708522440746336</v>
          </cell>
        </row>
        <row r="129">
          <cell r="B129">
            <v>81.949327212066066</v>
          </cell>
          <cell r="E129">
            <v>92.767692049083863</v>
          </cell>
        </row>
        <row r="130">
          <cell r="B130">
            <v>85.56819803775592</v>
          </cell>
          <cell r="E130">
            <v>95.251302739956301</v>
          </cell>
        </row>
        <row r="131">
          <cell r="B131">
            <v>93.819024425056625</v>
          </cell>
          <cell r="E131">
            <v>98.482938308959476</v>
          </cell>
        </row>
        <row r="132">
          <cell r="B132">
            <v>104.04195841625591</v>
          </cell>
          <cell r="E132">
            <v>101.65994284753738</v>
          </cell>
        </row>
        <row r="133">
          <cell r="B133">
            <v>122.60767576677655</v>
          </cell>
          <cell r="E133">
            <v>104.55996806185912</v>
          </cell>
        </row>
        <row r="134">
          <cell r="B134">
            <v>155.78550583817068</v>
          </cell>
          <cell r="E134">
            <v>108.57413010590015</v>
          </cell>
        </row>
        <row r="135">
          <cell r="B135">
            <v>178.50844538263755</v>
          </cell>
          <cell r="E135">
            <v>108.18809884014119</v>
          </cell>
        </row>
        <row r="136">
          <cell r="B136">
            <v>219.72530507108272</v>
          </cell>
          <cell r="E136">
            <v>109.96243066061525</v>
          </cell>
        </row>
        <row r="137">
          <cell r="B137">
            <v>271.21628884862423</v>
          </cell>
          <cell r="E137">
            <v>113.43377038157672</v>
          </cell>
        </row>
        <row r="138">
          <cell r="B138">
            <v>335.3697146138598</v>
          </cell>
          <cell r="E138">
            <v>115.78109766347281</v>
          </cell>
        </row>
        <row r="139">
          <cell r="B139">
            <v>420.91792328681305</v>
          </cell>
          <cell r="E139">
            <v>117.47709699109095</v>
          </cell>
        </row>
        <row r="140">
          <cell r="B140">
            <v>577.91942212497077</v>
          </cell>
          <cell r="E140">
            <v>119.38283745167253</v>
          </cell>
        </row>
        <row r="141">
          <cell r="B141">
            <v>715.13182608233819</v>
          </cell>
          <cell r="E141">
            <v>119.52445789208269</v>
          </cell>
        </row>
        <row r="142">
          <cell r="B142">
            <v>1002.8487072668599</v>
          </cell>
          <cell r="E142">
            <v>121.03240040342915</v>
          </cell>
        </row>
        <row r="143">
          <cell r="B143">
            <v>1259.3535939785827</v>
          </cell>
          <cell r="E143">
            <v>123.61031265758949</v>
          </cell>
        </row>
        <row r="144">
          <cell r="B144">
            <v>1691.0250427255917</v>
          </cell>
          <cell r="E144">
            <v>126.6297697091948</v>
          </cell>
        </row>
        <row r="145">
          <cell r="B145">
            <v>2596.5402792260543</v>
          </cell>
          <cell r="E145">
            <v>128.92456715414355</v>
          </cell>
        </row>
        <row r="146">
          <cell r="B146">
            <v>3687.4791374441465</v>
          </cell>
          <cell r="E146">
            <v>130.51496049756261</v>
          </cell>
        </row>
        <row r="147">
          <cell r="B147">
            <v>5472.5648748265339</v>
          </cell>
          <cell r="E147">
            <v>136.64636913767021</v>
          </cell>
        </row>
        <row r="148">
          <cell r="B148">
            <v>9436.3850700839121</v>
          </cell>
          <cell r="E148">
            <v>148.31253411221797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ÍNDICE"/>
      <sheetName val="PBI pr const_1935-act_Bases"/>
      <sheetName val="PBI pr corr_1935-act_Bases"/>
      <sheetName val="IPC_2004=100"/>
      <sheetName val="PBI $ const_1935-act_Bases"/>
      <sheetName val="IPI_1935-act_Bases"/>
      <sheetName val="PBI_Gráfico"/>
      <sheetName val="Gráfico1"/>
      <sheetName val="PBI pr constantes_EMPALME"/>
      <sheetName val="PBI pr corr_1935-act_Empalmes"/>
      <sheetName val="PBI $ const_1935-act_Empalmes"/>
      <sheetName val="IPI_1935-act_Empalme"/>
      <sheetName val="IPI $ const_1935-act_Empal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0">
          <cell r="D30">
            <v>15237.411031028652</v>
          </cell>
        </row>
        <row r="59">
          <cell r="D59">
            <v>59627.182349750568</v>
          </cell>
        </row>
        <row r="60">
          <cell r="D60">
            <v>57160.095958944228</v>
          </cell>
        </row>
        <row r="61">
          <cell r="D61">
            <v>53192.710635851989</v>
          </cell>
        </row>
        <row r="62">
          <cell r="D62">
            <v>51430.506070990312</v>
          </cell>
        </row>
        <row r="63">
          <cell r="D63">
            <v>53847.474717291429</v>
          </cell>
        </row>
        <row r="64">
          <cell r="D64">
            <v>58097.782791622922</v>
          </cell>
        </row>
        <row r="65">
          <cell r="D65">
            <v>60624.687135548411</v>
          </cell>
        </row>
        <row r="66">
          <cell r="D66">
            <v>61884.682035259662</v>
          </cell>
        </row>
        <row r="67">
          <cell r="D67">
            <v>67189.552005652411</v>
          </cell>
        </row>
        <row r="68">
          <cell r="D68">
            <v>68229.720464292623</v>
          </cell>
        </row>
        <row r="69">
          <cell r="D69">
            <v>71717.057454904585</v>
          </cell>
        </row>
        <row r="70">
          <cell r="D70">
            <v>73781.10948540621</v>
          </cell>
        </row>
        <row r="71">
          <cell r="D71">
            <v>78596.721843762891</v>
          </cell>
        </row>
        <row r="72">
          <cell r="D72">
            <v>80445.629543412128</v>
          </cell>
        </row>
        <row r="73">
          <cell r="D73">
            <v>80885.257709440906</v>
          </cell>
        </row>
        <row r="74">
          <cell r="D74">
            <v>91108.569961533969</v>
          </cell>
        </row>
        <row r="75">
          <cell r="D75">
            <v>89273.317413748024</v>
          </cell>
        </row>
        <row r="76">
          <cell r="D76">
            <v>98447.321874151734</v>
          </cell>
        </row>
        <row r="77">
          <cell r="D77">
            <v>110749.63118770416</v>
          </cell>
        </row>
        <row r="78">
          <cell r="D78">
            <v>118261.796336962</v>
          </cell>
        </row>
        <row r="79">
          <cell r="D79">
            <v>118170.211740265</v>
          </cell>
        </row>
        <row r="80">
          <cell r="D80">
            <v>121082.88874396012</v>
          </cell>
        </row>
        <row r="81">
          <cell r="D81">
            <v>126154.33245732042</v>
          </cell>
        </row>
        <row r="82">
          <cell r="D82">
            <v>120151.95529013083</v>
          </cell>
        </row>
        <row r="83">
          <cell r="D83">
            <v>126886.30547355206</v>
          </cell>
        </row>
        <row r="84">
          <cell r="D84">
            <v>132507.1340987169</v>
          </cell>
        </row>
        <row r="85">
          <cell r="D85">
            <v>142277.94613888048</v>
          </cell>
        </row>
        <row r="86">
          <cell r="D86">
            <v>146654.13392249282</v>
          </cell>
        </row>
        <row r="87">
          <cell r="D87">
            <v>154697.87781641181</v>
          </cell>
        </row>
        <row r="88">
          <cell r="D88">
            <v>164614.79022592798</v>
          </cell>
        </row>
        <row r="89">
          <cell r="D89">
            <v>154428.80469138015</v>
          </cell>
        </row>
        <row r="90">
          <cell r="D90">
            <v>167073.31440291382</v>
          </cell>
        </row>
        <row r="91">
          <cell r="D91">
            <v>179453.8127880306</v>
          </cell>
        </row>
        <row r="92">
          <cell r="D92">
            <v>177117.08025606885</v>
          </cell>
        </row>
        <row r="93">
          <cell r="D93">
            <v>173416.93388686495</v>
          </cell>
        </row>
        <row r="94">
          <cell r="D94">
            <v>191834.45066545499</v>
          </cell>
        </row>
        <row r="95">
          <cell r="D95">
            <v>210019.00868649397</v>
          </cell>
        </row>
        <row r="96">
          <cell r="D96">
            <v>211987.53541450863</v>
          </cell>
        </row>
        <row r="97">
          <cell r="D97">
            <v>218227.97666904266</v>
          </cell>
        </row>
        <row r="98">
          <cell r="D98">
            <v>228263.98680112074</v>
          </cell>
        </row>
        <row r="99">
          <cell r="D99">
            <v>248473.36674343122</v>
          </cell>
        </row>
        <row r="100">
          <cell r="D100">
            <v>262607.8407550616</v>
          </cell>
        </row>
        <row r="101">
          <cell r="D101">
            <v>274327.35862776259</v>
          </cell>
        </row>
        <row r="102">
          <cell r="D102">
            <v>281922.50193058507</v>
          </cell>
        </row>
        <row r="103">
          <cell r="D103">
            <v>294466.94753386651</v>
          </cell>
        </row>
        <row r="104">
          <cell r="D104">
            <v>312490.805539069</v>
          </cell>
        </row>
        <row r="105">
          <cell r="D105">
            <v>312735.41755509615</v>
          </cell>
        </row>
        <row r="106">
          <cell r="D106">
            <v>314820.22059560398</v>
          </cell>
        </row>
        <row r="107">
          <cell r="D107">
            <v>338041.61633393564</v>
          </cell>
        </row>
        <row r="108">
          <cell r="D108">
            <v>328533.62254741433</v>
          </cell>
        </row>
        <row r="109">
          <cell r="D109">
            <v>353972.91937820939</v>
          </cell>
        </row>
        <row r="110">
          <cell r="D110">
            <v>361545.65144644456</v>
          </cell>
        </row>
        <row r="111">
          <cell r="D111">
            <v>339705.51702609891</v>
          </cell>
        </row>
        <row r="112">
          <cell r="D112">
            <v>326822.36769096064</v>
          </cell>
        </row>
        <row r="113">
          <cell r="D113">
            <v>338035.35192506504</v>
          </cell>
        </row>
        <row r="114">
          <cell r="D114">
            <v>342537.9219148549</v>
          </cell>
        </row>
        <row r="115">
          <cell r="D115">
            <v>316646.9342611797</v>
          </cell>
        </row>
        <row r="116">
          <cell r="D116">
            <v>337028.65744747076</v>
          </cell>
        </row>
        <row r="117">
          <cell r="D117">
            <v>343498.4368989424</v>
          </cell>
        </row>
        <row r="118">
          <cell r="D118">
            <v>334788.18226545019</v>
          </cell>
        </row>
        <row r="119">
          <cell r="D119">
            <v>309527.59270349564</v>
          </cell>
        </row>
        <row r="120">
          <cell r="D120">
            <v>301873.14856938971</v>
          </cell>
        </row>
        <row r="121">
          <cell r="D121">
            <v>331623.94809859979</v>
          </cell>
        </row>
        <row r="122">
          <cell r="D122">
            <v>361102.34632883454</v>
          </cell>
        </row>
        <row r="123">
          <cell r="D123">
            <v>379269.93944988761</v>
          </cell>
        </row>
        <row r="124">
          <cell r="D124">
            <v>404349.15730065556</v>
          </cell>
        </row>
        <row r="125">
          <cell r="D125">
            <v>395726.05017576535</v>
          </cell>
        </row>
        <row r="126">
          <cell r="D126">
            <v>420659.62902209809</v>
          </cell>
        </row>
        <row r="127">
          <cell r="D127">
            <v>458115.28859204502</v>
          </cell>
        </row>
        <row r="128">
          <cell r="D128">
            <v>479243.14923505287</v>
          </cell>
        </row>
        <row r="129">
          <cell r="D129">
            <v>466414.77118171065</v>
          </cell>
        </row>
        <row r="130">
          <cell r="D130">
            <v>466128.87485551916</v>
          </cell>
        </row>
        <row r="131">
          <cell r="D131">
            <v>448846.26809918712</v>
          </cell>
        </row>
        <row r="132">
          <cell r="D132">
            <v>402880.34743806813</v>
          </cell>
        </row>
        <row r="133">
          <cell r="D133">
            <v>441699.27543822996</v>
          </cell>
        </row>
        <row r="134">
          <cell r="D134">
            <v>485115.19520634523</v>
          </cell>
        </row>
        <row r="135">
          <cell r="D135">
            <v>528055.94250341423</v>
          </cell>
        </row>
        <row r="136">
          <cell r="D136">
            <v>570549.40422073146</v>
          </cell>
        </row>
        <row r="137">
          <cell r="D137">
            <v>621942.50264609081</v>
          </cell>
        </row>
        <row r="138">
          <cell r="D138">
            <v>647176.15974121168</v>
          </cell>
        </row>
        <row r="139">
          <cell r="D139">
            <v>608872.87641287444</v>
          </cell>
        </row>
        <row r="140">
          <cell r="D140">
            <v>670523.67944179825</v>
          </cell>
        </row>
        <row r="141">
          <cell r="D141">
            <v>710781.5972206014</v>
          </cell>
        </row>
        <row r="142">
          <cell r="D142">
            <v>703485.98945894884</v>
          </cell>
        </row>
        <row r="143">
          <cell r="D143">
            <v>720407.10530281509</v>
          </cell>
        </row>
        <row r="144">
          <cell r="D144">
            <v>702306.04596336512</v>
          </cell>
        </row>
        <row r="145">
          <cell r="D145">
            <v>721487.1466380395</v>
          </cell>
        </row>
        <row r="146">
          <cell r="D146">
            <v>706477.84859884321</v>
          </cell>
        </row>
        <row r="147">
          <cell r="D147">
            <v>726389.94776251086</v>
          </cell>
        </row>
        <row r="148">
          <cell r="D148">
            <v>707377.44298321859</v>
          </cell>
        </row>
        <row r="149">
          <cell r="D149">
            <v>693223.80358938558</v>
          </cell>
        </row>
        <row r="150">
          <cell r="D150">
            <v>624294.93078527157</v>
          </cell>
        </row>
        <row r="151">
          <cell r="D151">
            <v>689210.67513181758</v>
          </cell>
        </row>
        <row r="152">
          <cell r="D152">
            <v>725346.29748906638</v>
          </cell>
        </row>
      </sheetData>
      <sheetData sheetId="9">
        <row r="65">
          <cell r="C65">
            <v>9.2729999999999999E-10</v>
          </cell>
        </row>
        <row r="66">
          <cell r="C66">
            <v>9.9464415647163619E-10</v>
          </cell>
        </row>
        <row r="67">
          <cell r="C67">
            <v>1.1609769390159792E-9</v>
          </cell>
        </row>
        <row r="68">
          <cell r="C68">
            <v>1.1453422003974667E-9</v>
          </cell>
        </row>
        <row r="69">
          <cell r="C69">
            <v>1.2176894452840169E-9</v>
          </cell>
        </row>
        <row r="70">
          <cell r="C70">
            <v>1.2717655658348951E-9</v>
          </cell>
        </row>
        <row r="71">
          <cell r="C71">
            <v>1.3872760453996664E-9</v>
          </cell>
        </row>
        <row r="72">
          <cell r="C72">
            <v>1.5871826426520141E-9</v>
          </cell>
        </row>
        <row r="73">
          <cell r="C73">
            <v>1.6903184200920482E-9</v>
          </cell>
        </row>
        <row r="74">
          <cell r="C74">
            <v>1.9544736477732456E-9</v>
          </cell>
        </row>
        <row r="75">
          <cell r="C75">
            <v>2.1844213219225103E-9</v>
          </cell>
        </row>
        <row r="76">
          <cell r="C76">
            <v>2.994388035445362E-9</v>
          </cell>
        </row>
        <row r="77">
          <cell r="C77">
            <v>4.1659008699206686E-9</v>
          </cell>
        </row>
        <row r="78">
          <cell r="C78">
            <v>5.1384413557814014E-9</v>
          </cell>
        </row>
        <row r="79">
          <cell r="C79">
            <v>6.245315006251641E-9</v>
          </cell>
        </row>
        <row r="80">
          <cell r="C80">
            <v>7.4895021476281776E-9</v>
          </cell>
        </row>
        <row r="81">
          <cell r="C81">
            <v>1.0762943751439787E-8</v>
          </cell>
        </row>
        <row r="82">
          <cell r="C82">
            <v>1.2490374107068099E-8</v>
          </cell>
        </row>
        <row r="83">
          <cell r="C83">
            <v>1.4459902544616973E-8</v>
          </cell>
        </row>
        <row r="84">
          <cell r="C84">
            <v>1.6066829689994229E-8</v>
          </cell>
        </row>
        <row r="85">
          <cell r="C85">
            <v>1.899878142549683E-8</v>
          </cell>
        </row>
        <row r="86">
          <cell r="C86">
            <v>2.5004618880069666E-8</v>
          </cell>
        </row>
        <row r="87">
          <cell r="C87">
            <v>3.2157395966356442E-8</v>
          </cell>
        </row>
        <row r="88">
          <cell r="C88">
            <v>4.5520199572084366E-8</v>
          </cell>
        </row>
        <row r="89">
          <cell r="C89">
            <v>8.7164168766644186E-8</v>
          </cell>
        </row>
        <row r="90">
          <cell r="C90">
            <v>1.1532080044426757E-7</v>
          </cell>
        </row>
        <row r="91">
          <cell r="C91">
            <v>1.3790621361148467E-7</v>
          </cell>
        </row>
        <row r="92">
          <cell r="C92">
            <v>1.7103700570125714E-7</v>
          </cell>
        </row>
        <row r="93">
          <cell r="C93">
            <v>2.1453079305331378E-7</v>
          </cell>
        </row>
        <row r="94">
          <cell r="C94">
            <v>2.9985157077110307E-7</v>
          </cell>
        </row>
        <row r="95">
          <cell r="C95">
            <v>4.2059641359254635E-7</v>
          </cell>
        </row>
        <row r="96">
          <cell r="C96">
            <v>5.2632191733102644E-7</v>
          </cell>
        </row>
        <row r="97">
          <cell r="C97">
            <v>6.9280515727869494E-7</v>
          </cell>
        </row>
        <row r="98">
          <cell r="C98">
            <v>8.0119160094300895E-7</v>
          </cell>
        </row>
        <row r="99">
          <cell r="C99">
            <v>9.4680560472861031E-7</v>
          </cell>
        </row>
        <row r="100">
          <cell r="C100">
            <v>1.111466875692538E-6</v>
          </cell>
        </row>
        <row r="101">
          <cell r="C101">
            <v>1.5963098236589692E-6</v>
          </cell>
        </row>
        <row r="102">
          <cell r="C102">
            <v>2.6562905040219332E-6</v>
          </cell>
        </row>
        <row r="103">
          <cell r="C103">
            <v>4.5866196633652018E-6</v>
          </cell>
        </row>
        <row r="104">
          <cell r="C104">
            <v>6.3304826379850978E-6</v>
          </cell>
        </row>
        <row r="105">
          <cell r="C105">
            <v>1.8737183043634063E-5</v>
          </cell>
        </row>
        <row r="106">
          <cell r="C106">
            <v>1.0007673379650854E-4</v>
          </cell>
        </row>
        <row r="107">
          <cell r="C107">
            <v>2.7798684056772939E-4</v>
          </cell>
        </row>
        <row r="108">
          <cell r="C108">
            <v>6.9978573805158802E-4</v>
          </cell>
        </row>
        <row r="109">
          <cell r="C109">
            <v>1.9182396090100151E-3</v>
          </cell>
        </row>
        <row r="110">
          <cell r="C110">
            <v>3.8399999999999992E-3</v>
          </cell>
        </row>
        <row r="111">
          <cell r="C111">
            <v>7.4251091054638209E-3</v>
          </cell>
        </row>
        <row r="112">
          <cell r="C112">
            <v>2.1567046963827795E-2</v>
          </cell>
        </row>
        <row r="113">
          <cell r="C113">
            <v>0.10735535047115531</v>
          </cell>
        </row>
        <row r="114">
          <cell r="C114">
            <v>0.77042611040923936</v>
          </cell>
        </row>
        <row r="115">
          <cell r="C115">
            <v>5.1337390705234851</v>
          </cell>
        </row>
        <row r="116">
          <cell r="C116">
            <v>9.5986371292166428</v>
          </cell>
        </row>
        <row r="117">
          <cell r="C117">
            <v>22.28469554953648</v>
          </cell>
        </row>
        <row r="118">
          <cell r="C118">
            <v>105.38127742437237</v>
          </cell>
        </row>
        <row r="119">
          <cell r="C119">
            <v>3058.2228087829149</v>
          </cell>
        </row>
        <row r="120">
          <cell r="C120">
            <v>64544.256270040358</v>
          </cell>
        </row>
        <row r="121">
          <cell r="C121">
            <v>168298.90740076173</v>
          </cell>
        </row>
        <row r="122">
          <cell r="C122">
            <v>209667.33841159919</v>
          </cell>
        </row>
        <row r="123">
          <cell r="C123">
            <v>236504.98062276683</v>
          </cell>
        </row>
        <row r="124">
          <cell r="C124">
            <v>259328.25458740076</v>
          </cell>
        </row>
        <row r="125">
          <cell r="C125">
            <v>261831.04121445408</v>
          </cell>
        </row>
        <row r="126">
          <cell r="C126">
            <v>278182.36094469152</v>
          </cell>
        </row>
        <row r="127">
          <cell r="C127">
            <v>301546.23370303132</v>
          </cell>
        </row>
        <row r="128">
          <cell r="C128">
            <v>310074.15392418753</v>
          </cell>
        </row>
        <row r="129">
          <cell r="C129">
            <v>296231.75076924532</v>
          </cell>
        </row>
        <row r="130">
          <cell r="C130">
            <v>299121.02445912175</v>
          </cell>
        </row>
        <row r="131">
          <cell r="C131">
            <v>284874.36993125651</v>
          </cell>
        </row>
        <row r="132">
          <cell r="C132">
            <v>333830.71778018208</v>
          </cell>
        </row>
        <row r="133">
          <cell r="C133">
            <v>404410.04057343357</v>
          </cell>
        </row>
        <row r="134">
          <cell r="C134">
            <v>485115.19472475466</v>
          </cell>
        </row>
        <row r="135">
          <cell r="C135">
            <v>582538.17293727468</v>
          </cell>
        </row>
        <row r="136">
          <cell r="C136">
            <v>715904.27173384849</v>
          </cell>
        </row>
        <row r="137">
          <cell r="C137">
            <v>896980.17407190299</v>
          </cell>
        </row>
        <row r="138">
          <cell r="C138">
            <v>1149646.0905836353</v>
          </cell>
        </row>
        <row r="139">
          <cell r="C139">
            <v>1247929.2689250195</v>
          </cell>
        </row>
        <row r="140">
          <cell r="C140">
            <v>1661720.9259445816</v>
          </cell>
        </row>
        <row r="141">
          <cell r="C141">
            <v>2179024.1036307774</v>
          </cell>
        </row>
        <row r="142">
          <cell r="C142">
            <v>2637913.8482155497</v>
          </cell>
        </row>
        <row r="143">
          <cell r="C143">
            <v>3348308.4882272054</v>
          </cell>
        </row>
        <row r="144">
          <cell r="C144">
            <v>4579086.4254100993</v>
          </cell>
        </row>
        <row r="145">
          <cell r="C145">
            <v>5954510.895692341</v>
          </cell>
        </row>
        <row r="146">
          <cell r="C146">
            <v>8228159.5565364286</v>
          </cell>
        </row>
        <row r="147">
          <cell r="C147">
            <v>10660228.494808454</v>
          </cell>
        </row>
        <row r="148">
          <cell r="C148">
            <v>14744810.677265817</v>
          </cell>
        </row>
        <row r="149">
          <cell r="C149">
            <v>21558444.149200607</v>
          </cell>
        </row>
        <row r="150">
          <cell r="C150">
            <v>27195699.0131163</v>
          </cell>
        </row>
        <row r="151">
          <cell r="C151">
            <v>46282066.00054384</v>
          </cell>
        </row>
        <row r="152">
          <cell r="C152">
            <v>82650239.853444219</v>
          </cell>
        </row>
      </sheetData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ED Graph"/>
    </sheetNames>
    <sheetDataSet>
      <sheetData sheetId="0">
        <row r="12">
          <cell r="B12">
            <v>104.556</v>
          </cell>
        </row>
        <row r="13">
          <cell r="B13">
            <v>92.16</v>
          </cell>
        </row>
        <row r="14">
          <cell r="B14">
            <v>77.391000000000005</v>
          </cell>
        </row>
        <row r="15">
          <cell r="B15">
            <v>59.521999999999998</v>
          </cell>
        </row>
        <row r="16">
          <cell r="B16">
            <v>57.154000000000003</v>
          </cell>
        </row>
        <row r="17">
          <cell r="B17">
            <v>66.8</v>
          </cell>
        </row>
        <row r="18">
          <cell r="B18">
            <v>74.241</v>
          </cell>
        </row>
        <row r="19">
          <cell r="B19">
            <v>84.83</v>
          </cell>
        </row>
        <row r="20">
          <cell r="B20">
            <v>93.003</v>
          </cell>
        </row>
        <row r="21">
          <cell r="B21">
            <v>87.352000000000004</v>
          </cell>
        </row>
        <row r="22">
          <cell r="B22">
            <v>93.436999999999998</v>
          </cell>
        </row>
        <row r="23">
          <cell r="B23">
            <v>102.899</v>
          </cell>
        </row>
        <row r="24">
          <cell r="B24">
            <v>129.309</v>
          </cell>
        </row>
        <row r="25">
          <cell r="B25">
            <v>165.952</v>
          </cell>
        </row>
        <row r="26">
          <cell r="B26">
            <v>203.084</v>
          </cell>
        </row>
        <row r="27">
          <cell r="B27">
            <v>224.447</v>
          </cell>
        </row>
        <row r="28">
          <cell r="B28">
            <v>228.00700000000001</v>
          </cell>
        </row>
        <row r="29">
          <cell r="B29">
            <v>227.535</v>
          </cell>
        </row>
        <row r="30">
          <cell r="B30">
            <v>249.61600000000001</v>
          </cell>
        </row>
        <row r="31">
          <cell r="B31">
            <v>274.46800000000002</v>
          </cell>
        </row>
        <row r="32">
          <cell r="B32">
            <v>272.47500000000002</v>
          </cell>
        </row>
        <row r="33">
          <cell r="B33">
            <v>299.827</v>
          </cell>
        </row>
        <row r="34">
          <cell r="B34">
            <v>346.91399999999999</v>
          </cell>
        </row>
        <row r="35">
          <cell r="B35">
            <v>367.34100000000001</v>
          </cell>
        </row>
        <row r="36">
          <cell r="B36">
            <v>389.21800000000002</v>
          </cell>
        </row>
        <row r="37">
          <cell r="B37">
            <v>390.54899999999998</v>
          </cell>
        </row>
        <row r="38">
          <cell r="B38">
            <v>425.47800000000001</v>
          </cell>
        </row>
        <row r="39">
          <cell r="B39">
            <v>449.35300000000001</v>
          </cell>
        </row>
        <row r="40">
          <cell r="B40">
            <v>474.03899999999999</v>
          </cell>
        </row>
        <row r="41">
          <cell r="B41">
            <v>481.22899999999998</v>
          </cell>
        </row>
        <row r="42">
          <cell r="B42">
            <v>521.654</v>
          </cell>
        </row>
        <row r="43">
          <cell r="B43">
            <v>542.38199999999995</v>
          </cell>
        </row>
        <row r="44">
          <cell r="B44">
            <v>562.20899999999995</v>
          </cell>
        </row>
        <row r="45">
          <cell r="B45">
            <v>603.92200000000003</v>
          </cell>
        </row>
        <row r="46">
          <cell r="B46">
            <v>637.45000000000005</v>
          </cell>
        </row>
        <row r="47">
          <cell r="B47">
            <v>684.46</v>
          </cell>
        </row>
        <row r="48">
          <cell r="B48">
            <v>742.28899999999999</v>
          </cell>
        </row>
        <row r="49">
          <cell r="B49">
            <v>813.41399999999999</v>
          </cell>
        </row>
        <row r="50">
          <cell r="B50">
            <v>859.95899999999995</v>
          </cell>
        </row>
        <row r="51">
          <cell r="B51">
            <v>940.65099999999995</v>
          </cell>
        </row>
        <row r="52">
          <cell r="B52">
            <v>1017.615</v>
          </cell>
        </row>
        <row r="53">
          <cell r="B53">
            <v>1073.3030000000001</v>
          </cell>
        </row>
        <row r="54">
          <cell r="B54">
            <v>1164.8499999999999</v>
          </cell>
        </row>
        <row r="55">
          <cell r="B55">
            <v>1279.1099999999999</v>
          </cell>
        </row>
        <row r="56">
          <cell r="B56">
            <v>1425.376</v>
          </cell>
        </row>
        <row r="57">
          <cell r="B57">
            <v>1545.2429999999999</v>
          </cell>
        </row>
        <row r="58">
          <cell r="B58">
            <v>1684.904</v>
          </cell>
        </row>
        <row r="59">
          <cell r="B59">
            <v>1873.412</v>
          </cell>
        </row>
        <row r="60">
          <cell r="B60">
            <v>2081.826</v>
          </cell>
        </row>
        <row r="61">
          <cell r="B61">
            <v>2351.5990000000002</v>
          </cell>
        </row>
        <row r="62">
          <cell r="B62">
            <v>2627.3330000000001</v>
          </cell>
        </row>
        <row r="63">
          <cell r="B63">
            <v>2857.3069999999998</v>
          </cell>
        </row>
        <row r="64">
          <cell r="B64">
            <v>3207.0410000000002</v>
          </cell>
        </row>
        <row r="65">
          <cell r="B65">
            <v>3343.7890000000002</v>
          </cell>
        </row>
        <row r="66">
          <cell r="B66">
            <v>3634.038</v>
          </cell>
        </row>
        <row r="67">
          <cell r="B67">
            <v>4037.6129999999998</v>
          </cell>
        </row>
        <row r="68">
          <cell r="B68">
            <v>4338.9790000000003</v>
          </cell>
        </row>
        <row r="69">
          <cell r="B69">
            <v>4579.6310000000003</v>
          </cell>
        </row>
        <row r="70">
          <cell r="B70">
            <v>4855.2150000000001</v>
          </cell>
        </row>
        <row r="71">
          <cell r="B71">
            <v>5236.4380000000001</v>
          </cell>
        </row>
        <row r="72">
          <cell r="B72">
            <v>5641.58</v>
          </cell>
        </row>
        <row r="73">
          <cell r="B73">
            <v>5963.1440000000002</v>
          </cell>
        </row>
        <row r="74">
          <cell r="B74">
            <v>6158.1289999999999</v>
          </cell>
        </row>
        <row r="75">
          <cell r="B75">
            <v>6520.3270000000002</v>
          </cell>
        </row>
        <row r="76">
          <cell r="B76">
            <v>6858.5590000000002</v>
          </cell>
        </row>
        <row r="77">
          <cell r="B77">
            <v>7287.2359999999999</v>
          </cell>
        </row>
        <row r="78">
          <cell r="B78">
            <v>7639.7489999999998</v>
          </cell>
        </row>
        <row r="79">
          <cell r="B79">
            <v>8073.1220000000003</v>
          </cell>
        </row>
        <row r="80">
          <cell r="B80">
            <v>8577.5519999999997</v>
          </cell>
        </row>
        <row r="81">
          <cell r="B81">
            <v>9062.8169999999991</v>
          </cell>
        </row>
        <row r="82">
          <cell r="B82">
            <v>9631.1720000000005</v>
          </cell>
        </row>
        <row r="83">
          <cell r="B83">
            <v>10250.951999999999</v>
          </cell>
        </row>
        <row r="84">
          <cell r="B84">
            <v>10581.929</v>
          </cell>
        </row>
        <row r="85">
          <cell r="B85">
            <v>10929.108</v>
          </cell>
        </row>
        <row r="86">
          <cell r="B86">
            <v>11456.45</v>
          </cell>
        </row>
        <row r="87">
          <cell r="B87">
            <v>12217.196</v>
          </cell>
        </row>
        <row r="88">
          <cell r="B88">
            <v>13039.197</v>
          </cell>
        </row>
        <row r="89">
          <cell r="B89">
            <v>13815.583000000001</v>
          </cell>
        </row>
        <row r="90">
          <cell r="B90">
            <v>14474.227999999999</v>
          </cell>
        </row>
        <row r="91">
          <cell r="B91">
            <v>14769.861999999999</v>
          </cell>
        </row>
        <row r="92">
          <cell r="B92">
            <v>14478.066999999999</v>
          </cell>
        </row>
        <row r="93">
          <cell r="B93">
            <v>15048.971</v>
          </cell>
        </row>
        <row r="94">
          <cell r="B94">
            <v>15599.732</v>
          </cell>
        </row>
        <row r="95">
          <cell r="B95">
            <v>16253.97</v>
          </cell>
        </row>
        <row r="96">
          <cell r="B96">
            <v>16880.683000000001</v>
          </cell>
        </row>
        <row r="97">
          <cell r="B97">
            <v>17608.137999999999</v>
          </cell>
        </row>
        <row r="98">
          <cell r="B98">
            <v>18295.019</v>
          </cell>
        </row>
        <row r="99">
          <cell r="B99">
            <v>18804.913</v>
          </cell>
        </row>
        <row r="100">
          <cell r="B100">
            <v>19612.101999999999</v>
          </cell>
        </row>
        <row r="101">
          <cell r="B101">
            <v>20656.516</v>
          </cell>
        </row>
        <row r="102">
          <cell r="B102">
            <v>21521.395</v>
          </cell>
        </row>
        <row r="103">
          <cell r="B103">
            <v>21322.95</v>
          </cell>
        </row>
        <row r="104">
          <cell r="B104">
            <v>23594.030999999999</v>
          </cell>
        </row>
        <row r="105">
          <cell r="B105">
            <v>25744.108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ideraciones"/>
      <sheetName val="Indice"/>
      <sheetName val="TCN_mensual_series"/>
      <sheetName val="TCR_mensual_series"/>
      <sheetName val="IPCs_mensual"/>
      <sheetName val="IPCs_anual"/>
      <sheetName val="TCR y valuación_mensual"/>
      <sheetName val="TCN_anual_series"/>
      <sheetName val="TCR_anual_series"/>
      <sheetName val="TCR y valuación_anual"/>
      <sheetName val="ITCRM y bil_mensual_BCRA"/>
      <sheetName val="Ponderadores ITCRM_mensual_BCRA"/>
      <sheetName val="Gráfico4"/>
      <sheetName val="Gráfico2"/>
      <sheetName val="Prod. Relativa TOTAL"/>
      <sheetName val="Prod. Relativa TOTAL (viejo)"/>
      <sheetName val="Prod. Relativa INDUSTRIA"/>
      <sheetName val="BCRA Minorista_2010-act"/>
      <sheetName val="BCRA Mayorista_2002-act"/>
      <sheetName val="Bill Arg_desde 1914 (original)"/>
      <sheetName val="CADECAC 1908-2001 (orig)"/>
      <sheetName val="Bill Arg_desde 1914"/>
      <sheetName val="CADECAC 1908-2001"/>
      <sheetName val="CADECAC_2002-act"/>
      <sheetName val="Datos Economicos_4.8.1"/>
      <sheetName val="TCN_mensual_Dolar Blue"/>
      <sheetName val="Dolar Blue_LNViz"/>
      <sheetName val="Dolar Blue_Eze"/>
      <sheetName val="Dolar Blue_Cotización Dolar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7">
          <cell r="F7">
            <v>48019000</v>
          </cell>
          <cell r="P7">
            <v>5219955.7044375949</v>
          </cell>
        </row>
        <row r="8">
          <cell r="F8">
            <v>45901000</v>
          </cell>
          <cell r="P8">
            <v>5086081.0942861997</v>
          </cell>
        </row>
        <row r="9">
          <cell r="F9">
            <v>43076000</v>
          </cell>
          <cell r="P9">
            <v>5001832.4172081668</v>
          </cell>
        </row>
        <row r="10">
          <cell r="F10">
            <v>39795000</v>
          </cell>
          <cell r="P10">
            <v>4952206.4841348045</v>
          </cell>
        </row>
        <row r="11">
          <cell r="F11">
            <v>41311000</v>
          </cell>
          <cell r="P11">
            <v>5089543.3686866667</v>
          </cell>
        </row>
        <row r="12">
          <cell r="F12">
            <v>44731000</v>
          </cell>
          <cell r="P12">
            <v>5328440.302318898</v>
          </cell>
        </row>
        <row r="13">
          <cell r="F13">
            <v>46222000</v>
          </cell>
          <cell r="P13">
            <v>5930876.0480001764</v>
          </cell>
        </row>
        <row r="14">
          <cell r="F14">
            <v>49166000</v>
          </cell>
          <cell r="P14">
            <v>5994351.078675407</v>
          </cell>
        </row>
        <row r="15">
          <cell r="F15">
            <v>50196000</v>
          </cell>
          <cell r="P15">
            <v>6288644.4027151121</v>
          </cell>
        </row>
        <row r="16">
          <cell r="F16">
            <v>48660000</v>
          </cell>
          <cell r="P16">
            <v>6259792.1160445521</v>
          </cell>
        </row>
        <row r="17">
          <cell r="F17">
            <v>49899000</v>
          </cell>
          <cell r="P17">
            <v>6509075.8728781845</v>
          </cell>
        </row>
        <row r="18">
          <cell r="F18">
            <v>51587000</v>
          </cell>
          <cell r="P18">
            <v>6503305.4155440731</v>
          </cell>
        </row>
        <row r="19">
          <cell r="F19">
            <v>55875000</v>
          </cell>
          <cell r="P19">
            <v>6674110.9526337842</v>
          </cell>
        </row>
        <row r="20">
          <cell r="F20">
            <v>60166000</v>
          </cell>
          <cell r="P20">
            <v>6525233.1534136971</v>
          </cell>
        </row>
        <row r="21">
          <cell r="F21">
            <v>65426000</v>
          </cell>
          <cell r="P21">
            <v>6188238.4451015638</v>
          </cell>
        </row>
        <row r="22">
          <cell r="F22">
            <v>66494000</v>
          </cell>
          <cell r="P22">
            <v>6759513.7211786378</v>
          </cell>
        </row>
        <row r="23">
          <cell r="F23">
            <v>64897000</v>
          </cell>
          <cell r="P23">
            <v>6200933.4512366094</v>
          </cell>
        </row>
        <row r="24">
          <cell r="F24">
            <v>59556000</v>
          </cell>
          <cell r="P24">
            <v>6534465.8851482756</v>
          </cell>
        </row>
        <row r="25">
          <cell r="F25">
            <v>60135000</v>
          </cell>
          <cell r="P25">
            <v>7232691.2225758107</v>
          </cell>
        </row>
        <row r="26">
          <cell r="F26">
            <v>61543000</v>
          </cell>
          <cell r="P26">
            <v>7428098.7829220118</v>
          </cell>
        </row>
        <row r="27">
          <cell r="F27">
            <v>60422000</v>
          </cell>
          <cell r="P27">
            <v>7602841.51120371</v>
          </cell>
        </row>
        <row r="28">
          <cell r="F28">
            <v>62420000</v>
          </cell>
          <cell r="P28">
            <v>7737844.1778229037</v>
          </cell>
        </row>
        <row r="29">
          <cell r="F29">
            <v>66114000</v>
          </cell>
          <cell r="P29">
            <v>8031920.6341254367</v>
          </cell>
        </row>
        <row r="30">
          <cell r="F30">
            <v>67339000</v>
          </cell>
          <cell r="P30">
            <v>7842871.483645238</v>
          </cell>
        </row>
        <row r="31">
          <cell r="F31">
            <v>68393000</v>
          </cell>
          <cell r="P31">
            <v>8104020.4602845535</v>
          </cell>
        </row>
        <row r="32">
          <cell r="F32">
            <v>66716000</v>
          </cell>
          <cell r="P32">
            <v>8211205.0837399941</v>
          </cell>
        </row>
        <row r="33">
          <cell r="F33">
            <v>68229000</v>
          </cell>
          <cell r="P33">
            <v>8364601.7217572611</v>
          </cell>
        </row>
        <row r="34">
          <cell r="F34">
            <v>69826000</v>
          </cell>
          <cell r="P34">
            <v>8440562.011049306</v>
          </cell>
        </row>
        <row r="35">
          <cell r="F35">
            <v>70129000</v>
          </cell>
          <cell r="P35">
            <v>8610195.3028315399</v>
          </cell>
        </row>
        <row r="36">
          <cell r="F36">
            <v>68450000</v>
          </cell>
          <cell r="P36">
            <v>8791864.1561458465</v>
          </cell>
        </row>
        <row r="37">
          <cell r="F37">
            <v>70015000</v>
          </cell>
          <cell r="P37">
            <v>8670827.2826251909</v>
          </cell>
        </row>
        <row r="38">
          <cell r="F38">
            <v>70985000</v>
          </cell>
          <cell r="P38">
            <v>8705230.8217215873</v>
          </cell>
        </row>
        <row r="39">
          <cell r="F39">
            <v>71058000</v>
          </cell>
          <cell r="P39">
            <v>8745197.9694507346</v>
          </cell>
        </row>
        <row r="40">
          <cell r="F40">
            <v>72582000</v>
          </cell>
          <cell r="P40">
            <v>8598273.2843327895</v>
          </cell>
        </row>
        <row r="41">
          <cell r="F41">
            <v>73341000</v>
          </cell>
          <cell r="P41">
            <v>8484730.2510113474</v>
          </cell>
        </row>
        <row r="42">
          <cell r="F42">
            <v>74927000</v>
          </cell>
          <cell r="P42">
            <v>8693876.5183894429</v>
          </cell>
        </row>
        <row r="43">
          <cell r="F43">
            <v>77218000</v>
          </cell>
          <cell r="P43">
            <v>8875091.1995704621</v>
          </cell>
        </row>
        <row r="44">
          <cell r="F44">
            <v>80787000</v>
          </cell>
          <cell r="P44">
            <v>8929251.2264647894</v>
          </cell>
        </row>
        <row r="45">
          <cell r="F45">
            <v>82630000</v>
          </cell>
          <cell r="P45">
            <v>9158948.7828740645</v>
          </cell>
        </row>
        <row r="46">
          <cell r="F46">
            <v>84717000</v>
          </cell>
          <cell r="P46">
            <v>9273059.5313621126</v>
          </cell>
        </row>
        <row r="47">
          <cell r="F47">
            <v>87049000</v>
          </cell>
          <cell r="P47">
            <v>9588027.9057957903</v>
          </cell>
        </row>
        <row r="48">
          <cell r="F48">
            <v>86847000</v>
          </cell>
          <cell r="P48">
            <v>9775828.0829094537</v>
          </cell>
        </row>
        <row r="49">
          <cell r="F49">
            <v>86696000</v>
          </cell>
          <cell r="P49">
            <v>9979070.1125548333</v>
          </cell>
        </row>
        <row r="50">
          <cell r="F50">
            <v>88817000</v>
          </cell>
          <cell r="P50">
            <v>10150179.463770244</v>
          </cell>
        </row>
        <row r="51">
          <cell r="F51">
            <v>92518000</v>
          </cell>
          <cell r="P51">
            <v>10349106.858149409</v>
          </cell>
        </row>
        <row r="52">
          <cell r="F52">
            <v>94100000</v>
          </cell>
          <cell r="P52">
            <v>10715850.855777664</v>
          </cell>
        </row>
        <row r="53">
          <cell r="F53">
            <v>92550000</v>
          </cell>
          <cell r="P53">
            <v>11019237.840812555</v>
          </cell>
        </row>
        <row r="54">
          <cell r="F54">
            <v>94897000</v>
          </cell>
          <cell r="P54">
            <v>11030932.773244664</v>
          </cell>
        </row>
        <row r="55">
          <cell r="F55">
            <v>98179000</v>
          </cell>
          <cell r="P55">
            <v>11113478.558469351</v>
          </cell>
        </row>
        <row r="56">
          <cell r="F56">
            <v>102895000</v>
          </cell>
          <cell r="P56">
            <v>11096901.275604421</v>
          </cell>
        </row>
        <row r="57">
          <cell r="F57">
            <v>106433000</v>
          </cell>
          <cell r="P57">
            <v>11229860.167623829</v>
          </cell>
        </row>
        <row r="58">
          <cell r="F58">
            <v>107028000</v>
          </cell>
          <cell r="P58">
            <v>11333524.957046306</v>
          </cell>
        </row>
        <row r="59">
          <cell r="F59">
            <v>107978000</v>
          </cell>
          <cell r="P59">
            <v>11254690.023723274</v>
          </cell>
        </row>
        <row r="60">
          <cell r="F60">
            <v>106228000</v>
          </cell>
          <cell r="P60">
            <v>11396242.546046911</v>
          </cell>
        </row>
        <row r="61">
          <cell r="F61">
            <v>107254000</v>
          </cell>
          <cell r="P61">
            <v>11275575.443618046</v>
          </cell>
        </row>
        <row r="62">
          <cell r="F62">
            <v>111870000</v>
          </cell>
          <cell r="P62">
            <v>11585922.970563725</v>
          </cell>
        </row>
        <row r="63">
          <cell r="F63">
            <v>114314000</v>
          </cell>
          <cell r="P63">
            <v>11624053.079122275</v>
          </cell>
        </row>
        <row r="64">
          <cell r="F64">
            <v>116242000</v>
          </cell>
          <cell r="P64">
            <v>12007075.845877973</v>
          </cell>
        </row>
        <row r="65">
          <cell r="F65">
            <v>119419000</v>
          </cell>
          <cell r="P65">
            <v>12009569.161355</v>
          </cell>
        </row>
        <row r="66">
          <cell r="F66">
            <v>122820000</v>
          </cell>
          <cell r="P66">
            <v>12114881.152941691</v>
          </cell>
        </row>
        <row r="67">
          <cell r="F67">
            <v>125571000</v>
          </cell>
          <cell r="P67">
            <v>12371025.493888848</v>
          </cell>
        </row>
        <row r="68">
          <cell r="F68">
            <v>127096000</v>
          </cell>
          <cell r="P68">
            <v>12387189.226839785</v>
          </cell>
        </row>
        <row r="69">
          <cell r="F69">
            <v>125898000</v>
          </cell>
          <cell r="P69">
            <v>12862652.919899613</v>
          </cell>
        </row>
        <row r="70">
          <cell r="F70">
            <v>126008000</v>
          </cell>
          <cell r="P70">
            <v>13055365.865433529</v>
          </cell>
        </row>
        <row r="71">
          <cell r="F71">
            <v>128109000</v>
          </cell>
          <cell r="P71">
            <v>13166791.802523537</v>
          </cell>
        </row>
        <row r="72">
          <cell r="F72">
            <v>130943000</v>
          </cell>
          <cell r="P72">
            <v>12941097.477776881</v>
          </cell>
        </row>
        <row r="73">
          <cell r="F73">
            <v>133750000</v>
          </cell>
          <cell r="P73">
            <v>12532868.322172679</v>
          </cell>
        </row>
        <row r="74">
          <cell r="F74">
            <v>135985000</v>
          </cell>
          <cell r="P74">
            <v>12517160.180916037</v>
          </cell>
        </row>
        <row r="75">
          <cell r="F75">
            <v>138860000</v>
          </cell>
          <cell r="P75">
            <v>13267538.714952096</v>
          </cell>
        </row>
        <row r="76">
          <cell r="F76">
            <v>141904000</v>
          </cell>
          <cell r="P76">
            <v>13730990.129523631</v>
          </cell>
        </row>
        <row r="77">
          <cell r="F77">
            <v>144471000</v>
          </cell>
          <cell r="P77">
            <v>13827666.717881121</v>
          </cell>
        </row>
        <row r="78">
          <cell r="F78">
            <v>147461000</v>
          </cell>
          <cell r="P78">
            <v>13619384.353283389</v>
          </cell>
        </row>
        <row r="79">
          <cell r="F79">
            <v>147005000</v>
          </cell>
          <cell r="P79">
            <v>13174560.817636132</v>
          </cell>
        </row>
        <row r="80">
          <cell r="F80">
            <v>145803000</v>
          </cell>
          <cell r="P80">
            <v>12397439.27845801</v>
          </cell>
        </row>
        <row r="81">
          <cell r="F81">
            <v>145770000</v>
          </cell>
          <cell r="P81">
            <v>13194257.158149039</v>
          </cell>
        </row>
        <row r="82">
          <cell r="F82">
            <v>147280000</v>
          </cell>
          <cell r="P82">
            <v>14175588.081307411</v>
          </cell>
        </row>
        <row r="83">
          <cell r="F83">
            <v>149209000</v>
          </cell>
        </row>
        <row r="84">
          <cell r="F84">
            <v>151742000</v>
          </cell>
        </row>
        <row r="85">
          <cell r="F85">
            <v>153015000</v>
          </cell>
        </row>
        <row r="86">
          <cell r="F86">
            <v>151639000</v>
          </cell>
        </row>
        <row r="87">
          <cell r="F87">
            <v>145403000</v>
          </cell>
        </row>
        <row r="88">
          <cell r="F88">
            <v>144395000</v>
          </cell>
        </row>
        <row r="89">
          <cell r="F89">
            <v>145707000</v>
          </cell>
        </row>
        <row r="90">
          <cell r="F90">
            <v>148414000</v>
          </cell>
        </row>
        <row r="91">
          <cell r="F91">
            <v>150511000</v>
          </cell>
        </row>
        <row r="92">
          <cell r="F92">
            <v>153116000</v>
          </cell>
        </row>
        <row r="93">
          <cell r="F93">
            <v>156142000</v>
          </cell>
        </row>
        <row r="94">
          <cell r="F94">
            <v>158369000</v>
          </cell>
        </row>
        <row r="95">
          <cell r="F95">
            <v>160219000</v>
          </cell>
        </row>
        <row r="96">
          <cell r="F96">
            <v>162867000</v>
          </cell>
        </row>
        <row r="97">
          <cell r="F97">
            <v>164734000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EPH Puntual"/>
      <sheetName val="TA 03-"/>
      <sheetName val="TA 74-03"/>
      <sheetName val="TE 03-"/>
      <sheetName val="TE 74-03"/>
      <sheetName val="TD 03-"/>
      <sheetName val="TD 74-03"/>
      <sheetName val="TS 03-"/>
      <sheetName val="TSD 03-"/>
      <sheetName val="TS 74-03"/>
      <sheetName val="TSND 03-"/>
      <sheetName val="EPH-Poblaciones"/>
      <sheetName val="EAHU-Poblaciones"/>
      <sheetName val="EAHU-Tasas"/>
      <sheetName val="Expansion EPH a TU - 1991-2010"/>
      <sheetName val="Expansion EPH a TU - Desde 2010"/>
      <sheetName val="EIL - Sector"/>
      <sheetName val="EIL - Aglo"/>
      <sheetName val="EPH - Asal"/>
      <sheetName val="EPH - Asal regiones"/>
      <sheetName val="CGI-2016"/>
      <sheetName val="CGI VABpb"/>
      <sheetName val="CGI ManodeObra"/>
      <sheetName val="CGI Puestos"/>
      <sheetName val="CGI CostoSalarial"/>
      <sheetName val="CGI Remun"/>
      <sheetName val="CGI Remun netas"/>
      <sheetName val="EIM"/>
      <sheetName val="EIM Nuevo"/>
      <sheetName val="IS"/>
      <sheetName val="IS oct16=100"/>
      <sheetName val="RIPTE"/>
      <sheetName val="SMVM"/>
      <sheetName val="HaberMin"/>
      <sheetName val="AUH"/>
      <sheetName val="CBA y CBT"/>
      <sheetName val="CBA y CBT 2016"/>
      <sheetName val="CBA y CBT Reg"/>
      <sheetName val="CBA y CBT BA"/>
      <sheetName val="EPH Puntual - PeI"/>
      <sheetName val="LI - Hog"/>
      <sheetName val="LI - Pers"/>
      <sheetName val="LP - Hog"/>
      <sheetName val="LP - Pers"/>
      <sheetName val="DP"/>
      <sheetName val="DP Deciles"/>
      <sheetName val="OEDE Total"/>
      <sheetName val="OEDE Asal rama"/>
      <sheetName val="OEDE Asal prov"/>
      <sheetName val="OEDE Puestos Sector"/>
      <sheetName val="OEDE Puestos Rama"/>
      <sheetName val="OEDE Remuneraciones"/>
      <sheetName val="OEDE Remuneraciones Rama"/>
      <sheetName val="Puestos x Sector"/>
      <sheetName val="RT x Sector"/>
      <sheetName val="RN x Sector"/>
      <sheetName val="CS x Sector"/>
      <sheetName val="Puestos x Prov"/>
      <sheetName val="RT x Prov"/>
      <sheetName val="RN x Prov"/>
      <sheetName val="CS x Prov"/>
      <sheetName val="SalariosInd-Indices 62-67"/>
      <sheetName val="SalariosInd-var65-66"/>
      <sheetName val="Salario peon60-75"/>
      <sheetName val="Salario oficial60-75"/>
      <sheetName val="Salario real Ind85-90"/>
      <sheetName val="CostoNivelVida60-75"/>
      <sheetName val="We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7">
          <cell r="E47">
            <v>16874.381400492683</v>
          </cell>
        </row>
        <row r="48">
          <cell r="E48">
            <v>17034.927941057849</v>
          </cell>
        </row>
        <row r="49">
          <cell r="E49">
            <v>17172.771363728469</v>
          </cell>
        </row>
        <row r="50">
          <cell r="E50">
            <v>17290.301879170835</v>
          </cell>
        </row>
        <row r="51">
          <cell r="E51">
            <v>17055.547679752697</v>
          </cell>
        </row>
        <row r="52">
          <cell r="E52">
            <v>13729.060792402186</v>
          </cell>
        </row>
        <row r="53">
          <cell r="E53">
            <v>15572.515547667343</v>
          </cell>
        </row>
        <row r="54">
          <cell r="E54">
            <v>16609.385432378131</v>
          </cell>
        </row>
        <row r="55">
          <cell r="E55">
            <v>17194.008162050915</v>
          </cell>
        </row>
        <row r="56">
          <cell r="E56">
            <v>17253.32461602375</v>
          </cell>
        </row>
        <row r="57">
          <cell r="E57">
            <v>17805.323298135248</v>
          </cell>
        </row>
        <row r="58">
          <cell r="E58">
            <v>18158.260876340333</v>
          </cell>
        </row>
        <row r="59">
          <cell r="E59">
            <v>18164.537745514881</v>
          </cell>
        </row>
        <row r="60">
          <cell r="E60">
            <v>18709.483768063299</v>
          </cell>
        </row>
        <row r="61">
          <cell r="E61">
            <v>18639.263999999999</v>
          </cell>
        </row>
        <row r="62">
          <cell r="E62">
            <v>18867.928599399886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ED Graph"/>
    </sheetNames>
    <sheetDataSet>
      <sheetData sheetId="0">
        <row r="983">
          <cell r="C983">
            <v>150891.41666666666</v>
          </cell>
        </row>
        <row r="995">
          <cell r="C995">
            <v>142153.16666666666</v>
          </cell>
        </row>
        <row r="1007">
          <cell r="C1007">
            <v>146280.91666666666</v>
          </cell>
        </row>
        <row r="1019">
          <cell r="C1019">
            <v>152625.25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8E35-3305-4B39-BDF6-84D6CF356E28}">
  <dimension ref="A1:F1412"/>
  <sheetViews>
    <sheetView tabSelected="1" workbookViewId="0">
      <selection activeCell="D4" sqref="D4"/>
    </sheetView>
  </sheetViews>
  <sheetFormatPr defaultColWidth="11.44140625" defaultRowHeight="14.4" x14ac:dyDescent="0.3"/>
  <cols>
    <col min="1" max="3" width="11.44140625" style="67"/>
    <col min="4" max="4" width="24.5546875" style="67" bestFit="1" customWidth="1"/>
    <col min="5" max="5" width="26.88671875" style="67" bestFit="1" customWidth="1"/>
    <col min="6" max="6" width="22.44140625" style="67" bestFit="1" customWidth="1"/>
    <col min="7" max="16384" width="11.44140625" style="67"/>
  </cols>
  <sheetData>
    <row r="1" spans="1:6" x14ac:dyDescent="0.3">
      <c r="A1" s="66" t="s">
        <v>58</v>
      </c>
      <c r="B1" s="66" t="s">
        <v>54</v>
      </c>
      <c r="C1" s="66" t="s">
        <v>59</v>
      </c>
      <c r="D1" s="66" t="s">
        <v>56</v>
      </c>
      <c r="E1" s="66" t="s">
        <v>55</v>
      </c>
      <c r="F1" s="66" t="s">
        <v>57</v>
      </c>
    </row>
    <row r="2" spans="1:6" x14ac:dyDescent="0.3">
      <c r="A2" s="67">
        <f>'Datos mes_tipo de cambio real'!A641</f>
        <v>1960</v>
      </c>
      <c r="B2" s="67">
        <f>'Datos mes_tipo de cambio real'!B641</f>
        <v>1</v>
      </c>
      <c r="C2" s="67" t="str">
        <f>'Datos mes_tipo de cambio real'!C641</f>
        <v>1960-1</v>
      </c>
      <c r="D2" s="68">
        <f>'Datos mes_tipo de cambio real'!N641</f>
        <v>99.469934386010763</v>
      </c>
      <c r="E2" s="68">
        <f>'Datos mes_tipo de cambio real'!O641</f>
        <v>99.46993438601109</v>
      </c>
      <c r="F2" s="68">
        <f>'Datos mes_tipo de cambio real'!P641</f>
        <v>112.68971783291894</v>
      </c>
    </row>
    <row r="3" spans="1:6" x14ac:dyDescent="0.3">
      <c r="A3" s="67">
        <f>'Datos mes_tipo de cambio real'!A642</f>
        <v>1960</v>
      </c>
      <c r="B3" s="67">
        <f>'Datos mes_tipo de cambio real'!B642</f>
        <v>2</v>
      </c>
      <c r="C3" s="67" t="str">
        <f>'Datos mes_tipo de cambio real'!C642</f>
        <v>1960-2</v>
      </c>
      <c r="D3" s="68">
        <f>'Datos mes_tipo de cambio real'!N642</f>
        <v>98.920674869040766</v>
      </c>
      <c r="E3" s="68">
        <f>'Datos mes_tipo de cambio real'!O642</f>
        <v>98.920674869041108</v>
      </c>
      <c r="F3" s="68">
        <f>'Datos mes_tipo de cambio real'!P642</f>
        <v>112.65811351401562</v>
      </c>
    </row>
    <row r="4" spans="1:6" x14ac:dyDescent="0.3">
      <c r="A4" s="67">
        <f>'Datos mes_tipo de cambio real'!A643</f>
        <v>1960</v>
      </c>
      <c r="B4" s="67">
        <f>'Datos mes_tipo de cambio real'!B643</f>
        <v>3</v>
      </c>
      <c r="C4" s="67" t="str">
        <f>'Datos mes_tipo de cambio real'!C643</f>
        <v>1960-3</v>
      </c>
      <c r="D4" s="68">
        <f>'Datos mes_tipo de cambio real'!N643</f>
        <v>98.27799925084399</v>
      </c>
      <c r="E4" s="68">
        <f>'Datos mes_tipo de cambio real'!O643</f>
        <v>98.277999250844331</v>
      </c>
      <c r="F4" s="68">
        <f>'Datos mes_tipo de cambio real'!P643</f>
        <v>112.51609589618263</v>
      </c>
    </row>
    <row r="5" spans="1:6" x14ac:dyDescent="0.3">
      <c r="A5" s="67">
        <f>'Datos mes_tipo de cambio real'!A644</f>
        <v>1960</v>
      </c>
      <c r="B5" s="67">
        <f>'Datos mes_tipo de cambio real'!B644</f>
        <v>4</v>
      </c>
      <c r="C5" s="67" t="str">
        <f>'Datos mes_tipo de cambio real'!C644</f>
        <v>1960-4</v>
      </c>
      <c r="D5" s="68">
        <f>'Datos mes_tipo de cambio real'!N644</f>
        <v>98.673961265857145</v>
      </c>
      <c r="E5" s="68">
        <f>'Datos mes_tipo de cambio real'!O644</f>
        <v>98.673961265857514</v>
      </c>
      <c r="F5" s="68">
        <f>'Datos mes_tipo de cambio real'!P644</f>
        <v>113.5648300562048</v>
      </c>
    </row>
    <row r="6" spans="1:6" x14ac:dyDescent="0.3">
      <c r="A6" s="67">
        <f>'Datos mes_tipo de cambio real'!A645</f>
        <v>1960</v>
      </c>
      <c r="B6" s="67">
        <f>'Datos mes_tipo de cambio real'!B645</f>
        <v>5</v>
      </c>
      <c r="C6" s="67" t="str">
        <f>'Datos mes_tipo de cambio real'!C645</f>
        <v>1960-5</v>
      </c>
      <c r="D6" s="68">
        <f>'Datos mes_tipo de cambio real'!N645</f>
        <v>98.577454052661935</v>
      </c>
      <c r="E6" s="68">
        <f>'Datos mes_tipo de cambio real'!O645</f>
        <v>98.57745405266229</v>
      </c>
      <c r="F6" s="68">
        <f>'Datos mes_tipo de cambio real'!P645</f>
        <v>114.05171851588146</v>
      </c>
    </row>
    <row r="7" spans="1:6" x14ac:dyDescent="0.3">
      <c r="A7" s="67">
        <f>'Datos mes_tipo de cambio real'!A646</f>
        <v>1960</v>
      </c>
      <c r="B7" s="67">
        <f>'Datos mes_tipo de cambio real'!B646</f>
        <v>6</v>
      </c>
      <c r="C7" s="67" t="str">
        <f>'Datos mes_tipo de cambio real'!C646</f>
        <v>1960-6</v>
      </c>
      <c r="D7" s="68">
        <f>'Datos mes_tipo de cambio real'!N646</f>
        <v>99.285188308708271</v>
      </c>
      <c r="E7" s="68">
        <f>'Datos mes_tipo de cambio real'!O646</f>
        <v>99.285188308708641</v>
      </c>
      <c r="F7" s="68">
        <f>'Datos mes_tipo de cambio real'!P646</f>
        <v>115.47597662286006</v>
      </c>
    </row>
    <row r="8" spans="1:6" x14ac:dyDescent="0.3">
      <c r="A8" s="67">
        <f>'Datos mes_tipo de cambio real'!A647</f>
        <v>1960</v>
      </c>
      <c r="B8" s="67">
        <f>'Datos mes_tipo de cambio real'!B647</f>
        <v>7</v>
      </c>
      <c r="C8" s="67" t="str">
        <f>'Datos mes_tipo de cambio real'!C647</f>
        <v>1960-7</v>
      </c>
      <c r="D8" s="68">
        <f>'Datos mes_tipo de cambio real'!N647</f>
        <v>98.059927344827344</v>
      </c>
      <c r="E8" s="68">
        <f>'Datos mes_tipo de cambio real'!O647</f>
        <v>98.059927344827685</v>
      </c>
      <c r="F8" s="68">
        <f>'Datos mes_tipo de cambio real'!P647</f>
        <v>114.45653144999608</v>
      </c>
    </row>
    <row r="9" spans="1:6" x14ac:dyDescent="0.3">
      <c r="A9" s="67">
        <f>'Datos mes_tipo de cambio real'!A648</f>
        <v>1960</v>
      </c>
      <c r="B9" s="67">
        <f>'Datos mes_tipo de cambio real'!B648</f>
        <v>8</v>
      </c>
      <c r="C9" s="67" t="str">
        <f>'Datos mes_tipo de cambio real'!C648</f>
        <v>1960-8</v>
      </c>
      <c r="D9" s="68">
        <f>'Datos mes_tipo de cambio real'!N648</f>
        <v>97.447659089127285</v>
      </c>
      <c r="E9" s="68">
        <f>'Datos mes_tipo de cambio real'!O648</f>
        <v>97.447659089127626</v>
      </c>
      <c r="F9" s="68">
        <f>'Datos mes_tipo de cambio real'!P648</f>
        <v>114.14641020366707</v>
      </c>
    </row>
    <row r="10" spans="1:6" x14ac:dyDescent="0.3">
      <c r="A10" s="67">
        <f>'Datos mes_tipo de cambio real'!A649</f>
        <v>1960</v>
      </c>
      <c r="B10" s="67">
        <f>'Datos mes_tipo de cambio real'!B649</f>
        <v>9</v>
      </c>
      <c r="C10" s="67" t="str">
        <f>'Datos mes_tipo de cambio real'!C649</f>
        <v>1960-9</v>
      </c>
      <c r="D10" s="68">
        <f>'Datos mes_tipo de cambio real'!N649</f>
        <v>97.502321437321342</v>
      </c>
      <c r="E10" s="68">
        <f>'Datos mes_tipo de cambio real'!O649</f>
        <v>97.502321437321683</v>
      </c>
      <c r="F10" s="68">
        <f>'Datos mes_tipo de cambio real'!P649</f>
        <v>114.61663038370824</v>
      </c>
    </row>
    <row r="11" spans="1:6" x14ac:dyDescent="0.3">
      <c r="A11" s="67">
        <f>'Datos mes_tipo de cambio real'!A650</f>
        <v>1960</v>
      </c>
      <c r="B11" s="67">
        <f>'Datos mes_tipo de cambio real'!B650</f>
        <v>10</v>
      </c>
      <c r="C11" s="67" t="str">
        <f>'Datos mes_tipo de cambio real'!C650</f>
        <v>1960-10</v>
      </c>
      <c r="D11" s="68">
        <f>'Datos mes_tipo de cambio real'!N650</f>
        <v>97.144037990671777</v>
      </c>
      <c r="E11" s="68">
        <f>'Datos mes_tipo de cambio real'!O650</f>
        <v>97.144037990672089</v>
      </c>
      <c r="F11" s="68">
        <f>'Datos mes_tipo de cambio real'!P650</f>
        <v>114.60159599270897</v>
      </c>
    </row>
    <row r="12" spans="1:6" x14ac:dyDescent="0.3">
      <c r="A12" s="67">
        <f>'Datos mes_tipo de cambio real'!A651</f>
        <v>1960</v>
      </c>
      <c r="B12" s="67">
        <f>'Datos mes_tipo de cambio real'!B651</f>
        <v>11</v>
      </c>
      <c r="C12" s="67" t="str">
        <f>'Datos mes_tipo de cambio real'!C651</f>
        <v>1960-11</v>
      </c>
      <c r="D12" s="68">
        <f>'Datos mes_tipo de cambio real'!N651</f>
        <v>95.120856631765463</v>
      </c>
      <c r="E12" s="68">
        <f>'Datos mes_tipo de cambio real'!O651</f>
        <v>95.12085663176579</v>
      </c>
      <c r="F12" s="68">
        <f>'Datos mes_tipo de cambio real'!P651</f>
        <v>112.61392624062462</v>
      </c>
    </row>
    <row r="13" spans="1:6" x14ac:dyDescent="0.3">
      <c r="A13" s="67">
        <f>'Datos mes_tipo de cambio real'!A652</f>
        <v>1960</v>
      </c>
      <c r="B13" s="67">
        <f>'Datos mes_tipo de cambio real'!B652</f>
        <v>12</v>
      </c>
      <c r="C13" s="67" t="str">
        <f>'Datos mes_tipo de cambio real'!C652</f>
        <v>1960-12</v>
      </c>
      <c r="D13" s="68">
        <f>'Datos mes_tipo de cambio real'!N652</f>
        <v>86.540478214814243</v>
      </c>
      <c r="E13" s="68">
        <f>'Datos mes_tipo de cambio real'!O652</f>
        <v>86.540478214814527</v>
      </c>
      <c r="F13" s="68">
        <f>'Datos mes_tipo de cambio real'!P652</f>
        <v>102.81996973673964</v>
      </c>
    </row>
    <row r="14" spans="1:6" x14ac:dyDescent="0.3">
      <c r="A14" s="67">
        <f>'Datos mes_tipo de cambio real'!A653</f>
        <v>1961</v>
      </c>
      <c r="B14" s="67">
        <f>'Datos mes_tipo de cambio real'!B653</f>
        <v>1</v>
      </c>
      <c r="C14" s="67" t="str">
        <f>'Datos mes_tipo de cambio real'!C653</f>
        <v>1961-1</v>
      </c>
      <c r="D14" s="68">
        <f>'Datos mes_tipo de cambio real'!N653</f>
        <v>92.468115757544936</v>
      </c>
      <c r="E14" s="68">
        <f>'Datos mes_tipo de cambio real'!O653</f>
        <v>92.468115757545249</v>
      </c>
      <c r="F14" s="68">
        <f>'Datos mes_tipo de cambio real'!P653</f>
        <v>110.25340794864964</v>
      </c>
    </row>
    <row r="15" spans="1:6" x14ac:dyDescent="0.3">
      <c r="A15" s="67">
        <f>'Datos mes_tipo de cambio real'!A654</f>
        <v>1961</v>
      </c>
      <c r="B15" s="67">
        <f>'Datos mes_tipo de cambio real'!B654</f>
        <v>2</v>
      </c>
      <c r="C15" s="67" t="str">
        <f>'Datos mes_tipo de cambio real'!C654</f>
        <v>1961-2</v>
      </c>
      <c r="D15" s="68">
        <f>'Datos mes_tipo de cambio real'!N654</f>
        <v>91.306244842919696</v>
      </c>
      <c r="E15" s="68">
        <f>'Datos mes_tipo de cambio real'!O654</f>
        <v>91.306244842920009</v>
      </c>
      <c r="F15" s="68">
        <f>'Datos mes_tipo de cambio real'!P654</f>
        <v>109.25525369608549</v>
      </c>
    </row>
    <row r="16" spans="1:6" x14ac:dyDescent="0.3">
      <c r="A16" s="67">
        <f>'Datos mes_tipo de cambio real'!A655</f>
        <v>1961</v>
      </c>
      <c r="B16" s="67">
        <f>'Datos mes_tipo de cambio real'!B655</f>
        <v>3</v>
      </c>
      <c r="C16" s="67" t="str">
        <f>'Datos mes_tipo de cambio real'!C655</f>
        <v>1961-3</v>
      </c>
      <c r="D16" s="68">
        <f>'Datos mes_tipo de cambio real'!N655</f>
        <v>90.603667353363477</v>
      </c>
      <c r="E16" s="68">
        <f>'Datos mes_tipo de cambio real'!O655</f>
        <v>90.603667353363775</v>
      </c>
      <c r="F16" s="68">
        <f>'Datos mes_tipo de cambio real'!P655</f>
        <v>108.80014103370311</v>
      </c>
    </row>
    <row r="17" spans="1:6" x14ac:dyDescent="0.3">
      <c r="A17" s="67">
        <f>'Datos mes_tipo de cambio real'!A656</f>
        <v>1961</v>
      </c>
      <c r="B17" s="67">
        <f>'Datos mes_tipo de cambio real'!B656</f>
        <v>4</v>
      </c>
      <c r="C17" s="67" t="str">
        <f>'Datos mes_tipo de cambio real'!C656</f>
        <v>1961-4</v>
      </c>
      <c r="D17" s="68">
        <f>'Datos mes_tipo de cambio real'!N656</f>
        <v>88.768119675831699</v>
      </c>
      <c r="E17" s="68">
        <f>'Datos mes_tipo de cambio real'!O656</f>
        <v>88.768119675832011</v>
      </c>
      <c r="F17" s="68">
        <f>'Datos mes_tipo de cambio real'!P656</f>
        <v>106.97505919013571</v>
      </c>
    </row>
    <row r="18" spans="1:6" x14ac:dyDescent="0.3">
      <c r="A18" s="67">
        <f>'Datos mes_tipo de cambio real'!A657</f>
        <v>1961</v>
      </c>
      <c r="B18" s="67">
        <f>'Datos mes_tipo de cambio real'!B657</f>
        <v>5</v>
      </c>
      <c r="C18" s="67" t="str">
        <f>'Datos mes_tipo de cambio real'!C657</f>
        <v>1961-5</v>
      </c>
      <c r="D18" s="68">
        <f>'Datos mes_tipo de cambio real'!N657</f>
        <v>87.97903066031509</v>
      </c>
      <c r="E18" s="68">
        <f>'Datos mes_tipo de cambio real'!O657</f>
        <v>87.979030660315388</v>
      </c>
      <c r="F18" s="68">
        <f>'Datos mes_tipo de cambio real'!P657</f>
        <v>106.40119878864407</v>
      </c>
    </row>
    <row r="19" spans="1:6" x14ac:dyDescent="0.3">
      <c r="A19" s="67">
        <f>'Datos mes_tipo de cambio real'!A658</f>
        <v>1961</v>
      </c>
      <c r="B19" s="67">
        <f>'Datos mes_tipo de cambio real'!B658</f>
        <v>6</v>
      </c>
      <c r="C19" s="67" t="str">
        <f>'Datos mes_tipo de cambio real'!C658</f>
        <v>1961-6</v>
      </c>
      <c r="D19" s="68">
        <f>'Datos mes_tipo de cambio real'!N658</f>
        <v>87.085957812625352</v>
      </c>
      <c r="E19" s="68">
        <f>'Datos mes_tipo de cambio real'!O658</f>
        <v>87.085957812625651</v>
      </c>
      <c r="F19" s="68">
        <f>'Datos mes_tipo de cambio real'!P658</f>
        <v>105.69569885364459</v>
      </c>
    </row>
    <row r="20" spans="1:6" x14ac:dyDescent="0.3">
      <c r="A20" s="67">
        <f>'Datos mes_tipo de cambio real'!A659</f>
        <v>1961</v>
      </c>
      <c r="B20" s="67">
        <f>'Datos mes_tipo de cambio real'!B659</f>
        <v>7</v>
      </c>
      <c r="C20" s="67" t="str">
        <f>'Datos mes_tipo de cambio real'!C659</f>
        <v>1961-7</v>
      </c>
      <c r="D20" s="68">
        <f>'Datos mes_tipo de cambio real'!N659</f>
        <v>85.684608932453699</v>
      </c>
      <c r="E20" s="68">
        <f>'Datos mes_tipo de cambio real'!O659</f>
        <v>85.684608932453983</v>
      </c>
      <c r="F20" s="68">
        <f>'Datos mes_tipo de cambio real'!P659</f>
        <v>103.69690313437242</v>
      </c>
    </row>
    <row r="21" spans="1:6" x14ac:dyDescent="0.3">
      <c r="A21" s="67">
        <f>'Datos mes_tipo de cambio real'!A660</f>
        <v>1961</v>
      </c>
      <c r="B21" s="67">
        <f>'Datos mes_tipo de cambio real'!B660</f>
        <v>8</v>
      </c>
      <c r="C21" s="67" t="str">
        <f>'Datos mes_tipo de cambio real'!C660</f>
        <v>1961-8</v>
      </c>
      <c r="D21" s="68">
        <f>'Datos mes_tipo de cambio real'!N660</f>
        <v>85.794217968075827</v>
      </c>
      <c r="E21" s="68">
        <f>'Datos mes_tipo de cambio real'!O660</f>
        <v>85.794217968076154</v>
      </c>
      <c r="F21" s="68">
        <f>'Datos mes_tipo de cambio real'!P660</f>
        <v>103.53204043982792</v>
      </c>
    </row>
    <row r="22" spans="1:6" x14ac:dyDescent="0.3">
      <c r="A22" s="67">
        <f>'Datos mes_tipo de cambio real'!A661</f>
        <v>1961</v>
      </c>
      <c r="B22" s="67">
        <f>'Datos mes_tipo de cambio real'!B661</f>
        <v>9</v>
      </c>
      <c r="C22" s="67" t="str">
        <f>'Datos mes_tipo de cambio real'!C661</f>
        <v>1961-9</v>
      </c>
      <c r="D22" s="68">
        <f>'Datos mes_tipo de cambio real'!N661</f>
        <v>84.84666097000796</v>
      </c>
      <c r="E22" s="68">
        <f>'Datos mes_tipo de cambio real'!O661</f>
        <v>84.846660970008244</v>
      </c>
      <c r="F22" s="68">
        <f>'Datos mes_tipo de cambio real'!P661</f>
        <v>102.09519313964771</v>
      </c>
    </row>
    <row r="23" spans="1:6" x14ac:dyDescent="0.3">
      <c r="A23" s="67">
        <f>'Datos mes_tipo de cambio real'!A662</f>
        <v>1961</v>
      </c>
      <c r="B23" s="67">
        <f>'Datos mes_tipo de cambio real'!B662</f>
        <v>10</v>
      </c>
      <c r="C23" s="67" t="str">
        <f>'Datos mes_tipo de cambio real'!C662</f>
        <v>1961-10</v>
      </c>
      <c r="D23" s="68">
        <f>'Datos mes_tipo de cambio real'!N662</f>
        <v>84.784140588453212</v>
      </c>
      <c r="E23" s="68">
        <f>'Datos mes_tipo de cambio real'!O662</f>
        <v>84.784140588453511</v>
      </c>
      <c r="F23" s="68">
        <f>'Datos mes_tipo de cambio real'!P662</f>
        <v>101.7276348264736</v>
      </c>
    </row>
    <row r="24" spans="1:6" x14ac:dyDescent="0.3">
      <c r="A24" s="67">
        <f>'Datos mes_tipo de cambio real'!A663</f>
        <v>1961</v>
      </c>
      <c r="B24" s="67">
        <f>'Datos mes_tipo de cambio real'!B663</f>
        <v>11</v>
      </c>
      <c r="C24" s="67" t="str">
        <f>'Datos mes_tipo de cambio real'!C663</f>
        <v>1961-11</v>
      </c>
      <c r="D24" s="68">
        <f>'Datos mes_tipo de cambio real'!N663</f>
        <v>82.414133659154786</v>
      </c>
      <c r="E24" s="68">
        <f>'Datos mes_tipo de cambio real'!O663</f>
        <v>82.41413365915507</v>
      </c>
      <c r="F24" s="68">
        <f>'Datos mes_tipo de cambio real'!P663</f>
        <v>98.600656909913681</v>
      </c>
    </row>
    <row r="25" spans="1:6" x14ac:dyDescent="0.3">
      <c r="A25" s="67">
        <f>'Datos mes_tipo de cambio real'!A664</f>
        <v>1961</v>
      </c>
      <c r="B25" s="67">
        <f>'Datos mes_tipo de cambio real'!B664</f>
        <v>12</v>
      </c>
      <c r="C25" s="67" t="str">
        <f>'Datos mes_tipo de cambio real'!C664</f>
        <v>1961-12</v>
      </c>
      <c r="D25" s="68">
        <f>'Datos mes_tipo de cambio real'!N664</f>
        <v>75.832201524825194</v>
      </c>
      <c r="E25" s="68">
        <f>'Datos mes_tipo de cambio real'!O664</f>
        <v>75.832201524825436</v>
      </c>
      <c r="F25" s="68">
        <f>'Datos mes_tipo de cambio real'!P664</f>
        <v>90.46603596999735</v>
      </c>
    </row>
    <row r="26" spans="1:6" x14ac:dyDescent="0.3">
      <c r="A26" s="67">
        <f>'Datos mes_tipo de cambio real'!A665</f>
        <v>1962</v>
      </c>
      <c r="B26" s="67">
        <f>'Datos mes_tipo de cambio real'!B665</f>
        <v>1</v>
      </c>
      <c r="C26" s="67" t="str">
        <f>'Datos mes_tipo de cambio real'!C665</f>
        <v>1962-1</v>
      </c>
      <c r="D26" s="68">
        <f>'Datos mes_tipo de cambio real'!N665</f>
        <v>79.010410729700382</v>
      </c>
      <c r="E26" s="68">
        <f>'Datos mes_tipo de cambio real'!O665</f>
        <v>79.010410729700638</v>
      </c>
      <c r="F26" s="68">
        <f>'Datos mes_tipo de cambio real'!P665</f>
        <v>93.987479192262541</v>
      </c>
    </row>
    <row r="27" spans="1:6" x14ac:dyDescent="0.3">
      <c r="A27" s="67">
        <f>'Datos mes_tipo de cambio real'!A666</f>
        <v>1962</v>
      </c>
      <c r="B27" s="67">
        <f>'Datos mes_tipo de cambio real'!B666</f>
        <v>2</v>
      </c>
      <c r="C27" s="67" t="str">
        <f>'Datos mes_tipo de cambio real'!C666</f>
        <v>1962-2</v>
      </c>
      <c r="D27" s="68">
        <f>'Datos mes_tipo de cambio real'!N666</f>
        <v>77.881019529913942</v>
      </c>
      <c r="E27" s="68">
        <f>'Datos mes_tipo de cambio real'!O666</f>
        <v>77.881019529914212</v>
      </c>
      <c r="F27" s="68">
        <f>'Datos mes_tipo de cambio real'!P666</f>
        <v>92.378540433849579</v>
      </c>
    </row>
    <row r="28" spans="1:6" x14ac:dyDescent="0.3">
      <c r="A28" s="67">
        <f>'Datos mes_tipo de cambio real'!A667</f>
        <v>1962</v>
      </c>
      <c r="B28" s="67">
        <f>'Datos mes_tipo de cambio real'!B667</f>
        <v>3</v>
      </c>
      <c r="C28" s="67" t="str">
        <f>'Datos mes_tipo de cambio real'!C667</f>
        <v>1962-3</v>
      </c>
      <c r="D28" s="68">
        <f>'Datos mes_tipo de cambio real'!N667</f>
        <v>76.836140904194991</v>
      </c>
      <c r="E28" s="68">
        <f>'Datos mes_tipo de cambio real'!O667</f>
        <v>76.836140904195233</v>
      </c>
      <c r="F28" s="68">
        <f>'Datos mes_tipo de cambio real'!P667</f>
        <v>90.878007814396312</v>
      </c>
    </row>
    <row r="29" spans="1:6" x14ac:dyDescent="0.3">
      <c r="A29" s="67">
        <f>'Datos mes_tipo de cambio real'!A668</f>
        <v>1962</v>
      </c>
      <c r="B29" s="67">
        <f>'Datos mes_tipo de cambio real'!B668</f>
        <v>4</v>
      </c>
      <c r="C29" s="67" t="str">
        <f>'Datos mes_tipo de cambio real'!C668</f>
        <v>1962-4</v>
      </c>
      <c r="D29" s="68">
        <f>'Datos mes_tipo de cambio real'!N668</f>
        <v>89.439533238708137</v>
      </c>
      <c r="E29" s="68">
        <f>'Datos mes_tipo de cambio real'!O668</f>
        <v>89.439533238708435</v>
      </c>
      <c r="F29" s="68">
        <f>'Datos mes_tipo de cambio real'!P668</f>
        <v>105.48156474543026</v>
      </c>
    </row>
    <row r="30" spans="1:6" x14ac:dyDescent="0.3">
      <c r="A30" s="67">
        <f>'Datos mes_tipo de cambio real'!A669</f>
        <v>1962</v>
      </c>
      <c r="B30" s="67">
        <f>'Datos mes_tipo de cambio real'!B669</f>
        <v>5</v>
      </c>
      <c r="C30" s="67" t="str">
        <f>'Datos mes_tipo de cambio real'!C669</f>
        <v>1962-5</v>
      </c>
      <c r="D30" s="68">
        <f>'Datos mes_tipo de cambio real'!N669</f>
        <v>99.865608497649731</v>
      </c>
      <c r="E30" s="68">
        <f>'Datos mes_tipo de cambio real'!O669</f>
        <v>99.865608497650058</v>
      </c>
      <c r="F30" s="68">
        <f>'Datos mes_tipo de cambio real'!P669</f>
        <v>117.44019884225983</v>
      </c>
    </row>
    <row r="31" spans="1:6" x14ac:dyDescent="0.3">
      <c r="A31" s="67">
        <f>'Datos mes_tipo de cambio real'!A670</f>
        <v>1962</v>
      </c>
      <c r="B31" s="67">
        <f>'Datos mes_tipo de cambio real'!B670</f>
        <v>6</v>
      </c>
      <c r="C31" s="67" t="str">
        <f>'Datos mes_tipo de cambio real'!C670</f>
        <v>1962-6</v>
      </c>
      <c r="D31" s="68">
        <f>'Datos mes_tipo de cambio real'!N670</f>
        <v>115.75797001774424</v>
      </c>
      <c r="E31" s="68">
        <f>'Datos mes_tipo de cambio real'!O670</f>
        <v>115.7579700177446</v>
      </c>
      <c r="F31" s="68">
        <f>'Datos mes_tipo de cambio real'!P670</f>
        <v>135.73927126211436</v>
      </c>
    </row>
    <row r="32" spans="1:6" x14ac:dyDescent="0.3">
      <c r="A32" s="67">
        <f>'Datos mes_tipo de cambio real'!A671</f>
        <v>1962</v>
      </c>
      <c r="B32" s="67">
        <f>'Datos mes_tipo de cambio real'!B671</f>
        <v>7</v>
      </c>
      <c r="C32" s="67" t="str">
        <f>'Datos mes_tipo de cambio real'!C671</f>
        <v>1962-7</v>
      </c>
      <c r="D32" s="68">
        <f>'Datos mes_tipo de cambio real'!N671</f>
        <v>97.392106173507131</v>
      </c>
      <c r="E32" s="68">
        <f>'Datos mes_tipo de cambio real'!O671</f>
        <v>97.392106173507443</v>
      </c>
      <c r="F32" s="68">
        <f>'Datos mes_tipo de cambio real'!P671</f>
        <v>113.82255173181257</v>
      </c>
    </row>
    <row r="33" spans="1:6" x14ac:dyDescent="0.3">
      <c r="A33" s="67">
        <f>'Datos mes_tipo de cambio real'!A672</f>
        <v>1962</v>
      </c>
      <c r="B33" s="67">
        <f>'Datos mes_tipo de cambio real'!B672</f>
        <v>8</v>
      </c>
      <c r="C33" s="67" t="str">
        <f>'Datos mes_tipo de cambio real'!C672</f>
        <v>1962-8</v>
      </c>
      <c r="D33" s="68">
        <f>'Datos mes_tipo de cambio real'!N672</f>
        <v>102.54201754336741</v>
      </c>
      <c r="E33" s="68">
        <f>'Datos mes_tipo de cambio real'!O672</f>
        <v>102.54201754336773</v>
      </c>
      <c r="F33" s="68">
        <f>'Datos mes_tipo de cambio real'!P672</f>
        <v>119.44180738530295</v>
      </c>
    </row>
    <row r="34" spans="1:6" x14ac:dyDescent="0.3">
      <c r="A34" s="67">
        <f>'Datos mes_tipo de cambio real'!A673</f>
        <v>1962</v>
      </c>
      <c r="B34" s="67">
        <f>'Datos mes_tipo de cambio real'!B673</f>
        <v>9</v>
      </c>
      <c r="C34" s="67" t="str">
        <f>'Datos mes_tipo de cambio real'!C673</f>
        <v>1962-9</v>
      </c>
      <c r="D34" s="68">
        <f>'Datos mes_tipo de cambio real'!N673</f>
        <v>100.92249374470794</v>
      </c>
      <c r="E34" s="68">
        <f>'Datos mes_tipo de cambio real'!O673</f>
        <v>100.92249374470825</v>
      </c>
      <c r="F34" s="68">
        <f>'Datos mes_tipo de cambio real'!P673</f>
        <v>117.16352522084033</v>
      </c>
    </row>
    <row r="35" spans="1:6" x14ac:dyDescent="0.3">
      <c r="A35" s="67">
        <f>'Datos mes_tipo de cambio real'!A674</f>
        <v>1962</v>
      </c>
      <c r="B35" s="67">
        <f>'Datos mes_tipo de cambio real'!B674</f>
        <v>10</v>
      </c>
      <c r="C35" s="67" t="str">
        <f>'Datos mes_tipo de cambio real'!C674</f>
        <v>1962-10</v>
      </c>
      <c r="D35" s="68">
        <f>'Datos mes_tipo de cambio real'!N674</f>
        <v>107.85216214137377</v>
      </c>
      <c r="E35" s="68">
        <f>'Datos mes_tipo de cambio real'!O674</f>
        <v>107.85216214137414</v>
      </c>
      <c r="F35" s="68">
        <f>'Datos mes_tipo de cambio real'!P674</f>
        <v>124.79099908315807</v>
      </c>
    </row>
    <row r="36" spans="1:6" x14ac:dyDescent="0.3">
      <c r="A36" s="67">
        <f>'Datos mes_tipo de cambio real'!A675</f>
        <v>1962</v>
      </c>
      <c r="B36" s="67">
        <f>'Datos mes_tipo de cambio real'!B675</f>
        <v>11</v>
      </c>
      <c r="C36" s="67" t="str">
        <f>'Datos mes_tipo de cambio real'!C675</f>
        <v>1962-11</v>
      </c>
      <c r="D36" s="68">
        <f>'Datos mes_tipo de cambio real'!N675</f>
        <v>114.91237665219086</v>
      </c>
      <c r="E36" s="68">
        <f>'Datos mes_tipo de cambio real'!O675</f>
        <v>114.91237665219118</v>
      </c>
      <c r="F36" s="68">
        <f>'Datos mes_tipo de cambio real'!P675</f>
        <v>132.51686753928357</v>
      </c>
    </row>
    <row r="37" spans="1:6" x14ac:dyDescent="0.3">
      <c r="A37" s="67">
        <f>'Datos mes_tipo de cambio real'!A676</f>
        <v>1962</v>
      </c>
      <c r="B37" s="67">
        <f>'Datos mes_tipo de cambio real'!B676</f>
        <v>12</v>
      </c>
      <c r="C37" s="67" t="str">
        <f>'Datos mes_tipo de cambio real'!C676</f>
        <v>1962-12</v>
      </c>
      <c r="D37" s="68">
        <f>'Datos mes_tipo de cambio real'!N676</f>
        <v>94.937911535626895</v>
      </c>
      <c r="E37" s="68">
        <f>'Datos mes_tipo de cambio real'!O676</f>
        <v>94.937911535627222</v>
      </c>
      <c r="F37" s="68">
        <f>'Datos mes_tipo de cambio real'!P676</f>
        <v>109.11739186768213</v>
      </c>
    </row>
    <row r="38" spans="1:6" x14ac:dyDescent="0.3">
      <c r="A38" s="67">
        <f>'Datos mes_tipo de cambio real'!A677</f>
        <v>1963</v>
      </c>
      <c r="B38" s="67">
        <f>'Datos mes_tipo de cambio real'!B677</f>
        <v>1</v>
      </c>
      <c r="C38" s="67" t="str">
        <f>'Datos mes_tipo de cambio real'!C677</f>
        <v>1963-1</v>
      </c>
      <c r="D38" s="68">
        <f>'Datos mes_tipo de cambio real'!N677</f>
        <v>98.986077224141354</v>
      </c>
      <c r="E38" s="68">
        <f>'Datos mes_tipo de cambio real'!O677</f>
        <v>98.986077224141638</v>
      </c>
      <c r="F38" s="68">
        <f>'Datos mes_tipo de cambio real'!P677</f>
        <v>113.39094258544688</v>
      </c>
    </row>
    <row r="39" spans="1:6" x14ac:dyDescent="0.3">
      <c r="A39" s="67">
        <f>'Datos mes_tipo de cambio real'!A678</f>
        <v>1963</v>
      </c>
      <c r="B39" s="67">
        <f>'Datos mes_tipo de cambio real'!B678</f>
        <v>2</v>
      </c>
      <c r="C39" s="67" t="str">
        <f>'Datos mes_tipo de cambio real'!C678</f>
        <v>1963-2</v>
      </c>
      <c r="D39" s="68">
        <f>'Datos mes_tipo de cambio real'!N678</f>
        <v>98.909225824890981</v>
      </c>
      <c r="E39" s="68">
        <f>'Datos mes_tipo de cambio real'!O678</f>
        <v>98.909225824891266</v>
      </c>
      <c r="F39" s="68">
        <f>'Datos mes_tipo de cambio real'!P678</f>
        <v>112.92523501064437</v>
      </c>
    </row>
    <row r="40" spans="1:6" x14ac:dyDescent="0.3">
      <c r="A40" s="67">
        <f>'Datos mes_tipo de cambio real'!A679</f>
        <v>1963</v>
      </c>
      <c r="B40" s="67">
        <f>'Datos mes_tipo de cambio real'!B679</f>
        <v>3</v>
      </c>
      <c r="C40" s="67" t="str">
        <f>'Datos mes_tipo de cambio real'!C679</f>
        <v>1963-3</v>
      </c>
      <c r="D40" s="68">
        <f>'Datos mes_tipo de cambio real'!N679</f>
        <v>98.454948952960692</v>
      </c>
      <c r="E40" s="68">
        <f>'Datos mes_tipo de cambio real'!O679</f>
        <v>98.45494895296099</v>
      </c>
      <c r="F40" s="68">
        <f>'Datos mes_tipo de cambio real'!P679</f>
        <v>112.031899751086</v>
      </c>
    </row>
    <row r="41" spans="1:6" x14ac:dyDescent="0.3">
      <c r="A41" s="67">
        <f>'Datos mes_tipo de cambio real'!A680</f>
        <v>1963</v>
      </c>
      <c r="B41" s="67">
        <f>'Datos mes_tipo de cambio real'!B680</f>
        <v>4</v>
      </c>
      <c r="C41" s="67" t="str">
        <f>'Datos mes_tipo de cambio real'!C680</f>
        <v>1963-4</v>
      </c>
      <c r="D41" s="68">
        <f>'Datos mes_tipo de cambio real'!N680</f>
        <v>94.662410229869735</v>
      </c>
      <c r="E41" s="68">
        <f>'Datos mes_tipo de cambio real'!O680</f>
        <v>94.662410229869991</v>
      </c>
      <c r="F41" s="68">
        <f>'Datos mes_tipo de cambio real'!P680</f>
        <v>107.35731858404586</v>
      </c>
    </row>
    <row r="42" spans="1:6" x14ac:dyDescent="0.3">
      <c r="A42" s="67">
        <f>'Datos mes_tipo de cambio real'!A681</f>
        <v>1963</v>
      </c>
      <c r="B42" s="67">
        <f>'Datos mes_tipo de cambio real'!B681</f>
        <v>5</v>
      </c>
      <c r="C42" s="67" t="str">
        <f>'Datos mes_tipo de cambio real'!C681</f>
        <v>1963-5</v>
      </c>
      <c r="D42" s="68">
        <f>'Datos mes_tipo de cambio real'!N681</f>
        <v>95.76634504304603</v>
      </c>
      <c r="E42" s="68">
        <f>'Datos mes_tipo de cambio real'!O681</f>
        <v>95.766345043046329</v>
      </c>
      <c r="F42" s="68">
        <f>'Datos mes_tipo de cambio real'!P681</f>
        <v>108.24727173446652</v>
      </c>
    </row>
    <row r="43" spans="1:6" x14ac:dyDescent="0.3">
      <c r="A43" s="67">
        <f>'Datos mes_tipo de cambio real'!A682</f>
        <v>1963</v>
      </c>
      <c r="B43" s="67">
        <f>'Datos mes_tipo de cambio real'!B682</f>
        <v>6</v>
      </c>
      <c r="C43" s="67" t="str">
        <f>'Datos mes_tipo de cambio real'!C682</f>
        <v>1963-6</v>
      </c>
      <c r="D43" s="68">
        <f>'Datos mes_tipo de cambio real'!N682</f>
        <v>95.053743196412896</v>
      </c>
      <c r="E43" s="68">
        <f>'Datos mes_tipo de cambio real'!O682</f>
        <v>95.053743196413137</v>
      </c>
      <c r="F43" s="68">
        <f>'Datos mes_tipo de cambio real'!P682</f>
        <v>107.08366311486296</v>
      </c>
    </row>
    <row r="44" spans="1:6" x14ac:dyDescent="0.3">
      <c r="A44" s="67">
        <f>'Datos mes_tipo de cambio real'!A683</f>
        <v>1963</v>
      </c>
      <c r="B44" s="67">
        <f>'Datos mes_tipo de cambio real'!B683</f>
        <v>7</v>
      </c>
      <c r="C44" s="67" t="str">
        <f>'Datos mes_tipo de cambio real'!C683</f>
        <v>1963-7</v>
      </c>
      <c r="D44" s="68">
        <f>'Datos mes_tipo de cambio real'!N683</f>
        <v>90.730337369448705</v>
      </c>
      <c r="E44" s="68">
        <f>'Datos mes_tipo de cambio real'!O683</f>
        <v>90.730337369449003</v>
      </c>
      <c r="F44" s="68">
        <f>'Datos mes_tipo de cambio real'!P683</f>
        <v>102.57103231390843</v>
      </c>
    </row>
    <row r="45" spans="1:6" x14ac:dyDescent="0.3">
      <c r="A45" s="67">
        <f>'Datos mes_tipo de cambio real'!A684</f>
        <v>1963</v>
      </c>
      <c r="B45" s="67">
        <f>'Datos mes_tipo de cambio real'!B684</f>
        <v>8</v>
      </c>
      <c r="C45" s="67" t="str">
        <f>'Datos mes_tipo de cambio real'!C684</f>
        <v>1963-8</v>
      </c>
      <c r="D45" s="68">
        <f>'Datos mes_tipo de cambio real'!N684</f>
        <v>90.680356454590765</v>
      </c>
      <c r="E45" s="68">
        <f>'Datos mes_tipo de cambio real'!O684</f>
        <v>90.680356454591021</v>
      </c>
      <c r="F45" s="68">
        <f>'Datos mes_tipo de cambio real'!P684</f>
        <v>102.87352583293965</v>
      </c>
    </row>
    <row r="46" spans="1:6" x14ac:dyDescent="0.3">
      <c r="A46" s="67">
        <f>'Datos mes_tipo de cambio real'!A685</f>
        <v>1963</v>
      </c>
      <c r="B46" s="67">
        <f>'Datos mes_tipo de cambio real'!B685</f>
        <v>9</v>
      </c>
      <c r="C46" s="67" t="str">
        <f>'Datos mes_tipo de cambio real'!C685</f>
        <v>1963-9</v>
      </c>
      <c r="D46" s="68">
        <f>'Datos mes_tipo de cambio real'!N685</f>
        <v>99.308651699452355</v>
      </c>
      <c r="E46" s="68">
        <f>'Datos mes_tipo de cambio real'!O685</f>
        <v>99.308651699452625</v>
      </c>
      <c r="F46" s="68">
        <f>'Datos mes_tipo de cambio real'!P685</f>
        <v>113.05654189048929</v>
      </c>
    </row>
    <row r="47" spans="1:6" x14ac:dyDescent="0.3">
      <c r="A47" s="67">
        <f>'Datos mes_tipo de cambio real'!A686</f>
        <v>1963</v>
      </c>
      <c r="B47" s="67">
        <f>'Datos mes_tipo de cambio real'!B686</f>
        <v>10</v>
      </c>
      <c r="C47" s="67" t="str">
        <f>'Datos mes_tipo de cambio real'!C686</f>
        <v>1963-10</v>
      </c>
      <c r="D47" s="68">
        <f>'Datos mes_tipo de cambio real'!N686</f>
        <v>94.751408955406816</v>
      </c>
      <c r="E47" s="68">
        <f>'Datos mes_tipo de cambio real'!O686</f>
        <v>94.751408955407086</v>
      </c>
      <c r="F47" s="68">
        <f>'Datos mes_tipo de cambio real'!P686</f>
        <v>108.24615879865443</v>
      </c>
    </row>
    <row r="48" spans="1:6" x14ac:dyDescent="0.3">
      <c r="A48" s="67">
        <f>'Datos mes_tipo de cambio real'!A687</f>
        <v>1963</v>
      </c>
      <c r="B48" s="67">
        <f>'Datos mes_tipo de cambio real'!B687</f>
        <v>11</v>
      </c>
      <c r="C48" s="67" t="str">
        <f>'Datos mes_tipo de cambio real'!C687</f>
        <v>1963-11</v>
      </c>
      <c r="D48" s="68">
        <f>'Datos mes_tipo de cambio real'!N687</f>
        <v>88.697971611954841</v>
      </c>
      <c r="E48" s="68">
        <f>'Datos mes_tipo de cambio real'!O687</f>
        <v>88.697971611955111</v>
      </c>
      <c r="F48" s="68">
        <f>'Datos mes_tipo de cambio real'!P687</f>
        <v>101.68542571950287</v>
      </c>
    </row>
    <row r="49" spans="1:6" x14ac:dyDescent="0.3">
      <c r="A49" s="67">
        <f>'Datos mes_tipo de cambio real'!A688</f>
        <v>1963</v>
      </c>
      <c r="B49" s="67">
        <f>'Datos mes_tipo de cambio real'!B688</f>
        <v>12</v>
      </c>
      <c r="C49" s="67" t="str">
        <f>'Datos mes_tipo de cambio real'!C688</f>
        <v>1963-12</v>
      </c>
      <c r="D49" s="68">
        <f>'Datos mes_tipo de cambio real'!N688</f>
        <v>76.954078738444053</v>
      </c>
      <c r="E49" s="68">
        <f>'Datos mes_tipo de cambio real'!O688</f>
        <v>76.954078738444281</v>
      </c>
      <c r="F49" s="68">
        <f>'Datos mes_tipo de cambio real'!P688</f>
        <v>88.530898485009033</v>
      </c>
    </row>
    <row r="50" spans="1:6" x14ac:dyDescent="0.3">
      <c r="A50" s="67">
        <f>'Datos mes_tipo de cambio real'!A689</f>
        <v>1964</v>
      </c>
      <c r="B50" s="67">
        <f>'Datos mes_tipo de cambio real'!B689</f>
        <v>1</v>
      </c>
      <c r="C50" s="67" t="str">
        <f>'Datos mes_tipo de cambio real'!C689</f>
        <v>1964-1</v>
      </c>
      <c r="D50" s="68">
        <f>'Datos mes_tipo de cambio real'!N689</f>
        <v>77.327441166773696</v>
      </c>
      <c r="E50" s="68">
        <f>'Datos mes_tipo de cambio real'!O689</f>
        <v>77.327441166773909</v>
      </c>
      <c r="F50" s="68">
        <f>'Datos mes_tipo de cambio real'!P689</f>
        <v>89.271960671843004</v>
      </c>
    </row>
    <row r="51" spans="1:6" x14ac:dyDescent="0.3">
      <c r="A51" s="67">
        <f>'Datos mes_tipo de cambio real'!A690</f>
        <v>1964</v>
      </c>
      <c r="B51" s="67">
        <f>'Datos mes_tipo de cambio real'!B690</f>
        <v>2</v>
      </c>
      <c r="C51" s="67" t="str">
        <f>'Datos mes_tipo de cambio real'!C690</f>
        <v>1964-2</v>
      </c>
      <c r="D51" s="68">
        <f>'Datos mes_tipo de cambio real'!N690</f>
        <v>77.92112946969219</v>
      </c>
      <c r="E51" s="68">
        <f>'Datos mes_tipo de cambio real'!O690</f>
        <v>77.921129469692403</v>
      </c>
      <c r="F51" s="68">
        <f>'Datos mes_tipo de cambio real'!P690</f>
        <v>90.272377083978753</v>
      </c>
    </row>
    <row r="52" spans="1:6" x14ac:dyDescent="0.3">
      <c r="A52" s="67">
        <f>'Datos mes_tipo de cambio real'!A691</f>
        <v>1964</v>
      </c>
      <c r="B52" s="67">
        <f>'Datos mes_tipo de cambio real'!B691</f>
        <v>3</v>
      </c>
      <c r="C52" s="67" t="str">
        <f>'Datos mes_tipo de cambio real'!C691</f>
        <v>1964-3</v>
      </c>
      <c r="D52" s="68">
        <f>'Datos mes_tipo de cambio real'!N691</f>
        <v>81.932131967257632</v>
      </c>
      <c r="E52" s="68">
        <f>'Datos mes_tipo de cambio real'!O691</f>
        <v>81.932131967257874</v>
      </c>
      <c r="F52" s="68">
        <f>'Datos mes_tipo de cambio real'!P691</f>
        <v>95.251560839509736</v>
      </c>
    </row>
    <row r="53" spans="1:6" x14ac:dyDescent="0.3">
      <c r="A53" s="67">
        <f>'Datos mes_tipo de cambio real'!A692</f>
        <v>1964</v>
      </c>
      <c r="B53" s="67">
        <f>'Datos mes_tipo de cambio real'!B692</f>
        <v>4</v>
      </c>
      <c r="C53" s="67" t="str">
        <f>'Datos mes_tipo de cambio real'!C692</f>
        <v>1964-4</v>
      </c>
      <c r="D53" s="68">
        <f>'Datos mes_tipo de cambio real'!N692</f>
        <v>78.040323450946303</v>
      </c>
      <c r="E53" s="68">
        <f>'Datos mes_tipo de cambio real'!O692</f>
        <v>78.040323450946573</v>
      </c>
      <c r="F53" s="68">
        <f>'Datos mes_tipo de cambio real'!P692</f>
        <v>91.044792702727023</v>
      </c>
    </row>
    <row r="54" spans="1:6" x14ac:dyDescent="0.3">
      <c r="A54" s="67">
        <f>'Datos mes_tipo de cambio real'!A693</f>
        <v>1964</v>
      </c>
      <c r="B54" s="67">
        <f>'Datos mes_tipo de cambio real'!B693</f>
        <v>5</v>
      </c>
      <c r="C54" s="67" t="str">
        <f>'Datos mes_tipo de cambio real'!C693</f>
        <v>1964-5</v>
      </c>
      <c r="D54" s="68">
        <f>'Datos mes_tipo de cambio real'!N693</f>
        <v>77.931831168232435</v>
      </c>
      <c r="E54" s="68">
        <f>'Datos mes_tipo de cambio real'!O693</f>
        <v>77.931831168232677</v>
      </c>
      <c r="F54" s="68">
        <f>'Datos mes_tipo de cambio real'!P693</f>
        <v>91.236609377644399</v>
      </c>
    </row>
    <row r="55" spans="1:6" x14ac:dyDescent="0.3">
      <c r="A55" s="67">
        <f>'Datos mes_tipo de cambio real'!A694</f>
        <v>1964</v>
      </c>
      <c r="B55" s="67">
        <f>'Datos mes_tipo de cambio real'!B694</f>
        <v>6</v>
      </c>
      <c r="C55" s="67" t="str">
        <f>'Datos mes_tipo de cambio real'!C694</f>
        <v>1964-6</v>
      </c>
      <c r="D55" s="68">
        <f>'Datos mes_tipo de cambio real'!N694</f>
        <v>77.441244858472601</v>
      </c>
      <c r="E55" s="68">
        <f>'Datos mes_tipo de cambio real'!O694</f>
        <v>77.441244858472828</v>
      </c>
      <c r="F55" s="68">
        <f>'Datos mes_tipo de cambio real'!P694</f>
        <v>90.979760111069609</v>
      </c>
    </row>
    <row r="56" spans="1:6" x14ac:dyDescent="0.3">
      <c r="A56" s="67">
        <f>'Datos mes_tipo de cambio real'!A695</f>
        <v>1964</v>
      </c>
      <c r="B56" s="67">
        <f>'Datos mes_tipo de cambio real'!B695</f>
        <v>7</v>
      </c>
      <c r="C56" s="67" t="str">
        <f>'Datos mes_tipo de cambio real'!C695</f>
        <v>1964-7</v>
      </c>
      <c r="D56" s="68">
        <f>'Datos mes_tipo de cambio real'!N695</f>
        <v>77.327657300613879</v>
      </c>
      <c r="E56" s="68">
        <f>'Datos mes_tipo de cambio real'!O695</f>
        <v>77.327657300614121</v>
      </c>
      <c r="F56" s="68">
        <f>'Datos mes_tipo de cambio real'!P695</f>
        <v>91.127567356362889</v>
      </c>
    </row>
    <row r="57" spans="1:6" x14ac:dyDescent="0.3">
      <c r="A57" s="67">
        <f>'Datos mes_tipo de cambio real'!A696</f>
        <v>1964</v>
      </c>
      <c r="B57" s="67">
        <f>'Datos mes_tipo de cambio real'!B696</f>
        <v>8</v>
      </c>
      <c r="C57" s="67" t="str">
        <f>'Datos mes_tipo de cambio real'!C696</f>
        <v>1964-8</v>
      </c>
      <c r="D57" s="68">
        <f>'Datos mes_tipo de cambio real'!N696</f>
        <v>80.87248713815049</v>
      </c>
      <c r="E57" s="68">
        <f>'Datos mes_tipo de cambio real'!O696</f>
        <v>80.872487138150746</v>
      </c>
      <c r="F57" s="68">
        <f>'Datos mes_tipo de cambio real'!P696</f>
        <v>95.600064541660757</v>
      </c>
    </row>
    <row r="58" spans="1:6" x14ac:dyDescent="0.3">
      <c r="A58" s="67">
        <f>'Datos mes_tipo de cambio real'!A697</f>
        <v>1964</v>
      </c>
      <c r="B58" s="67">
        <f>'Datos mes_tipo de cambio real'!B697</f>
        <v>9</v>
      </c>
      <c r="C58" s="67" t="str">
        <f>'Datos mes_tipo de cambio real'!C697</f>
        <v>1964-9</v>
      </c>
      <c r="D58" s="68">
        <f>'Datos mes_tipo de cambio real'!N697</f>
        <v>79.994942372937999</v>
      </c>
      <c r="E58" s="68">
        <f>'Datos mes_tipo de cambio real'!O697</f>
        <v>79.99494237293824</v>
      </c>
      <c r="F58" s="68">
        <f>'Datos mes_tipo de cambio real'!P697</f>
        <v>94.855469483581459</v>
      </c>
    </row>
    <row r="59" spans="1:6" x14ac:dyDescent="0.3">
      <c r="A59" s="67">
        <f>'Datos mes_tipo de cambio real'!A698</f>
        <v>1964</v>
      </c>
      <c r="B59" s="67">
        <f>'Datos mes_tipo de cambio real'!B698</f>
        <v>10</v>
      </c>
      <c r="C59" s="67" t="str">
        <f>'Datos mes_tipo de cambio real'!C698</f>
        <v>1964-10</v>
      </c>
      <c r="D59" s="68">
        <f>'Datos mes_tipo de cambio real'!N698</f>
        <v>77.744155226437044</v>
      </c>
      <c r="E59" s="68">
        <f>'Datos mes_tipo de cambio real'!O698</f>
        <v>77.744155226437272</v>
      </c>
      <c r="F59" s="68">
        <f>'Datos mes_tipo de cambio real'!P698</f>
        <v>92.47195916564759</v>
      </c>
    </row>
    <row r="60" spans="1:6" x14ac:dyDescent="0.3">
      <c r="A60" s="67">
        <f>'Datos mes_tipo de cambio real'!A699</f>
        <v>1964</v>
      </c>
      <c r="B60" s="67">
        <f>'Datos mes_tipo de cambio real'!B699</f>
        <v>11</v>
      </c>
      <c r="C60" s="67" t="str">
        <f>'Datos mes_tipo de cambio real'!C699</f>
        <v>1964-11</v>
      </c>
      <c r="D60" s="68">
        <f>'Datos mes_tipo de cambio real'!N699</f>
        <v>80.100426601143383</v>
      </c>
      <c r="E60" s="68">
        <f>'Datos mes_tipo de cambio real'!O699</f>
        <v>80.100426601143653</v>
      </c>
      <c r="F60" s="68">
        <f>'Datos mes_tipo de cambio real'!P699</f>
        <v>95.569563237893831</v>
      </c>
    </row>
    <row r="61" spans="1:6" x14ac:dyDescent="0.3">
      <c r="A61" s="67">
        <f>'Datos mes_tipo de cambio real'!A700</f>
        <v>1964</v>
      </c>
      <c r="B61" s="67">
        <f>'Datos mes_tipo de cambio real'!B700</f>
        <v>12</v>
      </c>
      <c r="C61" s="67" t="str">
        <f>'Datos mes_tipo de cambio real'!C700</f>
        <v>1964-12</v>
      </c>
      <c r="D61" s="68">
        <f>'Datos mes_tipo de cambio real'!N700</f>
        <v>75.130799572428259</v>
      </c>
      <c r="E61" s="68">
        <f>'Datos mes_tipo de cambio real'!O700</f>
        <v>75.130799572428486</v>
      </c>
      <c r="F61" s="68">
        <f>'Datos mes_tipo de cambio real'!P700</f>
        <v>89.917711487738785</v>
      </c>
    </row>
    <row r="62" spans="1:6" x14ac:dyDescent="0.3">
      <c r="A62" s="67">
        <f>'Datos mes_tipo de cambio real'!A701</f>
        <v>1965</v>
      </c>
      <c r="B62" s="67">
        <f>'Datos mes_tipo de cambio real'!B701</f>
        <v>1</v>
      </c>
      <c r="C62" s="67" t="str">
        <f>'Datos mes_tipo de cambio real'!C701</f>
        <v>1965-1</v>
      </c>
      <c r="D62" s="68">
        <f>'Datos mes_tipo de cambio real'!N701</f>
        <v>77.784263769111405</v>
      </c>
      <c r="E62" s="68">
        <f>'Datos mes_tipo de cambio real'!O701</f>
        <v>77.784263769111604</v>
      </c>
      <c r="F62" s="68">
        <f>'Datos mes_tipo de cambio real'!P701</f>
        <v>93.381628151726559</v>
      </c>
    </row>
    <row r="63" spans="1:6" x14ac:dyDescent="0.3">
      <c r="A63" s="67">
        <f>'Datos mes_tipo de cambio real'!A702</f>
        <v>1965</v>
      </c>
      <c r="B63" s="67">
        <f>'Datos mes_tipo de cambio real'!B702</f>
        <v>2</v>
      </c>
      <c r="C63" s="67" t="str">
        <f>'Datos mes_tipo de cambio real'!C702</f>
        <v>1965-2</v>
      </c>
      <c r="D63" s="68">
        <f>'Datos mes_tipo de cambio real'!N702</f>
        <v>74.593695831181549</v>
      </c>
      <c r="E63" s="68">
        <f>'Datos mes_tipo de cambio real'!O702</f>
        <v>74.593695831181748</v>
      </c>
      <c r="F63" s="68">
        <f>'Datos mes_tipo de cambio real'!P702</f>
        <v>89.828528137454256</v>
      </c>
    </row>
    <row r="64" spans="1:6" x14ac:dyDescent="0.3">
      <c r="A64" s="67">
        <f>'Datos mes_tipo de cambio real'!A703</f>
        <v>1965</v>
      </c>
      <c r="B64" s="67">
        <f>'Datos mes_tipo de cambio real'!B703</f>
        <v>3</v>
      </c>
      <c r="C64" s="67" t="str">
        <f>'Datos mes_tipo de cambio real'!C703</f>
        <v>1965-3</v>
      </c>
      <c r="D64" s="68">
        <f>'Datos mes_tipo de cambio real'!N703</f>
        <v>72.44162150930444</v>
      </c>
      <c r="E64" s="68">
        <f>'Datos mes_tipo de cambio real'!O703</f>
        <v>72.441621509304625</v>
      </c>
      <c r="F64" s="68">
        <f>'Datos mes_tipo de cambio real'!P703</f>
        <v>87.506997612167183</v>
      </c>
    </row>
    <row r="65" spans="1:6" x14ac:dyDescent="0.3">
      <c r="A65" s="67">
        <f>'Datos mes_tipo de cambio real'!A704</f>
        <v>1965</v>
      </c>
      <c r="B65" s="67">
        <f>'Datos mes_tipo de cambio real'!B704</f>
        <v>4</v>
      </c>
      <c r="C65" s="67" t="str">
        <f>'Datos mes_tipo de cambio real'!C704</f>
        <v>1965-4</v>
      </c>
      <c r="D65" s="68">
        <f>'Datos mes_tipo de cambio real'!N704</f>
        <v>82.217500400110069</v>
      </c>
      <c r="E65" s="68">
        <f>'Datos mes_tipo de cambio real'!O704</f>
        <v>82.217500400110282</v>
      </c>
      <c r="F65" s="68">
        <f>'Datos mes_tipo de cambio real'!P704</f>
        <v>99.623398206681273</v>
      </c>
    </row>
    <row r="66" spans="1:6" x14ac:dyDescent="0.3">
      <c r="A66" s="67">
        <f>'Datos mes_tipo de cambio real'!A705</f>
        <v>1965</v>
      </c>
      <c r="B66" s="67">
        <f>'Datos mes_tipo de cambio real'!B705</f>
        <v>5</v>
      </c>
      <c r="C66" s="67" t="str">
        <f>'Datos mes_tipo de cambio real'!C705</f>
        <v>1965-5</v>
      </c>
      <c r="D66" s="68">
        <f>'Datos mes_tipo de cambio real'!N705</f>
        <v>80.486667295768115</v>
      </c>
      <c r="E66" s="68">
        <f>'Datos mes_tipo de cambio real'!O705</f>
        <v>80.486667295768342</v>
      </c>
      <c r="F66" s="68">
        <f>'Datos mes_tipo de cambio real'!P705</f>
        <v>97.828070895299547</v>
      </c>
    </row>
    <row r="67" spans="1:6" x14ac:dyDescent="0.3">
      <c r="A67" s="67">
        <f>'Datos mes_tipo de cambio real'!A706</f>
        <v>1965</v>
      </c>
      <c r="B67" s="67">
        <f>'Datos mes_tipo de cambio real'!B706</f>
        <v>6</v>
      </c>
      <c r="C67" s="67" t="str">
        <f>'Datos mes_tipo de cambio real'!C706</f>
        <v>1965-6</v>
      </c>
      <c r="D67" s="68">
        <f>'Datos mes_tipo de cambio real'!N706</f>
        <v>77.374175532676276</v>
      </c>
      <c r="E67" s="68">
        <f>'Datos mes_tipo de cambio real'!O706</f>
        <v>77.37417553267646</v>
      </c>
      <c r="F67" s="68">
        <f>'Datos mes_tipo de cambio real'!P706</f>
        <v>94.33612676759742</v>
      </c>
    </row>
    <row r="68" spans="1:6" x14ac:dyDescent="0.3">
      <c r="A68" s="67">
        <f>'Datos mes_tipo de cambio real'!A707</f>
        <v>1965</v>
      </c>
      <c r="B68" s="67">
        <f>'Datos mes_tipo de cambio real'!B707</f>
        <v>7</v>
      </c>
      <c r="C68" s="67" t="str">
        <f>'Datos mes_tipo de cambio real'!C707</f>
        <v>1965-7</v>
      </c>
      <c r="D68" s="68">
        <f>'Datos mes_tipo de cambio real'!N707</f>
        <v>74.175626368338428</v>
      </c>
      <c r="E68" s="68">
        <f>'Datos mes_tipo de cambio real'!O707</f>
        <v>74.175626368338627</v>
      </c>
      <c r="F68" s="68">
        <f>'Datos mes_tipo de cambio real'!P707</f>
        <v>90.320100732864873</v>
      </c>
    </row>
    <row r="69" spans="1:6" x14ac:dyDescent="0.3">
      <c r="A69" s="67">
        <f>'Datos mes_tipo de cambio real'!A708</f>
        <v>1965</v>
      </c>
      <c r="B69" s="67">
        <f>'Datos mes_tipo de cambio real'!B708</f>
        <v>8</v>
      </c>
      <c r="C69" s="67" t="str">
        <f>'Datos mes_tipo de cambio real'!C708</f>
        <v>1965-8</v>
      </c>
      <c r="D69" s="68">
        <f>'Datos mes_tipo de cambio real'!N708</f>
        <v>72.525187824577756</v>
      </c>
      <c r="E69" s="68">
        <f>'Datos mes_tipo de cambio real'!O708</f>
        <v>72.525187824577969</v>
      </c>
      <c r="F69" s="68">
        <f>'Datos mes_tipo de cambio real'!P708</f>
        <v>88.196883100954949</v>
      </c>
    </row>
    <row r="70" spans="1:6" x14ac:dyDescent="0.3">
      <c r="A70" s="67">
        <f>'Datos mes_tipo de cambio real'!A709</f>
        <v>1965</v>
      </c>
      <c r="B70" s="67">
        <f>'Datos mes_tipo de cambio real'!B709</f>
        <v>9</v>
      </c>
      <c r="C70" s="67" t="str">
        <f>'Datos mes_tipo de cambio real'!C709</f>
        <v>1965-9</v>
      </c>
      <c r="D70" s="68">
        <f>'Datos mes_tipo de cambio real'!N709</f>
        <v>74.7714585949103</v>
      </c>
      <c r="E70" s="68">
        <f>'Datos mes_tipo de cambio real'!O709</f>
        <v>74.771458594910513</v>
      </c>
      <c r="F70" s="68">
        <f>'Datos mes_tipo de cambio real'!P709</f>
        <v>90.811617663654573</v>
      </c>
    </row>
    <row r="71" spans="1:6" x14ac:dyDescent="0.3">
      <c r="A71" s="67">
        <f>'Datos mes_tipo de cambio real'!A710</f>
        <v>1965</v>
      </c>
      <c r="B71" s="67">
        <f>'Datos mes_tipo de cambio real'!B710</f>
        <v>10</v>
      </c>
      <c r="C71" s="67" t="str">
        <f>'Datos mes_tipo de cambio real'!C710</f>
        <v>1965-10</v>
      </c>
      <c r="D71" s="68">
        <f>'Datos mes_tipo de cambio real'!N710</f>
        <v>73.549865389124506</v>
      </c>
      <c r="E71" s="68">
        <f>'Datos mes_tipo de cambio real'!O710</f>
        <v>73.549865389124719</v>
      </c>
      <c r="F71" s="68">
        <f>'Datos mes_tipo de cambio real'!P710</f>
        <v>89.213099002988457</v>
      </c>
    </row>
    <row r="72" spans="1:6" x14ac:dyDescent="0.3">
      <c r="A72" s="67">
        <f>'Datos mes_tipo de cambio real'!A711</f>
        <v>1965</v>
      </c>
      <c r="B72" s="67">
        <f>'Datos mes_tipo de cambio real'!B711</f>
        <v>11</v>
      </c>
      <c r="C72" s="67" t="str">
        <f>'Datos mes_tipo de cambio real'!C711</f>
        <v>1965-11</v>
      </c>
      <c r="D72" s="68">
        <f>'Datos mes_tipo de cambio real'!N711</f>
        <v>70.413281500181057</v>
      </c>
      <c r="E72" s="68">
        <f>'Datos mes_tipo de cambio real'!O711</f>
        <v>70.413281500181242</v>
      </c>
      <c r="F72" s="68">
        <f>'Datos mes_tipo de cambio real'!P711</f>
        <v>85.29871960458722</v>
      </c>
    </row>
    <row r="73" spans="1:6" x14ac:dyDescent="0.3">
      <c r="A73" s="67">
        <f>'Datos mes_tipo de cambio real'!A712</f>
        <v>1965</v>
      </c>
      <c r="B73" s="67">
        <f>'Datos mes_tipo de cambio real'!B712</f>
        <v>12</v>
      </c>
      <c r="C73" s="67" t="str">
        <f>'Datos mes_tipo de cambio real'!C712</f>
        <v>1965-12</v>
      </c>
      <c r="D73" s="68">
        <f>'Datos mes_tipo de cambio real'!N712</f>
        <v>68.953444211261811</v>
      </c>
      <c r="E73" s="68">
        <f>'Datos mes_tipo de cambio real'!O712</f>
        <v>68.95344421126201</v>
      </c>
      <c r="F73" s="68">
        <f>'Datos mes_tipo de cambio real'!P712</f>
        <v>83.422860224746813</v>
      </c>
    </row>
    <row r="74" spans="1:6" x14ac:dyDescent="0.3">
      <c r="A74" s="67">
        <f>'Datos mes_tipo de cambio real'!A713</f>
        <v>1966</v>
      </c>
      <c r="B74" s="67">
        <f>'Datos mes_tipo de cambio real'!B713</f>
        <v>1</v>
      </c>
      <c r="C74" s="67" t="str">
        <f>'Datos mes_tipo de cambio real'!C713</f>
        <v>1966-1</v>
      </c>
      <c r="D74" s="68">
        <f>'Datos mes_tipo de cambio real'!N713</f>
        <v>70.85066652582482</v>
      </c>
      <c r="E74" s="68">
        <f>'Datos mes_tipo de cambio real'!O713</f>
        <v>70.850666525825019</v>
      </c>
      <c r="F74" s="68">
        <f>'Datos mes_tipo de cambio real'!P713</f>
        <v>85.6079773940547</v>
      </c>
    </row>
    <row r="75" spans="1:6" x14ac:dyDescent="0.3">
      <c r="A75" s="67">
        <f>'Datos mes_tipo de cambio real'!A714</f>
        <v>1966</v>
      </c>
      <c r="B75" s="67">
        <f>'Datos mes_tipo de cambio real'!B714</f>
        <v>2</v>
      </c>
      <c r="C75" s="67" t="str">
        <f>'Datos mes_tipo de cambio real'!C714</f>
        <v>1966-2</v>
      </c>
      <c r="D75" s="68">
        <f>'Datos mes_tipo de cambio real'!N714</f>
        <v>69.242747727510718</v>
      </c>
      <c r="E75" s="68">
        <f>'Datos mes_tipo de cambio real'!O714</f>
        <v>69.242747727510903</v>
      </c>
      <c r="F75" s="68">
        <f>'Datos mes_tipo de cambio real'!P714</f>
        <v>83.55756468139171</v>
      </c>
    </row>
    <row r="76" spans="1:6" x14ac:dyDescent="0.3">
      <c r="A76" s="67">
        <f>'Datos mes_tipo de cambio real'!A715</f>
        <v>1966</v>
      </c>
      <c r="B76" s="67">
        <f>'Datos mes_tipo de cambio real'!B715</f>
        <v>3</v>
      </c>
      <c r="C76" s="67" t="str">
        <f>'Datos mes_tipo de cambio real'!C715</f>
        <v>1966-3</v>
      </c>
      <c r="D76" s="68">
        <f>'Datos mes_tipo de cambio real'!N715</f>
        <v>67.765349682628482</v>
      </c>
      <c r="E76" s="68">
        <f>'Datos mes_tipo de cambio real'!O715</f>
        <v>67.765349682628667</v>
      </c>
      <c r="F76" s="68">
        <f>'Datos mes_tipo de cambio real'!P715</f>
        <v>81.669584911381747</v>
      </c>
    </row>
    <row r="77" spans="1:6" x14ac:dyDescent="0.3">
      <c r="A77" s="67">
        <f>'Datos mes_tipo de cambio real'!A716</f>
        <v>1966</v>
      </c>
      <c r="B77" s="67">
        <f>'Datos mes_tipo de cambio real'!B716</f>
        <v>4</v>
      </c>
      <c r="C77" s="67" t="str">
        <f>'Datos mes_tipo de cambio real'!C716</f>
        <v>1966-4</v>
      </c>
      <c r="D77" s="68">
        <f>'Datos mes_tipo de cambio real'!N716</f>
        <v>67.141987704489296</v>
      </c>
      <c r="E77" s="68">
        <f>'Datos mes_tipo de cambio real'!O716</f>
        <v>67.141987704489452</v>
      </c>
      <c r="F77" s="68">
        <f>'Datos mes_tipo de cambio real'!P716</f>
        <v>80.814267889681346</v>
      </c>
    </row>
    <row r="78" spans="1:6" x14ac:dyDescent="0.3">
      <c r="A78" s="67">
        <f>'Datos mes_tipo de cambio real'!A717</f>
        <v>1966</v>
      </c>
      <c r="B78" s="67">
        <f>'Datos mes_tipo de cambio real'!B717</f>
        <v>5</v>
      </c>
      <c r="C78" s="67" t="str">
        <f>'Datos mes_tipo de cambio real'!C717</f>
        <v>1966-5</v>
      </c>
      <c r="D78" s="68">
        <f>'Datos mes_tipo de cambio real'!N717</f>
        <v>71.229006243707317</v>
      </c>
      <c r="E78" s="68">
        <f>'Datos mes_tipo de cambio real'!O717</f>
        <v>71.229006243707516</v>
      </c>
      <c r="F78" s="68">
        <f>'Datos mes_tipo de cambio real'!P717</f>
        <v>85.623291393016373</v>
      </c>
    </row>
    <row r="79" spans="1:6" x14ac:dyDescent="0.3">
      <c r="A79" s="67">
        <f>'Datos mes_tipo de cambio real'!A718</f>
        <v>1966</v>
      </c>
      <c r="B79" s="67">
        <f>'Datos mes_tipo de cambio real'!B718</f>
        <v>6</v>
      </c>
      <c r="C79" s="67" t="str">
        <f>'Datos mes_tipo de cambio real'!C718</f>
        <v>1966-6</v>
      </c>
      <c r="D79" s="68">
        <f>'Datos mes_tipo de cambio real'!N718</f>
        <v>71.641080443082245</v>
      </c>
      <c r="E79" s="68">
        <f>'Datos mes_tipo de cambio real'!O718</f>
        <v>71.641080443082444</v>
      </c>
      <c r="F79" s="68">
        <f>'Datos mes_tipo de cambio real'!P718</f>
        <v>86.007900047197467</v>
      </c>
    </row>
    <row r="80" spans="1:6" x14ac:dyDescent="0.3">
      <c r="A80" s="67">
        <f>'Datos mes_tipo de cambio real'!A719</f>
        <v>1966</v>
      </c>
      <c r="B80" s="67">
        <f>'Datos mes_tipo de cambio real'!B719</f>
        <v>7</v>
      </c>
      <c r="C80" s="67" t="str">
        <f>'Datos mes_tipo de cambio real'!C719</f>
        <v>1966-7</v>
      </c>
      <c r="D80" s="68">
        <f>'Datos mes_tipo de cambio real'!N719</f>
        <v>69.938427761403801</v>
      </c>
      <c r="E80" s="68">
        <f>'Datos mes_tipo de cambio real'!O719</f>
        <v>69.938427761403972</v>
      </c>
      <c r="F80" s="68">
        <f>'Datos mes_tipo de cambio real'!P719</f>
        <v>83.957596015110809</v>
      </c>
    </row>
    <row r="81" spans="1:6" x14ac:dyDescent="0.3">
      <c r="A81" s="67">
        <f>'Datos mes_tipo de cambio real'!A720</f>
        <v>1966</v>
      </c>
      <c r="B81" s="67">
        <f>'Datos mes_tipo de cambio real'!B720</f>
        <v>8</v>
      </c>
      <c r="C81" s="67" t="str">
        <f>'Datos mes_tipo de cambio real'!C720</f>
        <v>1966-8</v>
      </c>
      <c r="D81" s="68">
        <f>'Datos mes_tipo de cambio real'!N720</f>
        <v>73.795471633368265</v>
      </c>
      <c r="E81" s="68">
        <f>'Datos mes_tipo de cambio real'!O720</f>
        <v>73.79547163336845</v>
      </c>
      <c r="F81" s="68">
        <f>'Datos mes_tipo de cambio real'!P720</f>
        <v>88.581239933302186</v>
      </c>
    </row>
    <row r="82" spans="1:6" x14ac:dyDescent="0.3">
      <c r="A82" s="67">
        <f>'Datos mes_tipo de cambio real'!A721</f>
        <v>1966</v>
      </c>
      <c r="B82" s="67">
        <f>'Datos mes_tipo de cambio real'!B721</f>
        <v>9</v>
      </c>
      <c r="C82" s="67" t="str">
        <f>'Datos mes_tipo de cambio real'!C721</f>
        <v>1966-9</v>
      </c>
      <c r="D82" s="68">
        <f>'Datos mes_tipo de cambio real'!N721</f>
        <v>73.584875129771561</v>
      </c>
      <c r="E82" s="68">
        <f>'Datos mes_tipo de cambio real'!O721</f>
        <v>73.584875129771746</v>
      </c>
      <c r="F82" s="68">
        <f>'Datos mes_tipo de cambio real'!P721</f>
        <v>88.321922195336981</v>
      </c>
    </row>
    <row r="83" spans="1:6" x14ac:dyDescent="0.3">
      <c r="A83" s="67">
        <f>'Datos mes_tipo de cambio real'!A722</f>
        <v>1966</v>
      </c>
      <c r="B83" s="67">
        <f>'Datos mes_tipo de cambio real'!B722</f>
        <v>10</v>
      </c>
      <c r="C83" s="67" t="str">
        <f>'Datos mes_tipo de cambio real'!C722</f>
        <v>1966-10</v>
      </c>
      <c r="D83" s="68">
        <f>'Datos mes_tipo de cambio real'!N722</f>
        <v>72.022739050605125</v>
      </c>
      <c r="E83" s="68">
        <f>'Datos mes_tipo de cambio real'!O722</f>
        <v>72.022739050605296</v>
      </c>
      <c r="F83" s="68">
        <f>'Datos mes_tipo de cambio real'!P722</f>
        <v>86.44054598702769</v>
      </c>
    </row>
    <row r="84" spans="1:6" x14ac:dyDescent="0.3">
      <c r="A84" s="67">
        <f>'Datos mes_tipo de cambio real'!A723</f>
        <v>1966</v>
      </c>
      <c r="B84" s="67">
        <f>'Datos mes_tipo de cambio real'!B723</f>
        <v>11</v>
      </c>
      <c r="C84" s="67" t="str">
        <f>'Datos mes_tipo de cambio real'!C723</f>
        <v>1966-11</v>
      </c>
      <c r="D84" s="68">
        <f>'Datos mes_tipo de cambio real'!N723</f>
        <v>79.110514960975976</v>
      </c>
      <c r="E84" s="68">
        <f>'Datos mes_tipo de cambio real'!O723</f>
        <v>79.11051496097619</v>
      </c>
      <c r="F84" s="68">
        <f>'Datos mes_tipo de cambio real'!P723</f>
        <v>94.940167101593985</v>
      </c>
    </row>
    <row r="85" spans="1:6" x14ac:dyDescent="0.3">
      <c r="A85" s="67">
        <f>'Datos mes_tipo de cambio real'!A724</f>
        <v>1966</v>
      </c>
      <c r="B85" s="67">
        <f>'Datos mes_tipo de cambio real'!B724</f>
        <v>12</v>
      </c>
      <c r="C85" s="67" t="str">
        <f>'Datos mes_tipo de cambio real'!C724</f>
        <v>1966-12</v>
      </c>
      <c r="D85" s="68">
        <f>'Datos mes_tipo de cambio real'!N724</f>
        <v>71.941440953723358</v>
      </c>
      <c r="E85" s="68">
        <f>'Datos mes_tipo de cambio real'!O724</f>
        <v>71.941440953723529</v>
      </c>
      <c r="F85" s="68">
        <f>'Datos mes_tipo de cambio real'!P724</f>
        <v>86.330215530231186</v>
      </c>
    </row>
    <row r="86" spans="1:6" x14ac:dyDescent="0.3">
      <c r="A86" s="67">
        <f>'Datos mes_tipo de cambio real'!A725</f>
        <v>1967</v>
      </c>
      <c r="B86" s="67">
        <f>'Datos mes_tipo de cambio real'!B725</f>
        <v>1</v>
      </c>
      <c r="C86" s="67" t="str">
        <f>'Datos mes_tipo de cambio real'!C725</f>
        <v>1967-1</v>
      </c>
      <c r="D86" s="68">
        <f>'Datos mes_tipo de cambio real'!N725</f>
        <v>75.184863172587242</v>
      </c>
      <c r="E86" s="68">
        <f>'Datos mes_tipo de cambio real'!O725</f>
        <v>75.184863172587413</v>
      </c>
      <c r="F86" s="68">
        <f>'Datos mes_tipo de cambio real'!P725</f>
        <v>90.215678386030007</v>
      </c>
    </row>
    <row r="87" spans="1:6" x14ac:dyDescent="0.3">
      <c r="A87" s="67">
        <f>'Datos mes_tipo de cambio real'!A726</f>
        <v>1967</v>
      </c>
      <c r="B87" s="67">
        <f>'Datos mes_tipo de cambio real'!B726</f>
        <v>2</v>
      </c>
      <c r="C87" s="67" t="str">
        <f>'Datos mes_tipo de cambio real'!C726</f>
        <v>1967-2</v>
      </c>
      <c r="D87" s="68">
        <f>'Datos mes_tipo de cambio real'!N726</f>
        <v>76.581021668539577</v>
      </c>
      <c r="E87" s="68">
        <f>'Datos mes_tipo de cambio real'!O726</f>
        <v>76.581021668539748</v>
      </c>
      <c r="F87" s="68">
        <f>'Datos mes_tipo de cambio real'!P726</f>
        <v>91.884165225792856</v>
      </c>
    </row>
    <row r="88" spans="1:6" x14ac:dyDescent="0.3">
      <c r="A88" s="67">
        <f>'Datos mes_tipo de cambio real'!A727</f>
        <v>1967</v>
      </c>
      <c r="B88" s="67">
        <f>'Datos mes_tipo de cambio real'!B727</f>
        <v>3</v>
      </c>
      <c r="C88" s="67" t="str">
        <f>'Datos mes_tipo de cambio real'!C727</f>
        <v>1967-3</v>
      </c>
      <c r="D88" s="68">
        <f>'Datos mes_tipo de cambio real'!N727</f>
        <v>102.94372950391153</v>
      </c>
      <c r="E88" s="68">
        <f>'Datos mes_tipo de cambio real'!O727</f>
        <v>102.94372950391177</v>
      </c>
      <c r="F88" s="68">
        <f>'Datos mes_tipo de cambio real'!P727</f>
        <v>123.50579307808884</v>
      </c>
    </row>
    <row r="89" spans="1:6" x14ac:dyDescent="0.3">
      <c r="A89" s="67">
        <f>'Datos mes_tipo de cambio real'!A728</f>
        <v>1967</v>
      </c>
      <c r="B89" s="67">
        <f>'Datos mes_tipo de cambio real'!B728</f>
        <v>4</v>
      </c>
      <c r="C89" s="67" t="str">
        <f>'Datos mes_tipo de cambio real'!C728</f>
        <v>1967-4</v>
      </c>
      <c r="D89" s="68">
        <f>'Datos mes_tipo de cambio real'!N728</f>
        <v>102.00669188862948</v>
      </c>
      <c r="E89" s="68">
        <f>'Datos mes_tipo de cambio real'!O728</f>
        <v>102.0066918886297</v>
      </c>
      <c r="F89" s="68">
        <f>'Datos mes_tipo de cambio real'!P728</f>
        <v>122.37254911471454</v>
      </c>
    </row>
    <row r="90" spans="1:6" x14ac:dyDescent="0.3">
      <c r="A90" s="67">
        <f>'Datos mes_tipo de cambio real'!A729</f>
        <v>1967</v>
      </c>
      <c r="B90" s="67">
        <f>'Datos mes_tipo de cambio real'!B729</f>
        <v>5</v>
      </c>
      <c r="C90" s="67" t="str">
        <f>'Datos mes_tipo de cambio real'!C729</f>
        <v>1967-5</v>
      </c>
      <c r="D90" s="68">
        <f>'Datos mes_tipo de cambio real'!N729</f>
        <v>101.33644254935157</v>
      </c>
      <c r="E90" s="68">
        <f>'Datos mes_tipo de cambio real'!O729</f>
        <v>101.33644254935179</v>
      </c>
      <c r="F90" s="68">
        <f>'Datos mes_tipo de cambio real'!P729</f>
        <v>121.55950141594266</v>
      </c>
    </row>
    <row r="91" spans="1:6" x14ac:dyDescent="0.3">
      <c r="A91" s="67">
        <f>'Datos mes_tipo de cambio real'!A730</f>
        <v>1967</v>
      </c>
      <c r="B91" s="67">
        <f>'Datos mes_tipo de cambio real'!B730</f>
        <v>6</v>
      </c>
      <c r="C91" s="67" t="str">
        <f>'Datos mes_tipo de cambio real'!C730</f>
        <v>1967-6</v>
      </c>
      <c r="D91" s="68">
        <f>'Datos mes_tipo de cambio real'!N730</f>
        <v>97.390550972963226</v>
      </c>
      <c r="E91" s="68">
        <f>'Datos mes_tipo de cambio real'!O730</f>
        <v>97.390550972963425</v>
      </c>
      <c r="F91" s="68">
        <f>'Datos mes_tipo de cambio real'!P730</f>
        <v>116.8175225046095</v>
      </c>
    </row>
    <row r="92" spans="1:6" x14ac:dyDescent="0.3">
      <c r="A92" s="67">
        <f>'Datos mes_tipo de cambio real'!A731</f>
        <v>1967</v>
      </c>
      <c r="B92" s="67">
        <f>'Datos mes_tipo de cambio real'!B731</f>
        <v>7</v>
      </c>
      <c r="C92" s="67" t="str">
        <f>'Datos mes_tipo de cambio real'!C731</f>
        <v>1967-7</v>
      </c>
      <c r="D92" s="68">
        <f>'Datos mes_tipo de cambio real'!N731</f>
        <v>93.027502415536134</v>
      </c>
      <c r="E92" s="68">
        <f>'Datos mes_tipo de cambio real'!O731</f>
        <v>93.027502415536333</v>
      </c>
      <c r="F92" s="68">
        <f>'Datos mes_tipo de cambio real'!P731</f>
        <v>111.67297804208015</v>
      </c>
    </row>
    <row r="93" spans="1:6" x14ac:dyDescent="0.3">
      <c r="A93" s="67">
        <f>'Datos mes_tipo de cambio real'!A732</f>
        <v>1967</v>
      </c>
      <c r="B93" s="67">
        <f>'Datos mes_tipo de cambio real'!B732</f>
        <v>8</v>
      </c>
      <c r="C93" s="67" t="str">
        <f>'Datos mes_tipo de cambio real'!C732</f>
        <v>1967-8</v>
      </c>
      <c r="D93" s="68">
        <f>'Datos mes_tipo de cambio real'!N732</f>
        <v>93.246361609984973</v>
      </c>
      <c r="E93" s="68">
        <f>'Datos mes_tipo de cambio real'!O732</f>
        <v>93.246361609985172</v>
      </c>
      <c r="F93" s="68">
        <f>'Datos mes_tipo de cambio real'!P732</f>
        <v>112.02480577955153</v>
      </c>
    </row>
    <row r="94" spans="1:6" x14ac:dyDescent="0.3">
      <c r="A94" s="67">
        <f>'Datos mes_tipo de cambio real'!A733</f>
        <v>1967</v>
      </c>
      <c r="B94" s="67">
        <f>'Datos mes_tipo de cambio real'!B733</f>
        <v>9</v>
      </c>
      <c r="C94" s="67" t="str">
        <f>'Datos mes_tipo de cambio real'!C733</f>
        <v>1967-9</v>
      </c>
      <c r="D94" s="68">
        <f>'Datos mes_tipo de cambio real'!N733</f>
        <v>93.08533299790254</v>
      </c>
      <c r="E94" s="68">
        <f>'Datos mes_tipo de cambio real'!O733</f>
        <v>93.085332997902754</v>
      </c>
      <c r="F94" s="68">
        <f>'Datos mes_tipo de cambio real'!P733</f>
        <v>111.92036796551476</v>
      </c>
    </row>
    <row r="95" spans="1:6" x14ac:dyDescent="0.3">
      <c r="A95" s="67">
        <f>'Datos mes_tipo de cambio real'!A734</f>
        <v>1967</v>
      </c>
      <c r="B95" s="67">
        <f>'Datos mes_tipo de cambio real'!B734</f>
        <v>10</v>
      </c>
      <c r="C95" s="67" t="str">
        <f>'Datos mes_tipo de cambio real'!C734</f>
        <v>1967-10</v>
      </c>
      <c r="D95" s="68">
        <f>'Datos mes_tipo de cambio real'!N734</f>
        <v>90.74959888792506</v>
      </c>
      <c r="E95" s="68">
        <f>'Datos mes_tipo de cambio real'!O734</f>
        <v>90.749598887925259</v>
      </c>
      <c r="F95" s="68">
        <f>'Datos mes_tipo de cambio real'!P734</f>
        <v>109.19887264225152</v>
      </c>
    </row>
    <row r="96" spans="1:6" x14ac:dyDescent="0.3">
      <c r="A96" s="67">
        <f>'Datos mes_tipo de cambio real'!A735</f>
        <v>1967</v>
      </c>
      <c r="B96" s="67">
        <f>'Datos mes_tipo de cambio real'!B735</f>
        <v>11</v>
      </c>
      <c r="C96" s="67" t="str">
        <f>'Datos mes_tipo de cambio real'!C735</f>
        <v>1967-11</v>
      </c>
      <c r="D96" s="68">
        <f>'Datos mes_tipo de cambio real'!N735</f>
        <v>88.95978984132374</v>
      </c>
      <c r="E96" s="68">
        <f>'Datos mes_tipo de cambio real'!O735</f>
        <v>88.959789841323939</v>
      </c>
      <c r="F96" s="68">
        <f>'Datos mes_tipo de cambio real'!P735</f>
        <v>107.13040751215769</v>
      </c>
    </row>
    <row r="97" spans="1:6" x14ac:dyDescent="0.3">
      <c r="A97" s="67">
        <f>'Datos mes_tipo de cambio real'!A736</f>
        <v>1967</v>
      </c>
      <c r="B97" s="67">
        <f>'Datos mes_tipo de cambio real'!B736</f>
        <v>12</v>
      </c>
      <c r="C97" s="67" t="str">
        <f>'Datos mes_tipo de cambio real'!C736</f>
        <v>1967-12</v>
      </c>
      <c r="D97" s="68">
        <f>'Datos mes_tipo de cambio real'!N736</f>
        <v>82.997833556091123</v>
      </c>
      <c r="E97" s="68">
        <f>'Datos mes_tipo de cambio real'!O736</f>
        <v>82.997833556091322</v>
      </c>
      <c r="F97" s="68">
        <f>'Datos mes_tipo de cambio real'!P736</f>
        <v>100.03024512944272</v>
      </c>
    </row>
    <row r="98" spans="1:6" x14ac:dyDescent="0.3">
      <c r="A98" s="67">
        <f>'Datos mes_tipo de cambio real'!A737</f>
        <v>1968</v>
      </c>
      <c r="B98" s="67">
        <f>'Datos mes_tipo de cambio real'!B737</f>
        <v>1</v>
      </c>
      <c r="C98" s="67" t="str">
        <f>'Datos mes_tipo de cambio real'!C737</f>
        <v>1968-1</v>
      </c>
      <c r="D98" s="68">
        <f>'Datos mes_tipo de cambio real'!N737</f>
        <v>86.196734072113529</v>
      </c>
      <c r="E98" s="68">
        <f>'Datos mes_tipo de cambio real'!O737</f>
        <v>86.196734072113713</v>
      </c>
      <c r="F98" s="68">
        <f>'Datos mes_tipo de cambio real'!P737</f>
        <v>103.9683030949179</v>
      </c>
    </row>
    <row r="99" spans="1:6" x14ac:dyDescent="0.3">
      <c r="A99" s="67">
        <f>'Datos mes_tipo de cambio real'!A738</f>
        <v>1968</v>
      </c>
      <c r="B99" s="67">
        <f>'Datos mes_tipo de cambio real'!B738</f>
        <v>2</v>
      </c>
      <c r="C99" s="67" t="str">
        <f>'Datos mes_tipo de cambio real'!C738</f>
        <v>1968-2</v>
      </c>
      <c r="D99" s="68">
        <f>'Datos mes_tipo de cambio real'!N738</f>
        <v>85.840090119361108</v>
      </c>
      <c r="E99" s="68">
        <f>'Datos mes_tipo de cambio real'!O738</f>
        <v>85.840090119361278</v>
      </c>
      <c r="F99" s="68">
        <f>'Datos mes_tipo de cambio real'!P738</f>
        <v>103.62054630155264</v>
      </c>
    </row>
    <row r="100" spans="1:6" x14ac:dyDescent="0.3">
      <c r="A100" s="67">
        <f>'Datos mes_tipo de cambio real'!A739</f>
        <v>1968</v>
      </c>
      <c r="B100" s="67">
        <f>'Datos mes_tipo de cambio real'!B739</f>
        <v>3</v>
      </c>
      <c r="C100" s="67" t="str">
        <f>'Datos mes_tipo de cambio real'!C739</f>
        <v>1968-3</v>
      </c>
      <c r="D100" s="68">
        <f>'Datos mes_tipo de cambio real'!N739</f>
        <v>86.641782002603279</v>
      </c>
      <c r="E100" s="68">
        <f>'Datos mes_tipo de cambio real'!O739</f>
        <v>86.641782002603463</v>
      </c>
      <c r="F100" s="68">
        <f>'Datos mes_tipo de cambio real'!P739</f>
        <v>104.67155034561517</v>
      </c>
    </row>
    <row r="101" spans="1:6" x14ac:dyDescent="0.3">
      <c r="A101" s="67">
        <f>'Datos mes_tipo de cambio real'!A740</f>
        <v>1968</v>
      </c>
      <c r="B101" s="67">
        <f>'Datos mes_tipo de cambio real'!B740</f>
        <v>4</v>
      </c>
      <c r="C101" s="67" t="str">
        <f>'Datos mes_tipo de cambio real'!C740</f>
        <v>1968-4</v>
      </c>
      <c r="D101" s="68">
        <f>'Datos mes_tipo de cambio real'!N740</f>
        <v>87.247349567987527</v>
      </c>
      <c r="E101" s="68">
        <f>'Datos mes_tipo de cambio real'!O740</f>
        <v>87.247349567987712</v>
      </c>
      <c r="F101" s="68">
        <f>'Datos mes_tipo de cambio real'!P740</f>
        <v>105.48703644507643</v>
      </c>
    </row>
    <row r="102" spans="1:6" x14ac:dyDescent="0.3">
      <c r="A102" s="67">
        <f>'Datos mes_tipo de cambio real'!A741</f>
        <v>1968</v>
      </c>
      <c r="B102" s="67">
        <f>'Datos mes_tipo de cambio real'!B741</f>
        <v>5</v>
      </c>
      <c r="C102" s="67" t="str">
        <f>'Datos mes_tipo de cambio real'!C741</f>
        <v>1968-5</v>
      </c>
      <c r="D102" s="68">
        <f>'Datos mes_tipo de cambio real'!N741</f>
        <v>87.395012048792182</v>
      </c>
      <c r="E102" s="68">
        <f>'Datos mes_tipo de cambio real'!O741</f>
        <v>87.395012048792367</v>
      </c>
      <c r="F102" s="68">
        <f>'Datos mes_tipo de cambio real'!P741</f>
        <v>105.74968035873273</v>
      </c>
    </row>
    <row r="103" spans="1:6" x14ac:dyDescent="0.3">
      <c r="A103" s="67">
        <f>'Datos mes_tipo de cambio real'!A742</f>
        <v>1968</v>
      </c>
      <c r="B103" s="67">
        <f>'Datos mes_tipo de cambio real'!B742</f>
        <v>6</v>
      </c>
      <c r="C103" s="67" t="str">
        <f>'Datos mes_tipo de cambio real'!C742</f>
        <v>1968-6</v>
      </c>
      <c r="D103" s="68">
        <f>'Datos mes_tipo de cambio real'!N742</f>
        <v>87.576931824387884</v>
      </c>
      <c r="E103" s="68">
        <f>'Datos mes_tipo de cambio real'!O742</f>
        <v>87.576931824388069</v>
      </c>
      <c r="F103" s="68">
        <f>'Datos mes_tipo de cambio real'!P742</f>
        <v>106.05416056469866</v>
      </c>
    </row>
    <row r="104" spans="1:6" x14ac:dyDescent="0.3">
      <c r="A104" s="67">
        <f>'Datos mes_tipo de cambio real'!A743</f>
        <v>1968</v>
      </c>
      <c r="B104" s="67">
        <f>'Datos mes_tipo de cambio real'!B743</f>
        <v>7</v>
      </c>
      <c r="C104" s="67" t="str">
        <f>'Datos mes_tipo de cambio real'!C743</f>
        <v>1968-7</v>
      </c>
      <c r="D104" s="68">
        <f>'Datos mes_tipo de cambio real'!N743</f>
        <v>88.109716527176033</v>
      </c>
      <c r="E104" s="68">
        <f>'Datos mes_tipo de cambio real'!O743</f>
        <v>88.109716527176218</v>
      </c>
      <c r="F104" s="68">
        <f>'Datos mes_tipo de cambio real'!P743</f>
        <v>107.12556592311046</v>
      </c>
    </row>
    <row r="105" spans="1:6" x14ac:dyDescent="0.3">
      <c r="A105" s="67">
        <f>'Datos mes_tipo de cambio real'!A744</f>
        <v>1968</v>
      </c>
      <c r="B105" s="67">
        <f>'Datos mes_tipo de cambio real'!B744</f>
        <v>8</v>
      </c>
      <c r="C105" s="67" t="str">
        <f>'Datos mes_tipo de cambio real'!C744</f>
        <v>1968-8</v>
      </c>
      <c r="D105" s="68">
        <f>'Datos mes_tipo de cambio real'!N744</f>
        <v>88.207611946524551</v>
      </c>
      <c r="E105" s="68">
        <f>'Datos mes_tipo de cambio real'!O744</f>
        <v>88.207611946524736</v>
      </c>
      <c r="F105" s="68">
        <f>'Datos mes_tipo de cambio real'!P744</f>
        <v>107.67297932724466</v>
      </c>
    </row>
    <row r="106" spans="1:6" x14ac:dyDescent="0.3">
      <c r="A106" s="67">
        <f>'Datos mes_tipo de cambio real'!A745</f>
        <v>1968</v>
      </c>
      <c r="B106" s="67">
        <f>'Datos mes_tipo de cambio real'!B745</f>
        <v>9</v>
      </c>
      <c r="C106" s="67" t="str">
        <f>'Datos mes_tipo de cambio real'!C745</f>
        <v>1968-9</v>
      </c>
      <c r="D106" s="68">
        <f>'Datos mes_tipo de cambio real'!N745</f>
        <v>87.472741510148751</v>
      </c>
      <c r="E106" s="68">
        <f>'Datos mes_tipo de cambio real'!O745</f>
        <v>87.472741510148921</v>
      </c>
      <c r="F106" s="68">
        <f>'Datos mes_tipo de cambio real'!P745</f>
        <v>107.20245824375425</v>
      </c>
    </row>
    <row r="107" spans="1:6" x14ac:dyDescent="0.3">
      <c r="A107" s="67">
        <f>'Datos mes_tipo de cambio real'!A746</f>
        <v>1968</v>
      </c>
      <c r="B107" s="67">
        <f>'Datos mes_tipo de cambio real'!B746</f>
        <v>10</v>
      </c>
      <c r="C107" s="67" t="str">
        <f>'Datos mes_tipo de cambio real'!C746</f>
        <v>1968-10</v>
      </c>
      <c r="D107" s="68">
        <f>'Datos mes_tipo de cambio real'!N746</f>
        <v>86.257296118083417</v>
      </c>
      <c r="E107" s="68">
        <f>'Datos mes_tipo de cambio real'!O746</f>
        <v>86.257296118083588</v>
      </c>
      <c r="F107" s="68">
        <f>'Datos mes_tipo de cambio real'!P746</f>
        <v>106.13513750137334</v>
      </c>
    </row>
    <row r="108" spans="1:6" x14ac:dyDescent="0.3">
      <c r="A108" s="67">
        <f>'Datos mes_tipo de cambio real'!A747</f>
        <v>1968</v>
      </c>
      <c r="B108" s="67">
        <f>'Datos mes_tipo de cambio real'!B747</f>
        <v>11</v>
      </c>
      <c r="C108" s="67" t="str">
        <f>'Datos mes_tipo de cambio real'!C747</f>
        <v>1968-11</v>
      </c>
      <c r="D108" s="68">
        <f>'Datos mes_tipo de cambio real'!N747</f>
        <v>86.43763578187216</v>
      </c>
      <c r="E108" s="68">
        <f>'Datos mes_tipo de cambio real'!O747</f>
        <v>86.437635781872331</v>
      </c>
      <c r="F108" s="68">
        <f>'Datos mes_tipo de cambio real'!P747</f>
        <v>106.78188096130106</v>
      </c>
    </row>
    <row r="109" spans="1:6" x14ac:dyDescent="0.3">
      <c r="A109" s="67">
        <f>'Datos mes_tipo de cambio real'!A748</f>
        <v>1968</v>
      </c>
      <c r="B109" s="67">
        <f>'Datos mes_tipo de cambio real'!B748</f>
        <v>12</v>
      </c>
      <c r="C109" s="67" t="str">
        <f>'Datos mes_tipo de cambio real'!C748</f>
        <v>1968-12</v>
      </c>
      <c r="D109" s="68">
        <f>'Datos mes_tipo de cambio real'!N748</f>
        <v>79.60528231374056</v>
      </c>
      <c r="E109" s="68">
        <f>'Datos mes_tipo de cambio real'!O748</f>
        <v>79.605282313740716</v>
      </c>
      <c r="F109" s="68">
        <f>'Datos mes_tipo de cambio real'!P748</f>
        <v>98.734268819316924</v>
      </c>
    </row>
    <row r="110" spans="1:6" x14ac:dyDescent="0.3">
      <c r="A110" s="67">
        <f>'Datos mes_tipo de cambio real'!A749</f>
        <v>1969</v>
      </c>
      <c r="B110" s="67">
        <f>'Datos mes_tipo de cambio real'!B749</f>
        <v>1</v>
      </c>
      <c r="C110" s="67" t="str">
        <f>'Datos mes_tipo de cambio real'!C749</f>
        <v>1969-1</v>
      </c>
      <c r="D110" s="68">
        <f>'Datos mes_tipo de cambio real'!N749</f>
        <v>83.679177390262367</v>
      </c>
      <c r="E110" s="68">
        <f>'Datos mes_tipo de cambio real'!O749</f>
        <v>83.679177390262538</v>
      </c>
      <c r="F110" s="68">
        <f>'Datos mes_tipo de cambio real'!P749</f>
        <v>104.2016917891614</v>
      </c>
    </row>
    <row r="111" spans="1:6" x14ac:dyDescent="0.3">
      <c r="A111" s="67">
        <f>'Datos mes_tipo de cambio real'!A750</f>
        <v>1969</v>
      </c>
      <c r="B111" s="67">
        <f>'Datos mes_tipo de cambio real'!B750</f>
        <v>2</v>
      </c>
      <c r="C111" s="67" t="str">
        <f>'Datos mes_tipo de cambio real'!C750</f>
        <v>1969-2</v>
      </c>
      <c r="D111" s="68">
        <f>'Datos mes_tipo de cambio real'!N750</f>
        <v>85.500311785786465</v>
      </c>
      <c r="E111" s="68">
        <f>'Datos mes_tipo de cambio real'!O750</f>
        <v>85.500311785786636</v>
      </c>
      <c r="F111" s="68">
        <f>'Datos mes_tipo de cambio real'!P750</f>
        <v>106.89475759696407</v>
      </c>
    </row>
    <row r="112" spans="1:6" x14ac:dyDescent="0.3">
      <c r="A112" s="67">
        <f>'Datos mes_tipo de cambio real'!A751</f>
        <v>1969</v>
      </c>
      <c r="B112" s="67">
        <f>'Datos mes_tipo de cambio real'!B751</f>
        <v>3</v>
      </c>
      <c r="C112" s="67" t="str">
        <f>'Datos mes_tipo de cambio real'!C751</f>
        <v>1969-3</v>
      </c>
      <c r="D112" s="68">
        <f>'Datos mes_tipo de cambio real'!N751</f>
        <v>85.000450022415436</v>
      </c>
      <c r="E112" s="68">
        <f>'Datos mes_tipo de cambio real'!O751</f>
        <v>85.000450022415635</v>
      </c>
      <c r="F112" s="68">
        <f>'Datos mes_tipo de cambio real'!P751</f>
        <v>106.69431360408375</v>
      </c>
    </row>
    <row r="113" spans="1:6" x14ac:dyDescent="0.3">
      <c r="A113" s="67">
        <f>'Datos mes_tipo de cambio real'!A752</f>
        <v>1969</v>
      </c>
      <c r="B113" s="67">
        <f>'Datos mes_tipo de cambio real'!B752</f>
        <v>4</v>
      </c>
      <c r="C113" s="67" t="str">
        <f>'Datos mes_tipo de cambio real'!C752</f>
        <v>1969-4</v>
      </c>
      <c r="D113" s="68">
        <f>'Datos mes_tipo de cambio real'!N752</f>
        <v>85.588640349948847</v>
      </c>
      <c r="E113" s="68">
        <f>'Datos mes_tipo de cambio real'!O752</f>
        <v>85.588640349949031</v>
      </c>
      <c r="F113" s="68">
        <f>'Datos mes_tipo de cambio real'!P752</f>
        <v>107.86176348904176</v>
      </c>
    </row>
    <row r="114" spans="1:6" x14ac:dyDescent="0.3">
      <c r="A114" s="67">
        <f>'Datos mes_tipo de cambio real'!A753</f>
        <v>1969</v>
      </c>
      <c r="B114" s="67">
        <f>'Datos mes_tipo de cambio real'!B753</f>
        <v>5</v>
      </c>
      <c r="C114" s="67" t="str">
        <f>'Datos mes_tipo de cambio real'!C753</f>
        <v>1969-5</v>
      </c>
      <c r="D114" s="68">
        <f>'Datos mes_tipo de cambio real'!N753</f>
        <v>86.785187194068826</v>
      </c>
      <c r="E114" s="68">
        <f>'Datos mes_tipo de cambio real'!O753</f>
        <v>86.785187194068996</v>
      </c>
      <c r="F114" s="68">
        <f>'Datos mes_tipo de cambio real'!P753</f>
        <v>109.80657213341797</v>
      </c>
    </row>
    <row r="115" spans="1:6" x14ac:dyDescent="0.3">
      <c r="A115" s="67">
        <f>'Datos mes_tipo de cambio real'!A754</f>
        <v>1969</v>
      </c>
      <c r="B115" s="67">
        <f>'Datos mes_tipo de cambio real'!B754</f>
        <v>6</v>
      </c>
      <c r="C115" s="67" t="str">
        <f>'Datos mes_tipo de cambio real'!C754</f>
        <v>1969-6</v>
      </c>
      <c r="D115" s="68">
        <f>'Datos mes_tipo de cambio real'!N754</f>
        <v>86.38646046437303</v>
      </c>
      <c r="E115" s="68">
        <f>'Datos mes_tipo de cambio real'!O754</f>
        <v>86.386460464373215</v>
      </c>
      <c r="F115" s="68">
        <f>'Datos mes_tipo de cambio real'!P754</f>
        <v>109.73868456916296</v>
      </c>
    </row>
    <row r="116" spans="1:6" x14ac:dyDescent="0.3">
      <c r="A116" s="67">
        <f>'Datos mes_tipo de cambio real'!A755</f>
        <v>1969</v>
      </c>
      <c r="B116" s="67">
        <f>'Datos mes_tipo de cambio real'!B755</f>
        <v>7</v>
      </c>
      <c r="C116" s="67" t="str">
        <f>'Datos mes_tipo de cambio real'!C755</f>
        <v>1969-7</v>
      </c>
      <c r="D116" s="68">
        <f>'Datos mes_tipo de cambio real'!N755</f>
        <v>85.694982332959086</v>
      </c>
      <c r="E116" s="68">
        <f>'Datos mes_tipo de cambio real'!O755</f>
        <v>85.694982332959256</v>
      </c>
      <c r="F116" s="68">
        <f>'Datos mes_tipo de cambio real'!P755</f>
        <v>109.14879037168171</v>
      </c>
    </row>
    <row r="117" spans="1:6" x14ac:dyDescent="0.3">
      <c r="A117" s="67">
        <f>'Datos mes_tipo de cambio real'!A756</f>
        <v>1969</v>
      </c>
      <c r="B117" s="67">
        <f>'Datos mes_tipo de cambio real'!B756</f>
        <v>8</v>
      </c>
      <c r="C117" s="67" t="str">
        <f>'Datos mes_tipo de cambio real'!C756</f>
        <v>1969-8</v>
      </c>
      <c r="D117" s="68">
        <f>'Datos mes_tipo de cambio real'!N756</f>
        <v>86.790371244965954</v>
      </c>
      <c r="E117" s="68">
        <f>'Datos mes_tipo de cambio real'!O756</f>
        <v>86.790371244966153</v>
      </c>
      <c r="F117" s="68">
        <f>'Datos mes_tipo de cambio real'!P756</f>
        <v>110.83694399806849</v>
      </c>
    </row>
    <row r="118" spans="1:6" x14ac:dyDescent="0.3">
      <c r="A118" s="67">
        <f>'Datos mes_tipo de cambio real'!A757</f>
        <v>1969</v>
      </c>
      <c r="B118" s="67">
        <f>'Datos mes_tipo de cambio real'!B757</f>
        <v>9</v>
      </c>
      <c r="C118" s="67" t="str">
        <f>'Datos mes_tipo de cambio real'!C757</f>
        <v>1969-9</v>
      </c>
      <c r="D118" s="68">
        <f>'Datos mes_tipo de cambio real'!N757</f>
        <v>85.643153735689467</v>
      </c>
      <c r="E118" s="68">
        <f>'Datos mes_tipo de cambio real'!O757</f>
        <v>85.643153735689651</v>
      </c>
      <c r="F118" s="68">
        <f>'Datos mes_tipo de cambio real'!P757</f>
        <v>109.6617347149994</v>
      </c>
    </row>
    <row r="119" spans="1:6" x14ac:dyDescent="0.3">
      <c r="A119" s="67">
        <f>'Datos mes_tipo de cambio real'!A758</f>
        <v>1969</v>
      </c>
      <c r="B119" s="67">
        <f>'Datos mes_tipo de cambio real'!B758</f>
        <v>10</v>
      </c>
      <c r="C119" s="67" t="str">
        <f>'Datos mes_tipo de cambio real'!C758</f>
        <v>1969-10</v>
      </c>
      <c r="D119" s="68">
        <f>'Datos mes_tipo de cambio real'!N758</f>
        <v>84.798349370761372</v>
      </c>
      <c r="E119" s="68">
        <f>'Datos mes_tipo de cambio real'!O758</f>
        <v>84.798349370761557</v>
      </c>
      <c r="F119" s="68">
        <f>'Datos mes_tipo de cambio real'!P758</f>
        <v>108.86776876061947</v>
      </c>
    </row>
    <row r="120" spans="1:6" x14ac:dyDescent="0.3">
      <c r="A120" s="67">
        <f>'Datos mes_tipo de cambio real'!A759</f>
        <v>1969</v>
      </c>
      <c r="B120" s="67">
        <f>'Datos mes_tipo de cambio real'!B759</f>
        <v>11</v>
      </c>
      <c r="C120" s="67" t="str">
        <f>'Datos mes_tipo de cambio real'!C759</f>
        <v>1969-11</v>
      </c>
      <c r="D120" s="68">
        <f>'Datos mes_tipo de cambio real'!N759</f>
        <v>84.41263513157088</v>
      </c>
      <c r="E120" s="68">
        <f>'Datos mes_tipo de cambio real'!O759</f>
        <v>84.412635131571051</v>
      </c>
      <c r="F120" s="68">
        <f>'Datos mes_tipo de cambio real'!P759</f>
        <v>108.65978586501399</v>
      </c>
    </row>
    <row r="121" spans="1:6" x14ac:dyDescent="0.3">
      <c r="A121" s="67">
        <f>'Datos mes_tipo de cambio real'!A760</f>
        <v>1969</v>
      </c>
      <c r="B121" s="67">
        <f>'Datos mes_tipo de cambio real'!B760</f>
        <v>12</v>
      </c>
      <c r="C121" s="67" t="str">
        <f>'Datos mes_tipo de cambio real'!C760</f>
        <v>1969-12</v>
      </c>
      <c r="D121" s="68">
        <f>'Datos mes_tipo de cambio real'!N760</f>
        <v>79.046799398949844</v>
      </c>
      <c r="E121" s="68">
        <f>'Datos mes_tipo de cambio real'!O760</f>
        <v>79.046799398950014</v>
      </c>
      <c r="F121" s="68">
        <f>'Datos mes_tipo de cambio real'!P760</f>
        <v>102.02230709488198</v>
      </c>
    </row>
    <row r="122" spans="1:6" x14ac:dyDescent="0.3">
      <c r="A122" s="67">
        <f>'Datos mes_tipo de cambio real'!A761</f>
        <v>1970</v>
      </c>
      <c r="B122" s="67">
        <f>'Datos mes_tipo de cambio real'!B761</f>
        <v>1</v>
      </c>
      <c r="C122" s="67" t="str">
        <f>'Datos mes_tipo de cambio real'!C761</f>
        <v>1970-1</v>
      </c>
      <c r="D122" s="68">
        <f>'Datos mes_tipo de cambio real'!N761</f>
        <v>83.379172667149874</v>
      </c>
      <c r="E122" s="68">
        <f>'Datos mes_tipo de cambio real'!O761</f>
        <v>83.379172667150044</v>
      </c>
      <c r="F122" s="68">
        <f>'Datos mes_tipo de cambio real'!P761</f>
        <v>107.89911810804514</v>
      </c>
    </row>
    <row r="123" spans="1:6" x14ac:dyDescent="0.3">
      <c r="A123" s="67">
        <f>'Datos mes_tipo de cambio real'!A762</f>
        <v>1970</v>
      </c>
      <c r="B123" s="67">
        <f>'Datos mes_tipo de cambio real'!B762</f>
        <v>2</v>
      </c>
      <c r="C123" s="67" t="str">
        <f>'Datos mes_tipo de cambio real'!C762</f>
        <v>1970-2</v>
      </c>
      <c r="D123" s="68">
        <f>'Datos mes_tipo de cambio real'!N762</f>
        <v>82.679526012951783</v>
      </c>
      <c r="E123" s="68">
        <f>'Datos mes_tipo de cambio real'!O762</f>
        <v>82.679526012951939</v>
      </c>
      <c r="F123" s="68">
        <f>'Datos mes_tipo de cambio real'!P762</f>
        <v>107.27728040467247</v>
      </c>
    </row>
    <row r="124" spans="1:6" x14ac:dyDescent="0.3">
      <c r="A124" s="67">
        <f>'Datos mes_tipo de cambio real'!A763</f>
        <v>1970</v>
      </c>
      <c r="B124" s="67">
        <f>'Datos mes_tipo de cambio real'!B763</f>
        <v>3</v>
      </c>
      <c r="C124" s="67" t="str">
        <f>'Datos mes_tipo de cambio real'!C763</f>
        <v>1970-3</v>
      </c>
      <c r="D124" s="68">
        <f>'Datos mes_tipo de cambio real'!N763</f>
        <v>82.241476316473751</v>
      </c>
      <c r="E124" s="68">
        <f>'Datos mes_tipo de cambio real'!O763</f>
        <v>82.241476316473936</v>
      </c>
      <c r="F124" s="68">
        <f>'Datos mes_tipo de cambio real'!P763</f>
        <v>106.99171229131927</v>
      </c>
    </row>
    <row r="125" spans="1:6" x14ac:dyDescent="0.3">
      <c r="A125" s="67">
        <f>'Datos mes_tipo de cambio real'!A764</f>
        <v>1970</v>
      </c>
      <c r="B125" s="67">
        <f>'Datos mes_tipo de cambio real'!B764</f>
        <v>4</v>
      </c>
      <c r="C125" s="67" t="str">
        <f>'Datos mes_tipo de cambio real'!C764</f>
        <v>1970-4</v>
      </c>
      <c r="D125" s="68">
        <f>'Datos mes_tipo de cambio real'!N764</f>
        <v>82.225945506388015</v>
      </c>
      <c r="E125" s="68">
        <f>'Datos mes_tipo de cambio real'!O764</f>
        <v>82.225945506388214</v>
      </c>
      <c r="F125" s="68">
        <f>'Datos mes_tipo de cambio real'!P764</f>
        <v>107.25500802301147</v>
      </c>
    </row>
    <row r="126" spans="1:6" x14ac:dyDescent="0.3">
      <c r="A126" s="67">
        <f>'Datos mes_tipo de cambio real'!A765</f>
        <v>1970</v>
      </c>
      <c r="B126" s="67">
        <f>'Datos mes_tipo de cambio real'!B765</f>
        <v>5</v>
      </c>
      <c r="C126" s="67" t="str">
        <f>'Datos mes_tipo de cambio real'!C765</f>
        <v>1970-5</v>
      </c>
      <c r="D126" s="68">
        <f>'Datos mes_tipo de cambio real'!N765</f>
        <v>81.824521112818033</v>
      </c>
      <c r="E126" s="68">
        <f>'Datos mes_tipo de cambio real'!O765</f>
        <v>81.824521112818204</v>
      </c>
      <c r="F126" s="68">
        <f>'Datos mes_tipo de cambio real'!P765</f>
        <v>107.01425667222034</v>
      </c>
    </row>
    <row r="127" spans="1:6" x14ac:dyDescent="0.3">
      <c r="A127" s="67">
        <f>'Datos mes_tipo de cambio real'!A766</f>
        <v>1970</v>
      </c>
      <c r="B127" s="67">
        <f>'Datos mes_tipo de cambio real'!B766</f>
        <v>6</v>
      </c>
      <c r="C127" s="67" t="str">
        <f>'Datos mes_tipo de cambio real'!C766</f>
        <v>1970-6</v>
      </c>
      <c r="D127" s="68">
        <f>'Datos mes_tipo de cambio real'!N766</f>
        <v>93.520717513869471</v>
      </c>
      <c r="E127" s="68">
        <f>'Datos mes_tipo de cambio real'!O766</f>
        <v>93.520717513869684</v>
      </c>
      <c r="F127" s="68">
        <f>'Datos mes_tipo de cambio real'!P766</f>
        <v>122.63528945961997</v>
      </c>
    </row>
    <row r="128" spans="1:6" x14ac:dyDescent="0.3">
      <c r="A128" s="67">
        <f>'Datos mes_tipo de cambio real'!A767</f>
        <v>1970</v>
      </c>
      <c r="B128" s="67">
        <f>'Datos mes_tipo de cambio real'!B767</f>
        <v>7</v>
      </c>
      <c r="C128" s="67" t="str">
        <f>'Datos mes_tipo de cambio real'!C767</f>
        <v>1970-7</v>
      </c>
      <c r="D128" s="68">
        <f>'Datos mes_tipo de cambio real'!N767</f>
        <v>92.610550778828937</v>
      </c>
      <c r="E128" s="68">
        <f>'Datos mes_tipo de cambio real'!O767</f>
        <v>92.610550778829122</v>
      </c>
      <c r="F128" s="68">
        <f>'Datos mes_tipo de cambio real'!P767</f>
        <v>121.32995872965168</v>
      </c>
    </row>
    <row r="129" spans="1:6" x14ac:dyDescent="0.3">
      <c r="A129" s="67">
        <f>'Datos mes_tipo de cambio real'!A768</f>
        <v>1970</v>
      </c>
      <c r="B129" s="67">
        <f>'Datos mes_tipo de cambio real'!B768</f>
        <v>8</v>
      </c>
      <c r="C129" s="67" t="str">
        <f>'Datos mes_tipo de cambio real'!C768</f>
        <v>1970-8</v>
      </c>
      <c r="D129" s="68">
        <f>'Datos mes_tipo de cambio real'!N768</f>
        <v>92.026230082609629</v>
      </c>
      <c r="E129" s="68">
        <f>'Datos mes_tipo de cambio real'!O768</f>
        <v>92.026230082609828</v>
      </c>
      <c r="F129" s="68">
        <f>'Datos mes_tipo de cambio real'!P768</f>
        <v>120.4534286538662</v>
      </c>
    </row>
    <row r="130" spans="1:6" x14ac:dyDescent="0.3">
      <c r="A130" s="67">
        <f>'Datos mes_tipo de cambio real'!A769</f>
        <v>1970</v>
      </c>
      <c r="B130" s="67">
        <f>'Datos mes_tipo de cambio real'!B769</f>
        <v>9</v>
      </c>
      <c r="C130" s="67" t="str">
        <f>'Datos mes_tipo de cambio real'!C769</f>
        <v>1970-9</v>
      </c>
      <c r="D130" s="68">
        <f>'Datos mes_tipo de cambio real'!N769</f>
        <v>90.626627373668981</v>
      </c>
      <c r="E130" s="68">
        <f>'Datos mes_tipo de cambio real'!O769</f>
        <v>90.626627373669194</v>
      </c>
      <c r="F130" s="68">
        <f>'Datos mes_tipo de cambio real'!P769</f>
        <v>118.51226707326592</v>
      </c>
    </row>
    <row r="131" spans="1:6" x14ac:dyDescent="0.3">
      <c r="A131" s="67">
        <f>'Datos mes_tipo de cambio real'!A770</f>
        <v>1970</v>
      </c>
      <c r="B131" s="67">
        <f>'Datos mes_tipo de cambio real'!B770</f>
        <v>10</v>
      </c>
      <c r="C131" s="67" t="str">
        <f>'Datos mes_tipo de cambio real'!C770</f>
        <v>1970-10</v>
      </c>
      <c r="D131" s="68">
        <f>'Datos mes_tipo de cambio real'!N770</f>
        <v>87.591847310877199</v>
      </c>
      <c r="E131" s="68">
        <f>'Datos mes_tipo de cambio real'!O770</f>
        <v>87.591847310877398</v>
      </c>
      <c r="F131" s="68">
        <f>'Datos mes_tipo de cambio real'!P770</f>
        <v>114.43822840788255</v>
      </c>
    </row>
    <row r="132" spans="1:6" x14ac:dyDescent="0.3">
      <c r="A132" s="67">
        <f>'Datos mes_tipo de cambio real'!A771</f>
        <v>1970</v>
      </c>
      <c r="B132" s="67">
        <f>'Datos mes_tipo de cambio real'!B771</f>
        <v>11</v>
      </c>
      <c r="C132" s="67" t="str">
        <f>'Datos mes_tipo de cambio real'!C771</f>
        <v>1970-11</v>
      </c>
      <c r="D132" s="68">
        <f>'Datos mes_tipo de cambio real'!N771</f>
        <v>86.001935067054973</v>
      </c>
      <c r="E132" s="68">
        <f>'Datos mes_tipo de cambio real'!O771</f>
        <v>86.001935067055172</v>
      </c>
      <c r="F132" s="68">
        <f>'Datos mes_tipo de cambio real'!P771</f>
        <v>112.25756454292018</v>
      </c>
    </row>
    <row r="133" spans="1:6" x14ac:dyDescent="0.3">
      <c r="A133" s="67">
        <f>'Datos mes_tipo de cambio real'!A772</f>
        <v>1970</v>
      </c>
      <c r="B133" s="67">
        <f>'Datos mes_tipo de cambio real'!B772</f>
        <v>12</v>
      </c>
      <c r="C133" s="67" t="str">
        <f>'Datos mes_tipo de cambio real'!C772</f>
        <v>1970-12</v>
      </c>
      <c r="D133" s="68">
        <f>'Datos mes_tipo de cambio real'!N772</f>
        <v>79.102054701096577</v>
      </c>
      <c r="E133" s="68">
        <f>'Datos mes_tipo de cambio real'!O772</f>
        <v>79.102054701096748</v>
      </c>
      <c r="F133" s="68">
        <f>'Datos mes_tipo de cambio real'!P772</f>
        <v>103.15614639492962</v>
      </c>
    </row>
    <row r="134" spans="1:6" x14ac:dyDescent="0.3">
      <c r="A134" s="67">
        <f>'Datos mes_tipo de cambio real'!A773</f>
        <v>1971</v>
      </c>
      <c r="B134" s="67">
        <f>'Datos mes_tipo de cambio real'!B773</f>
        <v>1</v>
      </c>
      <c r="C134" s="67" t="str">
        <f>'Datos mes_tipo de cambio real'!C773</f>
        <v>1971-1</v>
      </c>
      <c r="D134" s="68">
        <f>'Datos mes_tipo de cambio real'!N773</f>
        <v>79.516009162292633</v>
      </c>
      <c r="E134" s="68">
        <f>'Datos mes_tipo de cambio real'!O773</f>
        <v>79.516009162292818</v>
      </c>
      <c r="F134" s="68">
        <f>'Datos mes_tipo de cambio real'!P773</f>
        <v>103.60050510386348</v>
      </c>
    </row>
    <row r="135" spans="1:6" x14ac:dyDescent="0.3">
      <c r="A135" s="67">
        <f>'Datos mes_tipo de cambio real'!A774</f>
        <v>1971</v>
      </c>
      <c r="B135" s="67">
        <f>'Datos mes_tipo de cambio real'!B774</f>
        <v>2</v>
      </c>
      <c r="C135" s="67" t="str">
        <f>'Datos mes_tipo de cambio real'!C774</f>
        <v>1971-2</v>
      </c>
      <c r="D135" s="68">
        <f>'Datos mes_tipo de cambio real'!N774</f>
        <v>77.129371458623709</v>
      </c>
      <c r="E135" s="68">
        <f>'Datos mes_tipo de cambio real'!O774</f>
        <v>77.129371458623879</v>
      </c>
      <c r="F135" s="68">
        <f>'Datos mes_tipo de cambio real'!P774</f>
        <v>100.39845796190127</v>
      </c>
    </row>
    <row r="136" spans="1:6" x14ac:dyDescent="0.3">
      <c r="A136" s="67">
        <f>'Datos mes_tipo de cambio real'!A775</f>
        <v>1971</v>
      </c>
      <c r="B136" s="67">
        <f>'Datos mes_tipo de cambio real'!B775</f>
        <v>3</v>
      </c>
      <c r="C136" s="67" t="str">
        <f>'Datos mes_tipo de cambio real'!C775</f>
        <v>1971-3</v>
      </c>
      <c r="D136" s="68">
        <f>'Datos mes_tipo de cambio real'!N775</f>
        <v>76.325399648420316</v>
      </c>
      <c r="E136" s="68">
        <f>'Datos mes_tipo de cambio real'!O775</f>
        <v>76.325399648420486</v>
      </c>
      <c r="F136" s="68">
        <f>'Datos mes_tipo de cambio real'!P775</f>
        <v>99.260461416154854</v>
      </c>
    </row>
    <row r="137" spans="1:6" x14ac:dyDescent="0.3">
      <c r="A137" s="67">
        <f>'Datos mes_tipo de cambio real'!A776</f>
        <v>1971</v>
      </c>
      <c r="B137" s="67">
        <f>'Datos mes_tipo de cambio real'!B776</f>
        <v>4</v>
      </c>
      <c r="C137" s="67" t="str">
        <f>'Datos mes_tipo de cambio real'!C776</f>
        <v>1971-4</v>
      </c>
      <c r="D137" s="68">
        <f>'Datos mes_tipo de cambio real'!N776</f>
        <v>76.762943464762458</v>
      </c>
      <c r="E137" s="68">
        <f>'Datos mes_tipo de cambio real'!O776</f>
        <v>76.762943464762628</v>
      </c>
      <c r="F137" s="68">
        <f>'Datos mes_tipo de cambio real'!P776</f>
        <v>99.73756808392325</v>
      </c>
    </row>
    <row r="138" spans="1:6" x14ac:dyDescent="0.3">
      <c r="A138" s="67">
        <f>'Datos mes_tipo de cambio real'!A777</f>
        <v>1971</v>
      </c>
      <c r="B138" s="67">
        <f>'Datos mes_tipo de cambio real'!B777</f>
        <v>5</v>
      </c>
      <c r="C138" s="67" t="str">
        <f>'Datos mes_tipo de cambio real'!C777</f>
        <v>1971-5</v>
      </c>
      <c r="D138" s="68">
        <f>'Datos mes_tipo de cambio real'!N777</f>
        <v>76.786422880433449</v>
      </c>
      <c r="E138" s="68">
        <f>'Datos mes_tipo de cambio real'!O777</f>
        <v>76.786422880433619</v>
      </c>
      <c r="F138" s="68">
        <f>'Datos mes_tipo de cambio real'!P777</f>
        <v>99.676216334950553</v>
      </c>
    </row>
    <row r="139" spans="1:6" x14ac:dyDescent="0.3">
      <c r="A139" s="67">
        <f>'Datos mes_tipo de cambio real'!A778</f>
        <v>1971</v>
      </c>
      <c r="B139" s="67">
        <f>'Datos mes_tipo de cambio real'!B778</f>
        <v>6</v>
      </c>
      <c r="C139" s="67" t="str">
        <f>'Datos mes_tipo de cambio real'!C778</f>
        <v>1971-6</v>
      </c>
      <c r="D139" s="68">
        <f>'Datos mes_tipo de cambio real'!N778</f>
        <v>79.89931095289279</v>
      </c>
      <c r="E139" s="68">
        <f>'Datos mes_tipo de cambio real'!O778</f>
        <v>79.899310952892961</v>
      </c>
      <c r="F139" s="68">
        <f>'Datos mes_tipo de cambio real'!P778</f>
        <v>103.62155235622642</v>
      </c>
    </row>
    <row r="140" spans="1:6" x14ac:dyDescent="0.3">
      <c r="A140" s="67">
        <f>'Datos mes_tipo de cambio real'!A779</f>
        <v>1971</v>
      </c>
      <c r="B140" s="67">
        <f>'Datos mes_tipo de cambio real'!B779</f>
        <v>7</v>
      </c>
      <c r="C140" s="67" t="str">
        <f>'Datos mes_tipo de cambio real'!C779</f>
        <v>1971-7</v>
      </c>
      <c r="D140" s="68">
        <f>'Datos mes_tipo de cambio real'!N779</f>
        <v>82.018921208455097</v>
      </c>
      <c r="E140" s="68">
        <f>'Datos mes_tipo de cambio real'!O779</f>
        <v>82.018921208455282</v>
      </c>
      <c r="F140" s="68">
        <f>'Datos mes_tipo de cambio real'!P779</f>
        <v>106.22218075408891</v>
      </c>
    </row>
    <row r="141" spans="1:6" x14ac:dyDescent="0.3">
      <c r="A141" s="67">
        <f>'Datos mes_tipo de cambio real'!A780</f>
        <v>1971</v>
      </c>
      <c r="B141" s="67">
        <f>'Datos mes_tipo de cambio real'!B780</f>
        <v>8</v>
      </c>
      <c r="C141" s="67" t="str">
        <f>'Datos mes_tipo de cambio real'!C780</f>
        <v>1971-8</v>
      </c>
      <c r="D141" s="68">
        <f>'Datos mes_tipo de cambio real'!N780</f>
        <v>85.223871812727253</v>
      </c>
      <c r="E141" s="68">
        <f>'Datos mes_tipo de cambio real'!O780</f>
        <v>85.223871812727438</v>
      </c>
      <c r="F141" s="68">
        <f>'Datos mes_tipo de cambio real'!P780</f>
        <v>110.21901403680826</v>
      </c>
    </row>
    <row r="142" spans="1:6" x14ac:dyDescent="0.3">
      <c r="A142" s="67">
        <f>'Datos mes_tipo de cambio real'!A781</f>
        <v>1971</v>
      </c>
      <c r="B142" s="67">
        <f>'Datos mes_tipo de cambio real'!B781</f>
        <v>9</v>
      </c>
      <c r="C142" s="67" t="str">
        <f>'Datos mes_tipo de cambio real'!C781</f>
        <v>1971-9</v>
      </c>
      <c r="D142" s="68">
        <f>'Datos mes_tipo de cambio real'!N781</f>
        <v>84.460779238508763</v>
      </c>
      <c r="E142" s="68">
        <f>'Datos mes_tipo de cambio real'!O781</f>
        <v>84.460779238508948</v>
      </c>
      <c r="F142" s="68">
        <f>'Datos mes_tipo de cambio real'!P781</f>
        <v>109.07982820058378</v>
      </c>
    </row>
    <row r="143" spans="1:6" x14ac:dyDescent="0.3">
      <c r="A143" s="67">
        <f>'Datos mes_tipo de cambio real'!A782</f>
        <v>1971</v>
      </c>
      <c r="B143" s="67">
        <f>'Datos mes_tipo de cambio real'!B782</f>
        <v>10</v>
      </c>
      <c r="C143" s="67" t="str">
        <f>'Datos mes_tipo de cambio real'!C782</f>
        <v>1971-10</v>
      </c>
      <c r="D143" s="68">
        <f>'Datos mes_tipo de cambio real'!N782</f>
        <v>83.795267688862964</v>
      </c>
      <c r="E143" s="68">
        <f>'Datos mes_tipo de cambio real'!O782</f>
        <v>83.795267688863134</v>
      </c>
      <c r="F143" s="68">
        <f>'Datos mes_tipo de cambio real'!P782</f>
        <v>108.06945328303632</v>
      </c>
    </row>
    <row r="144" spans="1:6" x14ac:dyDescent="0.3">
      <c r="A144" s="67">
        <f>'Datos mes_tipo de cambio real'!A783</f>
        <v>1971</v>
      </c>
      <c r="B144" s="67">
        <f>'Datos mes_tipo de cambio real'!B783</f>
        <v>11</v>
      </c>
      <c r="C144" s="67" t="str">
        <f>'Datos mes_tipo de cambio real'!C783</f>
        <v>1971-11</v>
      </c>
      <c r="D144" s="68">
        <f>'Datos mes_tipo de cambio real'!N783</f>
        <v>81.781796562604598</v>
      </c>
      <c r="E144" s="68">
        <f>'Datos mes_tipo de cambio real'!O783</f>
        <v>81.781796562604768</v>
      </c>
      <c r="F144" s="68">
        <f>'Datos mes_tipo de cambio real'!P783</f>
        <v>105.32566477564946</v>
      </c>
    </row>
    <row r="145" spans="1:6" x14ac:dyDescent="0.3">
      <c r="A145" s="67">
        <f>'Datos mes_tipo de cambio real'!A784</f>
        <v>1971</v>
      </c>
      <c r="B145" s="67">
        <f>'Datos mes_tipo de cambio real'!B784</f>
        <v>12</v>
      </c>
      <c r="C145" s="67" t="str">
        <f>'Datos mes_tipo de cambio real'!C784</f>
        <v>1971-12</v>
      </c>
      <c r="D145" s="68">
        <f>'Datos mes_tipo de cambio real'!N784</f>
        <v>73.2725572065835</v>
      </c>
      <c r="E145" s="68">
        <f>'Datos mes_tipo de cambio real'!O784</f>
        <v>73.272557206583656</v>
      </c>
      <c r="F145" s="68">
        <f>'Datos mes_tipo de cambio real'!P784</f>
        <v>94.235168434912396</v>
      </c>
    </row>
    <row r="146" spans="1:6" x14ac:dyDescent="0.3">
      <c r="A146" s="67">
        <f>'Datos mes_tipo de cambio real'!A785</f>
        <v>1972</v>
      </c>
      <c r="B146" s="67">
        <f>'Datos mes_tipo de cambio real'!B785</f>
        <v>1</v>
      </c>
      <c r="C146" s="67" t="str">
        <f>'Datos mes_tipo de cambio real'!C785</f>
        <v>1972-1</v>
      </c>
      <c r="D146" s="68">
        <f>'Datos mes_tipo de cambio real'!N785</f>
        <v>69.963994928699719</v>
      </c>
      <c r="E146" s="68">
        <f>'Datos mes_tipo de cambio real'!O785</f>
        <v>69.963994928699861</v>
      </c>
      <c r="F146" s="68">
        <f>'Datos mes_tipo de cambio real'!P785</f>
        <v>89.854609789018483</v>
      </c>
    </row>
    <row r="147" spans="1:6" x14ac:dyDescent="0.3">
      <c r="A147" s="67">
        <f>'Datos mes_tipo de cambio real'!A786</f>
        <v>1972</v>
      </c>
      <c r="B147" s="67">
        <f>'Datos mes_tipo de cambio real'!B786</f>
        <v>2</v>
      </c>
      <c r="C147" s="67" t="str">
        <f>'Datos mes_tipo de cambio real'!C786</f>
        <v>1972-2</v>
      </c>
      <c r="D147" s="68">
        <f>'Datos mes_tipo de cambio real'!N786</f>
        <v>67.679750297141297</v>
      </c>
      <c r="E147" s="68">
        <f>'Datos mes_tipo de cambio real'!O786</f>
        <v>67.679750297141439</v>
      </c>
      <c r="F147" s="68">
        <f>'Datos mes_tipo de cambio real'!P786</f>
        <v>86.799777313693127</v>
      </c>
    </row>
    <row r="148" spans="1:6" x14ac:dyDescent="0.3">
      <c r="A148" s="67">
        <f>'Datos mes_tipo de cambio real'!A787</f>
        <v>1972</v>
      </c>
      <c r="B148" s="67">
        <f>'Datos mes_tipo de cambio real'!B787</f>
        <v>3</v>
      </c>
      <c r="C148" s="67" t="str">
        <f>'Datos mes_tipo de cambio real'!C787</f>
        <v>1972-3</v>
      </c>
      <c r="D148" s="68">
        <f>'Datos mes_tipo de cambio real'!N787</f>
        <v>64.93264834534024</v>
      </c>
      <c r="E148" s="68">
        <f>'Datos mes_tipo de cambio real'!O787</f>
        <v>64.932648345340382</v>
      </c>
      <c r="F148" s="68">
        <f>'Datos mes_tipo de cambio real'!P787</f>
        <v>83.160497739644356</v>
      </c>
    </row>
    <row r="149" spans="1:6" x14ac:dyDescent="0.3">
      <c r="A149" s="67">
        <f>'Datos mes_tipo de cambio real'!A788</f>
        <v>1972</v>
      </c>
      <c r="B149" s="67">
        <f>'Datos mes_tipo de cambio real'!B788</f>
        <v>4</v>
      </c>
      <c r="C149" s="67" t="str">
        <f>'Datos mes_tipo de cambio real'!C788</f>
        <v>1972-4</v>
      </c>
      <c r="D149" s="68">
        <f>'Datos mes_tipo de cambio real'!N788</f>
        <v>62.19763226155407</v>
      </c>
      <c r="E149" s="68">
        <f>'Datos mes_tipo de cambio real'!O788</f>
        <v>62.197632261554205</v>
      </c>
      <c r="F149" s="68">
        <f>'Datos mes_tipo de cambio real'!P788</f>
        <v>79.546653974274122</v>
      </c>
    </row>
    <row r="150" spans="1:6" x14ac:dyDescent="0.3">
      <c r="A150" s="67">
        <f>'Datos mes_tipo de cambio real'!A789</f>
        <v>1972</v>
      </c>
      <c r="B150" s="67">
        <f>'Datos mes_tipo de cambio real'!B789</f>
        <v>5</v>
      </c>
      <c r="C150" s="67" t="str">
        <f>'Datos mes_tipo de cambio real'!C789</f>
        <v>1972-5</v>
      </c>
      <c r="D150" s="68">
        <f>'Datos mes_tipo de cambio real'!N789</f>
        <v>61.353624637536655</v>
      </c>
      <c r="E150" s="68">
        <f>'Datos mes_tipo de cambio real'!O789</f>
        <v>61.353624637536775</v>
      </c>
      <c r="F150" s="68">
        <f>'Datos mes_tipo de cambio real'!P789</f>
        <v>78.357828024849226</v>
      </c>
    </row>
    <row r="151" spans="1:6" x14ac:dyDescent="0.3">
      <c r="A151" s="67">
        <f>'Datos mes_tipo de cambio real'!A790</f>
        <v>1972</v>
      </c>
      <c r="B151" s="67">
        <f>'Datos mes_tipo de cambio real'!B790</f>
        <v>6</v>
      </c>
      <c r="C151" s="67" t="str">
        <f>'Datos mes_tipo de cambio real'!C790</f>
        <v>1972-6</v>
      </c>
      <c r="D151" s="68">
        <f>'Datos mes_tipo de cambio real'!N790</f>
        <v>58.288460311099591</v>
      </c>
      <c r="E151" s="68">
        <f>'Datos mes_tipo de cambio real'!O790</f>
        <v>58.288460311099712</v>
      </c>
      <c r="F151" s="68">
        <f>'Datos mes_tipo de cambio real'!P790</f>
        <v>74.339365229098576</v>
      </c>
    </row>
    <row r="152" spans="1:6" x14ac:dyDescent="0.3">
      <c r="A152" s="67">
        <f>'Datos mes_tipo de cambio real'!A791</f>
        <v>1972</v>
      </c>
      <c r="B152" s="67">
        <f>'Datos mes_tipo de cambio real'!B791</f>
        <v>7</v>
      </c>
      <c r="C152" s="67" t="str">
        <f>'Datos mes_tipo de cambio real'!C791</f>
        <v>1972-7</v>
      </c>
      <c r="D152" s="68">
        <f>'Datos mes_tipo de cambio real'!N791</f>
        <v>55.658965019444928</v>
      </c>
      <c r="E152" s="68">
        <f>'Datos mes_tipo de cambio real'!O791</f>
        <v>55.658965019445041</v>
      </c>
      <c r="F152" s="68">
        <f>'Datos mes_tipo de cambio real'!P791</f>
        <v>71.045143528002143</v>
      </c>
    </row>
    <row r="153" spans="1:6" x14ac:dyDescent="0.3">
      <c r="A153" s="67">
        <f>'Datos mes_tipo de cambio real'!A792</f>
        <v>1972</v>
      </c>
      <c r="B153" s="67">
        <f>'Datos mes_tipo de cambio real'!B792</f>
        <v>8</v>
      </c>
      <c r="C153" s="67" t="str">
        <f>'Datos mes_tipo de cambio real'!C792</f>
        <v>1972-8</v>
      </c>
      <c r="D153" s="68">
        <f>'Datos mes_tipo de cambio real'!N792</f>
        <v>55.981681183533581</v>
      </c>
      <c r="E153" s="68">
        <f>'Datos mes_tipo de cambio real'!O792</f>
        <v>55.981681183533702</v>
      </c>
      <c r="F153" s="68">
        <f>'Datos mes_tipo de cambio real'!P792</f>
        <v>71.51682259168355</v>
      </c>
    </row>
    <row r="154" spans="1:6" x14ac:dyDescent="0.3">
      <c r="A154" s="67">
        <f>'Datos mes_tipo de cambio real'!A793</f>
        <v>1972</v>
      </c>
      <c r="B154" s="67">
        <f>'Datos mes_tipo de cambio real'!B793</f>
        <v>9</v>
      </c>
      <c r="C154" s="67" t="str">
        <f>'Datos mes_tipo de cambio real'!C793</f>
        <v>1972-9</v>
      </c>
      <c r="D154" s="68">
        <f>'Datos mes_tipo de cambio real'!N793</f>
        <v>54.643251319756267</v>
      </c>
      <c r="E154" s="68">
        <f>'Datos mes_tipo de cambio real'!O793</f>
        <v>54.643251319756381</v>
      </c>
      <c r="F154" s="68">
        <f>'Datos mes_tipo de cambio real'!P793</f>
        <v>69.865345575179219</v>
      </c>
    </row>
    <row r="155" spans="1:6" x14ac:dyDescent="0.3">
      <c r="A155" s="67">
        <f>'Datos mes_tipo de cambio real'!A794</f>
        <v>1972</v>
      </c>
      <c r="B155" s="67">
        <f>'Datos mes_tipo de cambio real'!B794</f>
        <v>10</v>
      </c>
      <c r="C155" s="67" t="str">
        <f>'Datos mes_tipo de cambio real'!C794</f>
        <v>1972-10</v>
      </c>
      <c r="D155" s="68">
        <f>'Datos mes_tipo de cambio real'!N794</f>
        <v>52.238282481027341</v>
      </c>
      <c r="E155" s="68">
        <f>'Datos mes_tipo de cambio real'!O794</f>
        <v>52.23828248102744</v>
      </c>
      <c r="F155" s="68">
        <f>'Datos mes_tipo de cambio real'!P794</f>
        <v>66.846269193206496</v>
      </c>
    </row>
    <row r="156" spans="1:6" x14ac:dyDescent="0.3">
      <c r="A156" s="67">
        <f>'Datos mes_tipo de cambio real'!A795</f>
        <v>1972</v>
      </c>
      <c r="B156" s="67">
        <f>'Datos mes_tipo de cambio real'!B795</f>
        <v>11</v>
      </c>
      <c r="C156" s="67" t="str">
        <f>'Datos mes_tipo de cambio real'!C795</f>
        <v>1972-11</v>
      </c>
      <c r="D156" s="68">
        <f>'Datos mes_tipo de cambio real'!N795</f>
        <v>49.809728606193701</v>
      </c>
      <c r="E156" s="68">
        <f>'Datos mes_tipo de cambio real'!O795</f>
        <v>49.809728606193801</v>
      </c>
      <c r="F156" s="68">
        <f>'Datos mes_tipo de cambio real'!P795</f>
        <v>63.791889237414715</v>
      </c>
    </row>
    <row r="157" spans="1:6" x14ac:dyDescent="0.3">
      <c r="A157" s="67">
        <f>'Datos mes_tipo de cambio real'!A796</f>
        <v>1972</v>
      </c>
      <c r="B157" s="67">
        <f>'Datos mes_tipo de cambio real'!B796</f>
        <v>12</v>
      </c>
      <c r="C157" s="67" t="str">
        <f>'Datos mes_tipo de cambio real'!C796</f>
        <v>1972-12</v>
      </c>
      <c r="D157" s="68">
        <f>'Datos mes_tipo de cambio real'!N796</f>
        <v>45.978101699877868</v>
      </c>
      <c r="E157" s="68">
        <f>'Datos mes_tipo de cambio real'!O796</f>
        <v>45.978101699877968</v>
      </c>
      <c r="F157" s="68">
        <f>'Datos mes_tipo de cambio real'!P796</f>
        <v>58.933920128301367</v>
      </c>
    </row>
    <row r="158" spans="1:6" x14ac:dyDescent="0.3">
      <c r="A158" s="67">
        <f>'Datos mes_tipo de cambio real'!A797</f>
        <v>1973</v>
      </c>
      <c r="B158" s="67">
        <f>'Datos mes_tipo de cambio real'!B797</f>
        <v>1</v>
      </c>
      <c r="C158" s="67" t="str">
        <f>'Datos mes_tipo de cambio real'!C797</f>
        <v>1973-1</v>
      </c>
      <c r="D158" s="68">
        <f>'Datos mes_tipo de cambio real'!N797</f>
        <v>43.946483522584359</v>
      </c>
      <c r="E158" s="68">
        <f>'Datos mes_tipo de cambio real'!O797</f>
        <v>43.946483522584451</v>
      </c>
      <c r="F158" s="68">
        <f>'Datos mes_tipo de cambio real'!P797</f>
        <v>56.376930705199491</v>
      </c>
    </row>
    <row r="159" spans="1:6" x14ac:dyDescent="0.3">
      <c r="A159" s="67">
        <f>'Datos mes_tipo de cambio real'!A798</f>
        <v>1973</v>
      </c>
      <c r="B159" s="67">
        <f>'Datos mes_tipo de cambio real'!B798</f>
        <v>2</v>
      </c>
      <c r="C159" s="67" t="str">
        <f>'Datos mes_tipo de cambio real'!C798</f>
        <v>1973-2</v>
      </c>
      <c r="D159" s="68">
        <f>'Datos mes_tipo de cambio real'!N798</f>
        <v>41.037887049186104</v>
      </c>
      <c r="E159" s="68">
        <f>'Datos mes_tipo de cambio real'!O798</f>
        <v>41.037887049186196</v>
      </c>
      <c r="F159" s="68">
        <f>'Datos mes_tipo de cambio real'!P798</f>
        <v>52.689647732005248</v>
      </c>
    </row>
    <row r="160" spans="1:6" x14ac:dyDescent="0.3">
      <c r="A160" s="67">
        <f>'Datos mes_tipo de cambio real'!A799</f>
        <v>1973</v>
      </c>
      <c r="B160" s="67">
        <f>'Datos mes_tipo de cambio real'!B799</f>
        <v>3</v>
      </c>
      <c r="C160" s="67" t="str">
        <f>'Datos mes_tipo de cambio real'!C799</f>
        <v>1973-3</v>
      </c>
      <c r="D160" s="68">
        <f>'Datos mes_tipo de cambio real'!N799</f>
        <v>37.960271005415791</v>
      </c>
      <c r="E160" s="68">
        <f>'Datos mes_tipo de cambio real'!O799</f>
        <v>37.960271005415869</v>
      </c>
      <c r="F160" s="68">
        <f>'Datos mes_tipo de cambio real'!P799</f>
        <v>48.778968496736155</v>
      </c>
    </row>
    <row r="161" spans="1:6" x14ac:dyDescent="0.3">
      <c r="A161" s="67">
        <f>'Datos mes_tipo de cambio real'!A800</f>
        <v>1973</v>
      </c>
      <c r="B161" s="67">
        <f>'Datos mes_tipo de cambio real'!B800</f>
        <v>4</v>
      </c>
      <c r="C161" s="67" t="str">
        <f>'Datos mes_tipo de cambio real'!C800</f>
        <v>1973-4</v>
      </c>
      <c r="D161" s="68">
        <f>'Datos mes_tipo de cambio real'!N800</f>
        <v>36.417560434238077</v>
      </c>
      <c r="E161" s="68">
        <f>'Datos mes_tipo de cambio real'!O800</f>
        <v>36.417560434238155</v>
      </c>
      <c r="F161" s="68">
        <f>'Datos mes_tipo de cambio real'!P800</f>
        <v>46.835715840086344</v>
      </c>
    </row>
    <row r="162" spans="1:6" x14ac:dyDescent="0.3">
      <c r="A162" s="67">
        <f>'Datos mes_tipo de cambio real'!A801</f>
        <v>1973</v>
      </c>
      <c r="B162" s="67">
        <f>'Datos mes_tipo de cambio real'!B801</f>
        <v>5</v>
      </c>
      <c r="C162" s="67" t="str">
        <f>'Datos mes_tipo de cambio real'!C801</f>
        <v>1973-5</v>
      </c>
      <c r="D162" s="68">
        <f>'Datos mes_tipo de cambio real'!N801</f>
        <v>35.355615253931667</v>
      </c>
      <c r="E162" s="68">
        <f>'Datos mes_tipo de cambio real'!O801</f>
        <v>35.355615253931738</v>
      </c>
      <c r="F162" s="68">
        <f>'Datos mes_tipo de cambio real'!P801</f>
        <v>45.507996580449252</v>
      </c>
    </row>
    <row r="163" spans="1:6" x14ac:dyDescent="0.3">
      <c r="A163" s="67">
        <f>'Datos mes_tipo de cambio real'!A802</f>
        <v>1973</v>
      </c>
      <c r="B163" s="67">
        <f>'Datos mes_tipo de cambio real'!B802</f>
        <v>6</v>
      </c>
      <c r="C163" s="67" t="str">
        <f>'Datos mes_tipo de cambio real'!C802</f>
        <v>1973-6</v>
      </c>
      <c r="D163" s="68">
        <f>'Datos mes_tipo de cambio real'!N802</f>
        <v>36.50536796360376</v>
      </c>
      <c r="E163" s="68">
        <f>'Datos mes_tipo de cambio real'!O802</f>
        <v>36.505367963603831</v>
      </c>
      <c r="F163" s="68">
        <f>'Datos mes_tipo de cambio real'!P802</f>
        <v>47.027192543477575</v>
      </c>
    </row>
    <row r="164" spans="1:6" x14ac:dyDescent="0.3">
      <c r="A164" s="67">
        <f>'Datos mes_tipo de cambio real'!A803</f>
        <v>1973</v>
      </c>
      <c r="B164" s="67">
        <f>'Datos mes_tipo de cambio real'!B803</f>
        <v>7</v>
      </c>
      <c r="C164" s="67" t="str">
        <f>'Datos mes_tipo de cambio real'!C803</f>
        <v>1973-7</v>
      </c>
      <c r="D164" s="68">
        <f>'Datos mes_tipo de cambio real'!N803</f>
        <v>36.588835402366655</v>
      </c>
      <c r="E164" s="68">
        <f>'Datos mes_tipo de cambio real'!O803</f>
        <v>36.58883540236674</v>
      </c>
      <c r="F164" s="68">
        <f>'Datos mes_tipo de cambio real'!P803</f>
        <v>47.319530656773935</v>
      </c>
    </row>
    <row r="165" spans="1:6" x14ac:dyDescent="0.3">
      <c r="A165" s="67">
        <f>'Datos mes_tipo de cambio real'!A804</f>
        <v>1973</v>
      </c>
      <c r="B165" s="67">
        <f>'Datos mes_tipo de cambio real'!B804</f>
        <v>8</v>
      </c>
      <c r="C165" s="67" t="str">
        <f>'Datos mes_tipo de cambio real'!C804</f>
        <v>1973-8</v>
      </c>
      <c r="D165" s="68">
        <f>'Datos mes_tipo de cambio real'!N804</f>
        <v>36.457846375136548</v>
      </c>
      <c r="E165" s="68">
        <f>'Datos mes_tipo de cambio real'!O804</f>
        <v>36.457846375136619</v>
      </c>
      <c r="F165" s="68">
        <f>'Datos mes_tipo de cambio real'!P804</f>
        <v>47.334998985641334</v>
      </c>
    </row>
    <row r="166" spans="1:6" x14ac:dyDescent="0.3">
      <c r="A166" s="67">
        <f>'Datos mes_tipo de cambio real'!A805</f>
        <v>1973</v>
      </c>
      <c r="B166" s="67">
        <f>'Datos mes_tipo de cambio real'!B805</f>
        <v>9</v>
      </c>
      <c r="C166" s="67" t="str">
        <f>'Datos mes_tipo de cambio real'!C805</f>
        <v>1973-9</v>
      </c>
      <c r="D166" s="68">
        <f>'Datos mes_tipo de cambio real'!N805</f>
        <v>36.506463698052769</v>
      </c>
      <c r="E166" s="68">
        <f>'Datos mes_tipo de cambio real'!O805</f>
        <v>36.506463698052855</v>
      </c>
      <c r="F166" s="68">
        <f>'Datos mes_tipo de cambio real'!P805</f>
        <v>47.583967143430975</v>
      </c>
    </row>
    <row r="167" spans="1:6" x14ac:dyDescent="0.3">
      <c r="A167" s="67">
        <f>'Datos mes_tipo de cambio real'!A806</f>
        <v>1973</v>
      </c>
      <c r="B167" s="67">
        <f>'Datos mes_tipo de cambio real'!B806</f>
        <v>10</v>
      </c>
      <c r="C167" s="67" t="str">
        <f>'Datos mes_tipo de cambio real'!C806</f>
        <v>1973-10</v>
      </c>
      <c r="D167" s="68">
        <f>'Datos mes_tipo de cambio real'!N806</f>
        <v>36.183408956668359</v>
      </c>
      <c r="E167" s="68">
        <f>'Datos mes_tipo de cambio real'!O806</f>
        <v>36.183408956668437</v>
      </c>
      <c r="F167" s="68">
        <f>'Datos mes_tipo de cambio real'!P806</f>
        <v>47.347808396036669</v>
      </c>
    </row>
    <row r="168" spans="1:6" x14ac:dyDescent="0.3">
      <c r="A168" s="67">
        <f>'Datos mes_tipo de cambio real'!A807</f>
        <v>1973</v>
      </c>
      <c r="B168" s="67">
        <f>'Datos mes_tipo de cambio real'!B807</f>
        <v>11</v>
      </c>
      <c r="C168" s="67" t="str">
        <f>'Datos mes_tipo de cambio real'!C807</f>
        <v>1973-11</v>
      </c>
      <c r="D168" s="68">
        <f>'Datos mes_tipo de cambio real'!N807</f>
        <v>36.053396325866935</v>
      </c>
      <c r="E168" s="68">
        <f>'Datos mes_tipo de cambio real'!O807</f>
        <v>36.053396325867006</v>
      </c>
      <c r="F168" s="68">
        <f>'Datos mes_tipo de cambio real'!P807</f>
        <v>47.362661915925216</v>
      </c>
    </row>
    <row r="169" spans="1:6" x14ac:dyDescent="0.3">
      <c r="A169" s="67">
        <f>'Datos mes_tipo de cambio real'!A808</f>
        <v>1973</v>
      </c>
      <c r="B169" s="67">
        <f>'Datos mes_tipo de cambio real'!B808</f>
        <v>12</v>
      </c>
      <c r="C169" s="67" t="str">
        <f>'Datos mes_tipo de cambio real'!C808</f>
        <v>1973-12</v>
      </c>
      <c r="D169" s="68">
        <f>'Datos mes_tipo de cambio real'!N808</f>
        <v>33.486735574373576</v>
      </c>
      <c r="E169" s="68">
        <f>'Datos mes_tipo de cambio real'!O808</f>
        <v>33.486735574373647</v>
      </c>
      <c r="F169" s="68">
        <f>'Datos mes_tipo de cambio real'!P808</f>
        <v>44.163374750691098</v>
      </c>
    </row>
    <row r="170" spans="1:6" x14ac:dyDescent="0.3">
      <c r="A170" s="67">
        <f>'Datos mes_tipo de cambio real'!A809</f>
        <v>1974</v>
      </c>
      <c r="B170" s="67">
        <f>'Datos mes_tipo de cambio real'!B809</f>
        <v>1</v>
      </c>
      <c r="C170" s="67" t="str">
        <f>'Datos mes_tipo de cambio real'!C809</f>
        <v>1974-1</v>
      </c>
      <c r="D170" s="68">
        <f>'Datos mes_tipo de cambio real'!N809</f>
        <v>35.670732503137543</v>
      </c>
      <c r="E170" s="68">
        <f>'Datos mes_tipo de cambio real'!O809</f>
        <v>35.670732503137607</v>
      </c>
      <c r="F170" s="68">
        <f>'Datos mes_tipo de cambio real'!P809</f>
        <v>47.228155793059642</v>
      </c>
    </row>
    <row r="171" spans="1:6" x14ac:dyDescent="0.3">
      <c r="A171" s="67">
        <f>'Datos mes_tipo de cambio real'!A810</f>
        <v>1974</v>
      </c>
      <c r="B171" s="67">
        <f>'Datos mes_tipo de cambio real'!B810</f>
        <v>2</v>
      </c>
      <c r="C171" s="67" t="str">
        <f>'Datos mes_tipo de cambio real'!C810</f>
        <v>1974-2</v>
      </c>
      <c r="D171" s="68">
        <f>'Datos mes_tipo de cambio real'!N810</f>
        <v>35.34562944344497</v>
      </c>
      <c r="E171" s="68">
        <f>'Datos mes_tipo de cambio real'!O810</f>
        <v>35.345629443445056</v>
      </c>
      <c r="F171" s="68">
        <f>'Datos mes_tipo de cambio real'!P810</f>
        <v>46.981210141274175</v>
      </c>
    </row>
    <row r="172" spans="1:6" x14ac:dyDescent="0.3">
      <c r="A172" s="67">
        <f>'Datos mes_tipo de cambio real'!A811</f>
        <v>1974</v>
      </c>
      <c r="B172" s="67">
        <f>'Datos mes_tipo de cambio real'!B811</f>
        <v>3</v>
      </c>
      <c r="C172" s="67" t="str">
        <f>'Datos mes_tipo de cambio real'!C811</f>
        <v>1974-3</v>
      </c>
      <c r="D172" s="68">
        <f>'Datos mes_tipo de cambio real'!N811</f>
        <v>35.226437873428161</v>
      </c>
      <c r="E172" s="68">
        <f>'Datos mes_tipo de cambio real'!O811</f>
        <v>35.226437873428232</v>
      </c>
      <c r="F172" s="68">
        <f>'Datos mes_tipo de cambio real'!P811</f>
        <v>47.006371418464767</v>
      </c>
    </row>
    <row r="173" spans="1:6" x14ac:dyDescent="0.3">
      <c r="A173" s="67">
        <f>'Datos mes_tipo de cambio real'!A812</f>
        <v>1974</v>
      </c>
      <c r="B173" s="67">
        <f>'Datos mes_tipo de cambio real'!B812</f>
        <v>4</v>
      </c>
      <c r="C173" s="67" t="str">
        <f>'Datos mes_tipo de cambio real'!C812</f>
        <v>1974-4</v>
      </c>
      <c r="D173" s="68">
        <f>'Datos mes_tipo de cambio real'!N812</f>
        <v>34.470222708595507</v>
      </c>
      <c r="E173" s="68">
        <f>'Datos mes_tipo de cambio real'!O812</f>
        <v>34.470222708595578</v>
      </c>
      <c r="F173" s="68">
        <f>'Datos mes_tipo de cambio real'!P812</f>
        <v>46.177626591674063</v>
      </c>
    </row>
    <row r="174" spans="1:6" x14ac:dyDescent="0.3">
      <c r="A174" s="67">
        <f>'Datos mes_tipo de cambio real'!A813</f>
        <v>1974</v>
      </c>
      <c r="B174" s="67">
        <f>'Datos mes_tipo de cambio real'!B813</f>
        <v>5</v>
      </c>
      <c r="C174" s="67" t="str">
        <f>'Datos mes_tipo de cambio real'!C813</f>
        <v>1974-5</v>
      </c>
      <c r="D174" s="68">
        <f>'Datos mes_tipo de cambio real'!N813</f>
        <v>33.777505826671664</v>
      </c>
      <c r="E174" s="68">
        <f>'Datos mes_tipo de cambio real'!O813</f>
        <v>33.777505826671735</v>
      </c>
      <c r="F174" s="68">
        <f>'Datos mes_tipo de cambio real'!P813</f>
        <v>45.427058410568655</v>
      </c>
    </row>
    <row r="175" spans="1:6" x14ac:dyDescent="0.3">
      <c r="A175" s="67">
        <f>'Datos mes_tipo de cambio real'!A814</f>
        <v>1974</v>
      </c>
      <c r="B175" s="67">
        <f>'Datos mes_tipo de cambio real'!B814</f>
        <v>6</v>
      </c>
      <c r="C175" s="67" t="str">
        <f>'Datos mes_tipo de cambio real'!C814</f>
        <v>1974-6</v>
      </c>
      <c r="D175" s="68">
        <f>'Datos mes_tipo de cambio real'!N814</f>
        <v>32.866613922993956</v>
      </c>
      <c r="E175" s="68">
        <f>'Datos mes_tipo de cambio real'!O814</f>
        <v>32.866613922994034</v>
      </c>
      <c r="F175" s="68">
        <f>'Datos mes_tipo de cambio real'!P814</f>
        <v>44.375322328281435</v>
      </c>
    </row>
    <row r="176" spans="1:6" x14ac:dyDescent="0.3">
      <c r="A176" s="67">
        <f>'Datos mes_tipo de cambio real'!A815</f>
        <v>1974</v>
      </c>
      <c r="B176" s="67">
        <f>'Datos mes_tipo de cambio real'!B815</f>
        <v>7</v>
      </c>
      <c r="C176" s="67" t="str">
        <f>'Datos mes_tipo de cambio real'!C815</f>
        <v>1974-7</v>
      </c>
      <c r="D176" s="68">
        <f>'Datos mes_tipo de cambio real'!N815</f>
        <v>32.457026955332665</v>
      </c>
      <c r="E176" s="68">
        <f>'Datos mes_tipo de cambio real'!O815</f>
        <v>32.457026955332744</v>
      </c>
      <c r="F176" s="68">
        <f>'Datos mes_tipo de cambio real'!P815</f>
        <v>43.670342384509077</v>
      </c>
    </row>
    <row r="177" spans="1:6" x14ac:dyDescent="0.3">
      <c r="A177" s="67">
        <f>'Datos mes_tipo de cambio real'!A816</f>
        <v>1974</v>
      </c>
      <c r="B177" s="67">
        <f>'Datos mes_tipo de cambio real'!B816</f>
        <v>8</v>
      </c>
      <c r="C177" s="67" t="str">
        <f>'Datos mes_tipo de cambio real'!C816</f>
        <v>1974-8</v>
      </c>
      <c r="D177" s="68">
        <f>'Datos mes_tipo de cambio real'!N816</f>
        <v>32.315675809947194</v>
      </c>
      <c r="E177" s="68">
        <f>'Datos mes_tipo de cambio real'!O816</f>
        <v>32.315675809947258</v>
      </c>
      <c r="F177" s="68">
        <f>'Datos mes_tipo de cambio real'!P816</f>
        <v>43.32937320722359</v>
      </c>
    </row>
    <row r="178" spans="1:6" x14ac:dyDescent="0.3">
      <c r="A178" s="67">
        <f>'Datos mes_tipo de cambio real'!A817</f>
        <v>1974</v>
      </c>
      <c r="B178" s="67">
        <f>'Datos mes_tipo de cambio real'!B817</f>
        <v>9</v>
      </c>
      <c r="C178" s="67" t="str">
        <f>'Datos mes_tipo de cambio real'!C817</f>
        <v>1974-9</v>
      </c>
      <c r="D178" s="68">
        <f>'Datos mes_tipo de cambio real'!N817</f>
        <v>31.593348969095409</v>
      </c>
      <c r="E178" s="68">
        <f>'Datos mes_tipo de cambio real'!O817</f>
        <v>31.593348969095469</v>
      </c>
      <c r="F178" s="68">
        <f>'Datos mes_tipo de cambio real'!P817</f>
        <v>42.21396365873548</v>
      </c>
    </row>
    <row r="179" spans="1:6" x14ac:dyDescent="0.3">
      <c r="A179" s="67">
        <f>'Datos mes_tipo de cambio real'!A818</f>
        <v>1974</v>
      </c>
      <c r="B179" s="67">
        <f>'Datos mes_tipo de cambio real'!B818</f>
        <v>10</v>
      </c>
      <c r="C179" s="67" t="str">
        <f>'Datos mes_tipo de cambio real'!C818</f>
        <v>1974-10</v>
      </c>
      <c r="D179" s="68">
        <f>'Datos mes_tipo de cambio real'!N818</f>
        <v>30.742748751025832</v>
      </c>
      <c r="E179" s="68">
        <f>'Datos mes_tipo de cambio real'!O818</f>
        <v>30.7427487510259</v>
      </c>
      <c r="F179" s="68">
        <f>'Datos mes_tipo de cambio real'!P818</f>
        <v>40.934969056596032</v>
      </c>
    </row>
    <row r="180" spans="1:6" x14ac:dyDescent="0.3">
      <c r="A180" s="67">
        <f>'Datos mes_tipo de cambio real'!A819</f>
        <v>1974</v>
      </c>
      <c r="B180" s="67">
        <f>'Datos mes_tipo de cambio real'!B819</f>
        <v>11</v>
      </c>
      <c r="C180" s="67" t="str">
        <f>'Datos mes_tipo de cambio real'!C819</f>
        <v>1974-11</v>
      </c>
      <c r="D180" s="68">
        <f>'Datos mes_tipo de cambio real'!N819</f>
        <v>29.752252127078243</v>
      </c>
      <c r="E180" s="68">
        <f>'Datos mes_tipo de cambio real'!O819</f>
        <v>29.752252127078304</v>
      </c>
      <c r="F180" s="68">
        <f>'Datos mes_tipo de cambio real'!P819</f>
        <v>39.478706943778882</v>
      </c>
    </row>
    <row r="181" spans="1:6" x14ac:dyDescent="0.3">
      <c r="A181" s="67">
        <f>'Datos mes_tipo de cambio real'!A820</f>
        <v>1974</v>
      </c>
      <c r="B181" s="67">
        <f>'Datos mes_tipo de cambio real'!B820</f>
        <v>12</v>
      </c>
      <c r="C181" s="67" t="str">
        <f>'Datos mes_tipo de cambio real'!C820</f>
        <v>1974-12</v>
      </c>
      <c r="D181" s="68">
        <f>'Datos mes_tipo de cambio real'!N820</f>
        <v>26.614374924768537</v>
      </c>
      <c r="E181" s="68">
        <f>'Datos mes_tipo de cambio real'!O820</f>
        <v>26.61437492476859</v>
      </c>
      <c r="F181" s="68">
        <f>'Datos mes_tipo de cambio real'!P820</f>
        <v>35.192542839752612</v>
      </c>
    </row>
    <row r="182" spans="1:6" x14ac:dyDescent="0.3">
      <c r="A182" s="67">
        <f>'Datos mes_tipo de cambio real'!A821</f>
        <v>1975</v>
      </c>
      <c r="B182" s="67">
        <f>'Datos mes_tipo de cambio real'!B821</f>
        <v>1</v>
      </c>
      <c r="C182" s="67" t="str">
        <f>'Datos mes_tipo de cambio real'!C821</f>
        <v>1975-1</v>
      </c>
      <c r="D182" s="68">
        <f>'Datos mes_tipo de cambio real'!N821</f>
        <v>52.031740249686976</v>
      </c>
      <c r="E182" s="68">
        <f>'Datos mes_tipo de cambio real'!O821</f>
        <v>52.03174024968709</v>
      </c>
      <c r="F182" s="68">
        <f>'Datos mes_tipo de cambio real'!P821</f>
        <v>68.563666242224912</v>
      </c>
    </row>
    <row r="183" spans="1:6" x14ac:dyDescent="0.3">
      <c r="A183" s="67">
        <f>'Datos mes_tipo de cambio real'!A822</f>
        <v>1975</v>
      </c>
      <c r="B183" s="67">
        <f>'Datos mes_tipo de cambio real'!B822</f>
        <v>2</v>
      </c>
      <c r="C183" s="67" t="str">
        <f>'Datos mes_tipo de cambio real'!C822</f>
        <v>1975-2</v>
      </c>
      <c r="D183" s="68">
        <f>'Datos mes_tipo de cambio real'!N822</f>
        <v>50.210705111026719</v>
      </c>
      <c r="E183" s="68">
        <f>'Datos mes_tipo de cambio real'!O822</f>
        <v>50.210705111026819</v>
      </c>
      <c r="F183" s="68">
        <f>'Datos mes_tipo de cambio real'!P822</f>
        <v>65.934589125375055</v>
      </c>
    </row>
    <row r="184" spans="1:6" x14ac:dyDescent="0.3">
      <c r="A184" s="67">
        <f>'Datos mes_tipo de cambio real'!A823</f>
        <v>1975</v>
      </c>
      <c r="B184" s="67">
        <f>'Datos mes_tipo de cambio real'!B823</f>
        <v>3</v>
      </c>
      <c r="C184" s="67" t="str">
        <f>'Datos mes_tipo de cambio real'!C823</f>
        <v>1975-3</v>
      </c>
      <c r="D184" s="68">
        <f>'Datos mes_tipo de cambio real'!N823</f>
        <v>70.395910678720071</v>
      </c>
      <c r="E184" s="68">
        <f>'Datos mes_tipo de cambio real'!O823</f>
        <v>70.395910678720213</v>
      </c>
      <c r="F184" s="68">
        <f>'Datos mes_tipo de cambio real'!P823</f>
        <v>92.120379594371443</v>
      </c>
    </row>
    <row r="185" spans="1:6" x14ac:dyDescent="0.3">
      <c r="A185" s="67">
        <f>'Datos mes_tipo de cambio real'!A824</f>
        <v>1975</v>
      </c>
      <c r="B185" s="67">
        <f>'Datos mes_tipo de cambio real'!B824</f>
        <v>4</v>
      </c>
      <c r="C185" s="67" t="str">
        <f>'Datos mes_tipo de cambio real'!C824</f>
        <v>1975-4</v>
      </c>
      <c r="D185" s="68">
        <f>'Datos mes_tipo de cambio real'!N824</f>
        <v>64.535603716783214</v>
      </c>
      <c r="E185" s="68">
        <f>'Datos mes_tipo de cambio real'!O824</f>
        <v>64.535603716783356</v>
      </c>
      <c r="F185" s="68">
        <f>'Datos mes_tipo de cambio real'!P824</f>
        <v>84.158690204629423</v>
      </c>
    </row>
    <row r="186" spans="1:6" x14ac:dyDescent="0.3">
      <c r="A186" s="67">
        <f>'Datos mes_tipo de cambio real'!A825</f>
        <v>1975</v>
      </c>
      <c r="B186" s="67">
        <f>'Datos mes_tipo de cambio real'!B825</f>
        <v>5</v>
      </c>
      <c r="C186" s="67" t="str">
        <f>'Datos mes_tipo de cambio real'!C825</f>
        <v>1975-5</v>
      </c>
      <c r="D186" s="68">
        <f>'Datos mes_tipo de cambio real'!N825</f>
        <v>62.352658979646527</v>
      </c>
      <c r="E186" s="68">
        <f>'Datos mes_tipo de cambio real'!O825</f>
        <v>62.352658979646655</v>
      </c>
      <c r="F186" s="68">
        <f>'Datos mes_tipo de cambio real'!P825</f>
        <v>81.030006230158165</v>
      </c>
    </row>
    <row r="187" spans="1:6" x14ac:dyDescent="0.3">
      <c r="A187" s="67">
        <f>'Datos mes_tipo de cambio real'!A826</f>
        <v>1975</v>
      </c>
      <c r="B187" s="67">
        <f>'Datos mes_tipo de cambio real'!B826</f>
        <v>6</v>
      </c>
      <c r="C187" s="67" t="str">
        <f>'Datos mes_tipo de cambio real'!C826</f>
        <v>1975-6</v>
      </c>
      <c r="D187" s="68">
        <f>'Datos mes_tipo de cambio real'!N826</f>
        <v>95.636393736379063</v>
      </c>
      <c r="E187" s="68">
        <f>'Datos mes_tipo de cambio real'!O826</f>
        <v>95.63639373637929</v>
      </c>
      <c r="F187" s="68">
        <f>'Datos mes_tipo de cambio real'!P826</f>
        <v>123.85267431417049</v>
      </c>
    </row>
    <row r="188" spans="1:6" x14ac:dyDescent="0.3">
      <c r="A188" s="67">
        <f>'Datos mes_tipo de cambio real'!A827</f>
        <v>1975</v>
      </c>
      <c r="B188" s="67">
        <f>'Datos mes_tipo de cambio real'!B827</f>
        <v>7</v>
      </c>
      <c r="C188" s="67" t="str">
        <f>'Datos mes_tipo de cambio real'!C827</f>
        <v>1975-7</v>
      </c>
      <c r="D188" s="68">
        <f>'Datos mes_tipo de cambio real'!N827</f>
        <v>83.75823758013729</v>
      </c>
      <c r="E188" s="68">
        <f>'Datos mes_tipo de cambio real'!O827</f>
        <v>83.758237580137489</v>
      </c>
      <c r="F188" s="68">
        <f>'Datos mes_tipo de cambio real'!P827</f>
        <v>108.27267417452846</v>
      </c>
    </row>
    <row r="189" spans="1:6" x14ac:dyDescent="0.3">
      <c r="A189" s="67">
        <f>'Datos mes_tipo de cambio real'!A828</f>
        <v>1975</v>
      </c>
      <c r="B189" s="67">
        <f>'Datos mes_tipo de cambio real'!B828</f>
        <v>8</v>
      </c>
      <c r="C189" s="67" t="str">
        <f>'Datos mes_tipo de cambio real'!C828</f>
        <v>1975-8</v>
      </c>
      <c r="D189" s="68">
        <f>'Datos mes_tipo de cambio real'!N828</f>
        <v>79.107037916893916</v>
      </c>
      <c r="E189" s="68">
        <f>'Datos mes_tipo de cambio real'!O828</f>
        <v>79.107037916894114</v>
      </c>
      <c r="F189" s="68">
        <f>'Datos mes_tipo de cambio real'!P828</f>
        <v>102.07410757461861</v>
      </c>
    </row>
    <row r="190" spans="1:6" x14ac:dyDescent="0.3">
      <c r="A190" s="67">
        <f>'Datos mes_tipo de cambio real'!A829</f>
        <v>1975</v>
      </c>
      <c r="B190" s="67">
        <f>'Datos mes_tipo de cambio real'!B829</f>
        <v>9</v>
      </c>
      <c r="C190" s="67" t="str">
        <f>'Datos mes_tipo de cambio real'!C829</f>
        <v>1975-9</v>
      </c>
      <c r="D190" s="68">
        <f>'Datos mes_tipo de cambio real'!N829</f>
        <v>105.21156751443561</v>
      </c>
      <c r="E190" s="68">
        <f>'Datos mes_tipo de cambio real'!O829</f>
        <v>105.21156751443581</v>
      </c>
      <c r="F190" s="68">
        <f>'Datos mes_tipo de cambio real'!P829</f>
        <v>135.51054601698482</v>
      </c>
    </row>
    <row r="191" spans="1:6" x14ac:dyDescent="0.3">
      <c r="A191" s="67">
        <f>'Datos mes_tipo de cambio real'!A830</f>
        <v>1975</v>
      </c>
      <c r="B191" s="67">
        <f>'Datos mes_tipo de cambio real'!B830</f>
        <v>10</v>
      </c>
      <c r="C191" s="67" t="str">
        <f>'Datos mes_tipo de cambio real'!C830</f>
        <v>1975-10</v>
      </c>
      <c r="D191" s="68">
        <f>'Datos mes_tipo de cambio real'!N830</f>
        <v>114.11121114306123</v>
      </c>
      <c r="E191" s="68">
        <f>'Datos mes_tipo de cambio real'!O830</f>
        <v>114.11121114306148</v>
      </c>
      <c r="F191" s="68">
        <f>'Datos mes_tipo de cambio real'!P830</f>
        <v>146.70572252476879</v>
      </c>
    </row>
    <row r="192" spans="1:6" x14ac:dyDescent="0.3">
      <c r="A192" s="67">
        <f>'Datos mes_tipo de cambio real'!A831</f>
        <v>1975</v>
      </c>
      <c r="B192" s="67">
        <f>'Datos mes_tipo de cambio real'!B831</f>
        <v>11</v>
      </c>
      <c r="C192" s="67" t="str">
        <f>'Datos mes_tipo de cambio real'!C831</f>
        <v>1975-11</v>
      </c>
      <c r="D192" s="68">
        <f>'Datos mes_tipo de cambio real'!N831</f>
        <v>112.479841169585</v>
      </c>
      <c r="E192" s="68">
        <f>'Datos mes_tipo de cambio real'!O831</f>
        <v>112.47984116958523</v>
      </c>
      <c r="F192" s="68">
        <f>'Datos mes_tipo de cambio real'!P831</f>
        <v>144.34527418441328</v>
      </c>
    </row>
    <row r="193" spans="1:6" x14ac:dyDescent="0.3">
      <c r="A193" s="67">
        <f>'Datos mes_tipo de cambio real'!A832</f>
        <v>1975</v>
      </c>
      <c r="B193" s="67">
        <f>'Datos mes_tipo de cambio real'!B832</f>
        <v>12</v>
      </c>
      <c r="C193" s="67" t="str">
        <f>'Datos mes_tipo de cambio real'!C832</f>
        <v>1975-12</v>
      </c>
      <c r="D193" s="68">
        <f>'Datos mes_tipo de cambio real'!N832</f>
        <v>103.44560494501695</v>
      </c>
      <c r="E193" s="68">
        <f>'Datos mes_tipo de cambio real'!O832</f>
        <v>103.44560494501718</v>
      </c>
      <c r="F193" s="68">
        <f>'Datos mes_tipo de cambio real'!P832</f>
        <v>132.51012226153546</v>
      </c>
    </row>
    <row r="194" spans="1:6" x14ac:dyDescent="0.3">
      <c r="A194" s="67">
        <f>'Datos mes_tipo de cambio real'!A833</f>
        <v>1976</v>
      </c>
      <c r="B194" s="67">
        <f>'Datos mes_tipo de cambio real'!B833</f>
        <v>1</v>
      </c>
      <c r="C194" s="67" t="str">
        <f>'Datos mes_tipo de cambio real'!C833</f>
        <v>1976-1</v>
      </c>
      <c r="D194" s="68">
        <f>'Datos mes_tipo de cambio real'!N833</f>
        <v>108.36081752687254</v>
      </c>
      <c r="E194" s="68">
        <f>'Datos mes_tipo de cambio real'!O833</f>
        <v>108.36081752687276</v>
      </c>
      <c r="F194" s="68">
        <f>'Datos mes_tipo de cambio real'!P833</f>
        <v>138.5537930473331</v>
      </c>
    </row>
    <row r="195" spans="1:6" x14ac:dyDescent="0.3">
      <c r="A195" s="67">
        <f>'Datos mes_tipo de cambio real'!A834</f>
        <v>1976</v>
      </c>
      <c r="B195" s="67">
        <f>'Datos mes_tipo de cambio real'!B834</f>
        <v>2</v>
      </c>
      <c r="C195" s="67" t="str">
        <f>'Datos mes_tipo de cambio real'!C834</f>
        <v>1976-2</v>
      </c>
      <c r="D195" s="68">
        <f>'Datos mes_tipo de cambio real'!N834</f>
        <v>100.84820864407764</v>
      </c>
      <c r="E195" s="68">
        <f>'Datos mes_tipo de cambio real'!O834</f>
        <v>100.84820864407789</v>
      </c>
      <c r="F195" s="68">
        <f>'Datos mes_tipo de cambio real'!P834</f>
        <v>128.7133134777992</v>
      </c>
    </row>
    <row r="196" spans="1:6" x14ac:dyDescent="0.3">
      <c r="A196" s="67">
        <f>'Datos mes_tipo de cambio real'!A835</f>
        <v>1976</v>
      </c>
      <c r="B196" s="67">
        <f>'Datos mes_tipo de cambio real'!B835</f>
        <v>3</v>
      </c>
      <c r="C196" s="67" t="str">
        <f>'Datos mes_tipo de cambio real'!C835</f>
        <v>1976-3</v>
      </c>
      <c r="D196" s="68">
        <f>'Datos mes_tipo de cambio real'!N835</f>
        <v>79.441202768656311</v>
      </c>
      <c r="E196" s="68">
        <f>'Datos mes_tipo de cambio real'!O835</f>
        <v>79.441202768656481</v>
      </c>
      <c r="F196" s="68">
        <f>'Datos mes_tipo de cambio real'!P835</f>
        <v>101.20692477056939</v>
      </c>
    </row>
    <row r="197" spans="1:6" x14ac:dyDescent="0.3">
      <c r="A197" s="67">
        <f>'Datos mes_tipo de cambio real'!A836</f>
        <v>1976</v>
      </c>
      <c r="B197" s="67">
        <f>'Datos mes_tipo de cambio real'!B836</f>
        <v>4</v>
      </c>
      <c r="C197" s="67" t="str">
        <f>'Datos mes_tipo de cambio real'!C836</f>
        <v>1976-4</v>
      </c>
      <c r="D197" s="68">
        <f>'Datos mes_tipo de cambio real'!N836</f>
        <v>75.849983754831769</v>
      </c>
      <c r="E197" s="68">
        <f>'Datos mes_tipo de cambio real'!O836</f>
        <v>75.849983754831925</v>
      </c>
      <c r="F197" s="68">
        <f>'Datos mes_tipo de cambio real'!P836</f>
        <v>96.45595506700603</v>
      </c>
    </row>
    <row r="198" spans="1:6" x14ac:dyDescent="0.3">
      <c r="A198" s="67">
        <f>'Datos mes_tipo de cambio real'!A837</f>
        <v>1976</v>
      </c>
      <c r="B198" s="67">
        <f>'Datos mes_tipo de cambio real'!B837</f>
        <v>5</v>
      </c>
      <c r="C198" s="67" t="str">
        <f>'Datos mes_tipo de cambio real'!C837</f>
        <v>1976-5</v>
      </c>
      <c r="D198" s="68">
        <f>'Datos mes_tipo de cambio real'!N837</f>
        <v>70.181198024463114</v>
      </c>
      <c r="E198" s="68">
        <f>'Datos mes_tipo de cambio real'!O837</f>
        <v>70.181198024463271</v>
      </c>
      <c r="F198" s="68">
        <f>'Datos mes_tipo de cambio real'!P837</f>
        <v>89.084770734712123</v>
      </c>
    </row>
    <row r="199" spans="1:6" x14ac:dyDescent="0.3">
      <c r="A199" s="67">
        <f>'Datos mes_tipo de cambio real'!A838</f>
        <v>1976</v>
      </c>
      <c r="B199" s="67">
        <f>'Datos mes_tipo de cambio real'!B838</f>
        <v>6</v>
      </c>
      <c r="C199" s="67" t="str">
        <f>'Datos mes_tipo de cambio real'!C838</f>
        <v>1976-6</v>
      </c>
      <c r="D199" s="68">
        <f>'Datos mes_tipo de cambio real'!N838</f>
        <v>68.554559309047448</v>
      </c>
      <c r="E199" s="68">
        <f>'Datos mes_tipo de cambio real'!O838</f>
        <v>68.554559309047619</v>
      </c>
      <c r="F199" s="68">
        <f>'Datos mes_tipo de cambio real'!P838</f>
        <v>86.861668657006291</v>
      </c>
    </row>
    <row r="200" spans="1:6" x14ac:dyDescent="0.3">
      <c r="A200" s="67">
        <f>'Datos mes_tipo de cambio real'!A839</f>
        <v>1976</v>
      </c>
      <c r="B200" s="67">
        <f>'Datos mes_tipo de cambio real'!B839</f>
        <v>7</v>
      </c>
      <c r="C200" s="67" t="str">
        <f>'Datos mes_tipo de cambio real'!C839</f>
        <v>1976-7</v>
      </c>
      <c r="D200" s="68">
        <f>'Datos mes_tipo de cambio real'!N839</f>
        <v>66.225764329591598</v>
      </c>
      <c r="E200" s="68">
        <f>'Datos mes_tipo de cambio real'!O839</f>
        <v>66.225764329591755</v>
      </c>
      <c r="F200" s="68">
        <f>'Datos mes_tipo de cambio real'!P839</f>
        <v>84.278950854322119</v>
      </c>
    </row>
    <row r="201" spans="1:6" x14ac:dyDescent="0.3">
      <c r="A201" s="67">
        <f>'Datos mes_tipo de cambio real'!A840</f>
        <v>1976</v>
      </c>
      <c r="B201" s="67">
        <f>'Datos mes_tipo de cambio real'!B840</f>
        <v>8</v>
      </c>
      <c r="C201" s="67" t="str">
        <f>'Datos mes_tipo de cambio real'!C840</f>
        <v>1976-8</v>
      </c>
      <c r="D201" s="68">
        <f>'Datos mes_tipo de cambio real'!N840</f>
        <v>63.091394353184995</v>
      </c>
      <c r="E201" s="68">
        <f>'Datos mes_tipo de cambio real'!O840</f>
        <v>63.091394353185137</v>
      </c>
      <c r="F201" s="68">
        <f>'Datos mes_tipo de cambio real'!P840</f>
        <v>80.642240177113024</v>
      </c>
    </row>
    <row r="202" spans="1:6" x14ac:dyDescent="0.3">
      <c r="A202" s="67">
        <f>'Datos mes_tipo de cambio real'!A841</f>
        <v>1976</v>
      </c>
      <c r="B202" s="67">
        <f>'Datos mes_tipo de cambio real'!B841</f>
        <v>9</v>
      </c>
      <c r="C202" s="67" t="str">
        <f>'Datos mes_tipo de cambio real'!C841</f>
        <v>1976-9</v>
      </c>
      <c r="D202" s="68">
        <f>'Datos mes_tipo de cambio real'!N841</f>
        <v>57.36308106688994</v>
      </c>
      <c r="E202" s="68">
        <f>'Datos mes_tipo de cambio real'!O841</f>
        <v>57.363081066890075</v>
      </c>
      <c r="F202" s="68">
        <f>'Datos mes_tipo de cambio real'!P841</f>
        <v>73.641944012957936</v>
      </c>
    </row>
    <row r="203" spans="1:6" x14ac:dyDescent="0.3">
      <c r="A203" s="67">
        <f>'Datos mes_tipo de cambio real'!A842</f>
        <v>1976</v>
      </c>
      <c r="B203" s="67">
        <f>'Datos mes_tipo de cambio real'!B842</f>
        <v>10</v>
      </c>
      <c r="C203" s="67" t="str">
        <f>'Datos mes_tipo de cambio real'!C842</f>
        <v>1976-10</v>
      </c>
      <c r="D203" s="68">
        <f>'Datos mes_tipo de cambio real'!N842</f>
        <v>53.161327501242774</v>
      </c>
      <c r="E203" s="68">
        <f>'Datos mes_tipo de cambio real'!O842</f>
        <v>53.16132750124288</v>
      </c>
      <c r="F203" s="68">
        <f>'Datos mes_tipo de cambio real'!P842</f>
        <v>68.547071986681402</v>
      </c>
    </row>
    <row r="204" spans="1:6" x14ac:dyDescent="0.3">
      <c r="A204" s="67">
        <f>'Datos mes_tipo de cambio real'!A843</f>
        <v>1976</v>
      </c>
      <c r="B204" s="67">
        <f>'Datos mes_tipo de cambio real'!B843</f>
        <v>11</v>
      </c>
      <c r="C204" s="67" t="str">
        <f>'Datos mes_tipo de cambio real'!C843</f>
        <v>1976-11</v>
      </c>
      <c r="D204" s="68">
        <f>'Datos mes_tipo de cambio real'!N843</f>
        <v>49.413015920050377</v>
      </c>
      <c r="E204" s="68">
        <f>'Datos mes_tipo de cambio real'!O843</f>
        <v>49.413015920050483</v>
      </c>
      <c r="F204" s="68">
        <f>'Datos mes_tipo de cambio real'!P843</f>
        <v>63.993338793751761</v>
      </c>
    </row>
    <row r="205" spans="1:6" x14ac:dyDescent="0.3">
      <c r="A205" s="67">
        <f>'Datos mes_tipo de cambio real'!A844</f>
        <v>1976</v>
      </c>
      <c r="B205" s="67">
        <f>'Datos mes_tipo de cambio real'!B844</f>
        <v>12</v>
      </c>
      <c r="C205" s="67" t="str">
        <f>'Datos mes_tipo de cambio real'!C844</f>
        <v>1976-12</v>
      </c>
      <c r="D205" s="68">
        <f>'Datos mes_tipo de cambio real'!N844</f>
        <v>83.345410507353009</v>
      </c>
      <c r="E205" s="68">
        <f>'Datos mes_tipo de cambio real'!O844</f>
        <v>83.345410507353208</v>
      </c>
      <c r="F205" s="68">
        <f>'Datos mes_tipo de cambio real'!P844</f>
        <v>108.41151523339548</v>
      </c>
    </row>
    <row r="206" spans="1:6" x14ac:dyDescent="0.3">
      <c r="A206" s="67">
        <f>'Datos mes_tipo de cambio real'!A845</f>
        <v>1977</v>
      </c>
      <c r="B206" s="67">
        <f>'Datos mes_tipo de cambio real'!B845</f>
        <v>1</v>
      </c>
      <c r="C206" s="67" t="str">
        <f>'Datos mes_tipo de cambio real'!C845</f>
        <v>1977-1</v>
      </c>
      <c r="D206" s="68">
        <f>'Datos mes_tipo de cambio real'!N845</f>
        <v>81.973083762807406</v>
      </c>
      <c r="E206" s="68">
        <f>'Datos mes_tipo de cambio real'!O845</f>
        <v>81.97308376280759</v>
      </c>
      <c r="F206" s="68">
        <f>'Datos mes_tipo de cambio real'!P845</f>
        <v>107.09404299939061</v>
      </c>
    </row>
    <row r="207" spans="1:6" x14ac:dyDescent="0.3">
      <c r="A207" s="67">
        <f>'Datos mes_tipo de cambio real'!A846</f>
        <v>1977</v>
      </c>
      <c r="B207" s="67">
        <f>'Datos mes_tipo de cambio real'!B846</f>
        <v>2</v>
      </c>
      <c r="C207" s="67" t="str">
        <f>'Datos mes_tipo de cambio real'!C846</f>
        <v>1977-2</v>
      </c>
      <c r="D207" s="68">
        <f>'Datos mes_tipo de cambio real'!N846</f>
        <v>81.118470944759508</v>
      </c>
      <c r="E207" s="68">
        <f>'Datos mes_tipo de cambio real'!O846</f>
        <v>81.118470944759693</v>
      </c>
      <c r="F207" s="68">
        <f>'Datos mes_tipo de cambio real'!P846</f>
        <v>106.44226649216762</v>
      </c>
    </row>
    <row r="208" spans="1:6" x14ac:dyDescent="0.3">
      <c r="A208" s="67">
        <f>'Datos mes_tipo de cambio real'!A847</f>
        <v>1977</v>
      </c>
      <c r="B208" s="67">
        <f>'Datos mes_tipo de cambio real'!B847</f>
        <v>3</v>
      </c>
      <c r="C208" s="67" t="str">
        <f>'Datos mes_tipo de cambio real'!C847</f>
        <v>1977-3</v>
      </c>
      <c r="D208" s="68">
        <f>'Datos mes_tipo de cambio real'!N847</f>
        <v>81.600191546380103</v>
      </c>
      <c r="E208" s="68">
        <f>'Datos mes_tipo de cambio real'!O847</f>
        <v>81.600191546380302</v>
      </c>
      <c r="F208" s="68">
        <f>'Datos mes_tipo de cambio real'!P847</f>
        <v>107.54391751997346</v>
      </c>
    </row>
    <row r="209" spans="1:6" x14ac:dyDescent="0.3">
      <c r="A209" s="67">
        <f>'Datos mes_tipo de cambio real'!A848</f>
        <v>1977</v>
      </c>
      <c r="B209" s="67">
        <f>'Datos mes_tipo de cambio real'!B848</f>
        <v>4</v>
      </c>
      <c r="C209" s="67" t="str">
        <f>'Datos mes_tipo de cambio real'!C848</f>
        <v>1977-4</v>
      </c>
      <c r="D209" s="68">
        <f>'Datos mes_tipo de cambio real'!N848</f>
        <v>82.043012448870286</v>
      </c>
      <c r="E209" s="68">
        <f>'Datos mes_tipo de cambio real'!O848</f>
        <v>82.043012448870485</v>
      </c>
      <c r="F209" s="68">
        <f>'Datos mes_tipo de cambio real'!P848</f>
        <v>108.60169144612166</v>
      </c>
    </row>
    <row r="210" spans="1:6" x14ac:dyDescent="0.3">
      <c r="A210" s="67">
        <f>'Datos mes_tipo de cambio real'!A849</f>
        <v>1977</v>
      </c>
      <c r="B210" s="67">
        <f>'Datos mes_tipo de cambio real'!B849</f>
        <v>5</v>
      </c>
      <c r="C210" s="67" t="str">
        <f>'Datos mes_tipo de cambio real'!C849</f>
        <v>1977-5</v>
      </c>
      <c r="D210" s="68">
        <f>'Datos mes_tipo de cambio real'!N849</f>
        <v>81.461389100433152</v>
      </c>
      <c r="E210" s="68">
        <f>'Datos mes_tipo de cambio real'!O849</f>
        <v>81.461389100433351</v>
      </c>
      <c r="F210" s="68">
        <f>'Datos mes_tipo de cambio real'!P849</f>
        <v>108.30465396033</v>
      </c>
    </row>
    <row r="211" spans="1:6" x14ac:dyDescent="0.3">
      <c r="A211" s="67">
        <f>'Datos mes_tipo de cambio real'!A850</f>
        <v>1977</v>
      </c>
      <c r="B211" s="67">
        <f>'Datos mes_tipo de cambio real'!B850</f>
        <v>6</v>
      </c>
      <c r="C211" s="67" t="str">
        <f>'Datos mes_tipo de cambio real'!C850</f>
        <v>1977-6</v>
      </c>
      <c r="D211" s="68">
        <f>'Datos mes_tipo de cambio real'!N850</f>
        <v>80.160926844469301</v>
      </c>
      <c r="E211" s="68">
        <f>'Datos mes_tipo de cambio real'!O850</f>
        <v>80.160926844469486</v>
      </c>
      <c r="F211" s="68">
        <f>'Datos mes_tipo de cambio real'!P850</f>
        <v>107.04302021561924</v>
      </c>
    </row>
    <row r="212" spans="1:6" x14ac:dyDescent="0.3">
      <c r="A212" s="67">
        <f>'Datos mes_tipo de cambio real'!A851</f>
        <v>1977</v>
      </c>
      <c r="B212" s="67">
        <f>'Datos mes_tipo de cambio real'!B851</f>
        <v>7</v>
      </c>
      <c r="C212" s="67" t="str">
        <f>'Datos mes_tipo de cambio real'!C851</f>
        <v>1977-7</v>
      </c>
      <c r="D212" s="68">
        <f>'Datos mes_tipo de cambio real'!N851</f>
        <v>78.818946060029461</v>
      </c>
      <c r="E212" s="68">
        <f>'Datos mes_tipo de cambio real'!O851</f>
        <v>78.81894606002966</v>
      </c>
      <c r="F212" s="68">
        <f>'Datos mes_tipo de cambio real'!P851</f>
        <v>104.95326049637643</v>
      </c>
    </row>
    <row r="213" spans="1:6" x14ac:dyDescent="0.3">
      <c r="A213" s="67">
        <f>'Datos mes_tipo de cambio real'!A852</f>
        <v>1977</v>
      </c>
      <c r="B213" s="67">
        <f>'Datos mes_tipo de cambio real'!B852</f>
        <v>8</v>
      </c>
      <c r="C213" s="67" t="str">
        <f>'Datos mes_tipo de cambio real'!C852</f>
        <v>1977-8</v>
      </c>
      <c r="D213" s="68">
        <f>'Datos mes_tipo de cambio real'!N852</f>
        <v>75.40563489823802</v>
      </c>
      <c r="E213" s="68">
        <f>'Datos mes_tipo de cambio real'!O852</f>
        <v>75.405634898238205</v>
      </c>
      <c r="F213" s="68">
        <f>'Datos mes_tipo de cambio real'!P852</f>
        <v>100.12414029396754</v>
      </c>
    </row>
    <row r="214" spans="1:6" x14ac:dyDescent="0.3">
      <c r="A214" s="67">
        <f>'Datos mes_tipo de cambio real'!A853</f>
        <v>1977</v>
      </c>
      <c r="B214" s="67">
        <f>'Datos mes_tipo de cambio real'!B853</f>
        <v>9</v>
      </c>
      <c r="C214" s="67" t="str">
        <f>'Datos mes_tipo de cambio real'!C853</f>
        <v>1977-9</v>
      </c>
      <c r="D214" s="68">
        <f>'Datos mes_tipo de cambio real'!N853</f>
        <v>74.71485433698281</v>
      </c>
      <c r="E214" s="68">
        <f>'Datos mes_tipo de cambio real'!O853</f>
        <v>74.714854336983024</v>
      </c>
      <c r="F214" s="68">
        <f>'Datos mes_tipo de cambio real'!P853</f>
        <v>98.926271433900823</v>
      </c>
    </row>
    <row r="215" spans="1:6" x14ac:dyDescent="0.3">
      <c r="A215" s="67">
        <f>'Datos mes_tipo de cambio real'!A854</f>
        <v>1977</v>
      </c>
      <c r="B215" s="67">
        <f>'Datos mes_tipo de cambio real'!B854</f>
        <v>10</v>
      </c>
      <c r="C215" s="67" t="str">
        <f>'Datos mes_tipo de cambio real'!C854</f>
        <v>1977-10</v>
      </c>
      <c r="D215" s="68">
        <f>'Datos mes_tipo de cambio real'!N854</f>
        <v>72.344662847820871</v>
      </c>
      <c r="E215" s="68">
        <f>'Datos mes_tipo de cambio real'!O854</f>
        <v>72.344662847821056</v>
      </c>
      <c r="F215" s="68">
        <f>'Datos mes_tipo de cambio real'!P854</f>
        <v>95.517043411075278</v>
      </c>
    </row>
    <row r="216" spans="1:6" x14ac:dyDescent="0.3">
      <c r="A216" s="67">
        <f>'Datos mes_tipo de cambio real'!A855</f>
        <v>1977</v>
      </c>
      <c r="B216" s="67">
        <f>'Datos mes_tipo de cambio real'!B855</f>
        <v>11</v>
      </c>
      <c r="C216" s="67" t="str">
        <f>'Datos mes_tipo de cambio real'!C855</f>
        <v>1977-11</v>
      </c>
      <c r="D216" s="68">
        <f>'Datos mes_tipo de cambio real'!N855</f>
        <v>72.432739928118394</v>
      </c>
      <c r="E216" s="68">
        <f>'Datos mes_tipo de cambio real'!O855</f>
        <v>72.432739928118579</v>
      </c>
      <c r="F216" s="68">
        <f>'Datos mes_tipo de cambio real'!P855</f>
        <v>95.362795829369134</v>
      </c>
    </row>
    <row r="217" spans="1:6" x14ac:dyDescent="0.3">
      <c r="A217" s="67">
        <f>'Datos mes_tipo de cambio real'!A856</f>
        <v>1977</v>
      </c>
      <c r="B217" s="67">
        <f>'Datos mes_tipo de cambio real'!B856</f>
        <v>12</v>
      </c>
      <c r="C217" s="67" t="str">
        <f>'Datos mes_tipo de cambio real'!C856</f>
        <v>1977-12</v>
      </c>
      <c r="D217" s="68">
        <f>'Datos mes_tipo de cambio real'!N856</f>
        <v>73.020675450094288</v>
      </c>
      <c r="E217" s="68">
        <f>'Datos mes_tipo de cambio real'!O856</f>
        <v>73.020675450094458</v>
      </c>
      <c r="F217" s="68">
        <f>'Datos mes_tipo de cambio real'!P856</f>
        <v>95.864893660785754</v>
      </c>
    </row>
    <row r="218" spans="1:6" x14ac:dyDescent="0.3">
      <c r="A218" s="67">
        <f>'Datos mes_tipo de cambio real'!A857</f>
        <v>1978</v>
      </c>
      <c r="B218" s="67">
        <f>'Datos mes_tipo de cambio real'!B857</f>
        <v>1</v>
      </c>
      <c r="C218" s="67" t="str">
        <f>'Datos mes_tipo de cambio real'!C857</f>
        <v>1978-1</v>
      </c>
      <c r="D218" s="68">
        <f>'Datos mes_tipo de cambio real'!N857</f>
        <v>69.738611537534112</v>
      </c>
      <c r="E218" s="68">
        <f>'Datos mes_tipo de cambio real'!O857</f>
        <v>69.738611537534297</v>
      </c>
      <c r="F218" s="68">
        <f>'Datos mes_tipo de cambio real'!P857</f>
        <v>91.297047507893865</v>
      </c>
    </row>
    <row r="219" spans="1:6" x14ac:dyDescent="0.3">
      <c r="A219" s="67">
        <f>'Datos mes_tipo de cambio real'!A858</f>
        <v>1978</v>
      </c>
      <c r="B219" s="67">
        <f>'Datos mes_tipo de cambio real'!B858</f>
        <v>2</v>
      </c>
      <c r="C219" s="67" t="str">
        <f>'Datos mes_tipo de cambio real'!C858</f>
        <v>1978-2</v>
      </c>
      <c r="D219" s="68">
        <f>'Datos mes_tipo de cambio real'!N858</f>
        <v>70.442532334799523</v>
      </c>
      <c r="E219" s="68">
        <f>'Datos mes_tipo de cambio real'!O858</f>
        <v>70.442532334799708</v>
      </c>
      <c r="F219" s="68">
        <f>'Datos mes_tipo de cambio real'!P858</f>
        <v>91.957696504469538</v>
      </c>
    </row>
    <row r="220" spans="1:6" x14ac:dyDescent="0.3">
      <c r="A220" s="67">
        <f>'Datos mes_tipo de cambio real'!A859</f>
        <v>1978</v>
      </c>
      <c r="B220" s="67">
        <f>'Datos mes_tipo de cambio real'!B859</f>
        <v>3</v>
      </c>
      <c r="C220" s="67" t="str">
        <f>'Datos mes_tipo de cambio real'!C859</f>
        <v>1978-3</v>
      </c>
      <c r="D220" s="68">
        <f>'Datos mes_tipo de cambio real'!N859</f>
        <v>68.523511107524214</v>
      </c>
      <c r="E220" s="68">
        <f>'Datos mes_tipo de cambio real'!O859</f>
        <v>68.523511107524399</v>
      </c>
      <c r="F220" s="68">
        <f>'Datos mes_tipo de cambio real'!P859</f>
        <v>89.199499838608503</v>
      </c>
    </row>
    <row r="221" spans="1:6" x14ac:dyDescent="0.3">
      <c r="A221" s="67">
        <f>'Datos mes_tipo de cambio real'!A860</f>
        <v>1978</v>
      </c>
      <c r="B221" s="67">
        <f>'Datos mes_tipo de cambio real'!B860</f>
        <v>4</v>
      </c>
      <c r="C221" s="67" t="str">
        <f>'Datos mes_tipo de cambio real'!C860</f>
        <v>1978-4</v>
      </c>
      <c r="D221" s="68">
        <f>'Datos mes_tipo de cambio real'!N860</f>
        <v>65.792666300659448</v>
      </c>
      <c r="E221" s="68">
        <f>'Datos mes_tipo de cambio real'!O860</f>
        <v>65.792666300659604</v>
      </c>
      <c r="F221" s="68">
        <f>'Datos mes_tipo de cambio real'!P860</f>
        <v>85.402382331146086</v>
      </c>
    </row>
    <row r="222" spans="1:6" x14ac:dyDescent="0.3">
      <c r="A222" s="67">
        <f>'Datos mes_tipo de cambio real'!A861</f>
        <v>1978</v>
      </c>
      <c r="B222" s="67">
        <f>'Datos mes_tipo de cambio real'!B861</f>
        <v>5</v>
      </c>
      <c r="C222" s="67" t="str">
        <f>'Datos mes_tipo de cambio real'!C861</f>
        <v>1978-5</v>
      </c>
      <c r="D222" s="68">
        <f>'Datos mes_tipo de cambio real'!N861</f>
        <v>63.387272357640313</v>
      </c>
      <c r="E222" s="68">
        <f>'Datos mes_tipo de cambio real'!O861</f>
        <v>63.387272357640477</v>
      </c>
      <c r="F222" s="68">
        <f>'Datos mes_tipo de cambio real'!P861</f>
        <v>82.047291722519802</v>
      </c>
    </row>
    <row r="223" spans="1:6" x14ac:dyDescent="0.3">
      <c r="A223" s="67">
        <f>'Datos mes_tipo de cambio real'!A862</f>
        <v>1978</v>
      </c>
      <c r="B223" s="67">
        <f>'Datos mes_tipo de cambio real'!B862</f>
        <v>6</v>
      </c>
      <c r="C223" s="67" t="str">
        <f>'Datos mes_tipo de cambio real'!C862</f>
        <v>1978-6</v>
      </c>
      <c r="D223" s="68">
        <f>'Datos mes_tipo de cambio real'!N862</f>
        <v>60.985552065781825</v>
      </c>
      <c r="E223" s="68">
        <f>'Datos mes_tipo de cambio real'!O862</f>
        <v>60.985552065781981</v>
      </c>
      <c r="F223" s="68">
        <f>'Datos mes_tipo de cambio real'!P862</f>
        <v>78.715241691509505</v>
      </c>
    </row>
    <row r="224" spans="1:6" x14ac:dyDescent="0.3">
      <c r="A224" s="67">
        <f>'Datos mes_tipo de cambio real'!A863</f>
        <v>1978</v>
      </c>
      <c r="B224" s="67">
        <f>'Datos mes_tipo de cambio real'!B863</f>
        <v>7</v>
      </c>
      <c r="C224" s="67" t="str">
        <f>'Datos mes_tipo de cambio real'!C863</f>
        <v>1978-7</v>
      </c>
      <c r="D224" s="68">
        <f>'Datos mes_tipo de cambio real'!N863</f>
        <v>58.522198965403241</v>
      </c>
      <c r="E224" s="68">
        <f>'Datos mes_tipo de cambio real'!O863</f>
        <v>58.522198965403391</v>
      </c>
      <c r="F224" s="68">
        <f>'Datos mes_tipo de cambio real'!P863</f>
        <v>75.947957711005344</v>
      </c>
    </row>
    <row r="225" spans="1:6" x14ac:dyDescent="0.3">
      <c r="A225" s="67">
        <f>'Datos mes_tipo de cambio real'!A864</f>
        <v>1978</v>
      </c>
      <c r="B225" s="67">
        <f>'Datos mes_tipo de cambio real'!B864</f>
        <v>8</v>
      </c>
      <c r="C225" s="67" t="str">
        <f>'Datos mes_tipo de cambio real'!C864</f>
        <v>1978-8</v>
      </c>
      <c r="D225" s="68">
        <f>'Datos mes_tipo de cambio real'!N864</f>
        <v>56.143683459949287</v>
      </c>
      <c r="E225" s="68">
        <f>'Datos mes_tipo de cambio real'!O864</f>
        <v>56.143683459949436</v>
      </c>
      <c r="F225" s="68">
        <f>'Datos mes_tipo de cambio real'!P864</f>
        <v>73.258826187407038</v>
      </c>
    </row>
    <row r="226" spans="1:6" x14ac:dyDescent="0.3">
      <c r="A226" s="67">
        <f>'Datos mes_tipo de cambio real'!A865</f>
        <v>1978</v>
      </c>
      <c r="B226" s="67">
        <f>'Datos mes_tipo de cambio real'!B865</f>
        <v>9</v>
      </c>
      <c r="C226" s="67" t="str">
        <f>'Datos mes_tipo de cambio real'!C865</f>
        <v>1978-9</v>
      </c>
      <c r="D226" s="68">
        <f>'Datos mes_tipo de cambio real'!N865</f>
        <v>55.19948412606972</v>
      </c>
      <c r="E226" s="68">
        <f>'Datos mes_tipo de cambio real'!O865</f>
        <v>55.199484126069862</v>
      </c>
      <c r="F226" s="68">
        <f>'Datos mes_tipo de cambio real'!P865</f>
        <v>72.419856900432535</v>
      </c>
    </row>
    <row r="227" spans="1:6" x14ac:dyDescent="0.3">
      <c r="A227" s="67">
        <f>'Datos mes_tipo de cambio real'!A866</f>
        <v>1978</v>
      </c>
      <c r="B227" s="67">
        <f>'Datos mes_tipo de cambio real'!B866</f>
        <v>10</v>
      </c>
      <c r="C227" s="67" t="str">
        <f>'Datos mes_tipo de cambio real'!C866</f>
        <v>1978-10</v>
      </c>
      <c r="D227" s="68">
        <f>'Datos mes_tipo de cambio real'!N866</f>
        <v>52.85315707037779</v>
      </c>
      <c r="E227" s="68">
        <f>'Datos mes_tipo de cambio real'!O866</f>
        <v>52.853157070377918</v>
      </c>
      <c r="F227" s="68">
        <f>'Datos mes_tipo de cambio real'!P866</f>
        <v>69.719966102868298</v>
      </c>
    </row>
    <row r="228" spans="1:6" x14ac:dyDescent="0.3">
      <c r="A228" s="67">
        <f>'Datos mes_tipo de cambio real'!A867</f>
        <v>1978</v>
      </c>
      <c r="B228" s="67">
        <f>'Datos mes_tipo de cambio real'!B867</f>
        <v>11</v>
      </c>
      <c r="C228" s="67" t="str">
        <f>'Datos mes_tipo de cambio real'!C867</f>
        <v>1978-11</v>
      </c>
      <c r="D228" s="68">
        <f>'Datos mes_tipo de cambio real'!N867</f>
        <v>51.534588155623297</v>
      </c>
      <c r="E228" s="68">
        <f>'Datos mes_tipo de cambio real'!O867</f>
        <v>51.534588155623432</v>
      </c>
      <c r="F228" s="68">
        <f>'Datos mes_tipo de cambio real'!P867</f>
        <v>68.351591757927523</v>
      </c>
    </row>
    <row r="229" spans="1:6" x14ac:dyDescent="0.3">
      <c r="A229" s="67">
        <f>'Datos mes_tipo de cambio real'!A868</f>
        <v>1978</v>
      </c>
      <c r="B229" s="67">
        <f>'Datos mes_tipo de cambio real'!B868</f>
        <v>12</v>
      </c>
      <c r="C229" s="67" t="str">
        <f>'Datos mes_tipo de cambio real'!C868</f>
        <v>1978-12</v>
      </c>
      <c r="D229" s="68">
        <f>'Datos mes_tipo de cambio real'!N868</f>
        <v>49.79132529236486</v>
      </c>
      <c r="E229" s="68">
        <f>'Datos mes_tipo de cambio real'!O868</f>
        <v>49.791325292364974</v>
      </c>
      <c r="F229" s="68">
        <f>'Datos mes_tipo de cambio real'!P868</f>
        <v>66.399850109770782</v>
      </c>
    </row>
    <row r="230" spans="1:6" x14ac:dyDescent="0.3">
      <c r="A230" s="67">
        <f>'Datos mes_tipo de cambio real'!A869</f>
        <v>1979</v>
      </c>
      <c r="B230" s="67">
        <f>'Datos mes_tipo de cambio real'!B869</f>
        <v>1</v>
      </c>
      <c r="C230" s="67" t="str">
        <f>'Datos mes_tipo de cambio real'!C869</f>
        <v>1979-1</v>
      </c>
      <c r="D230" s="68">
        <f>'Datos mes_tipo de cambio real'!N869</f>
        <v>47.181524570040139</v>
      </c>
      <c r="E230" s="68">
        <f>'Datos mes_tipo de cambio real'!O869</f>
        <v>47.18152457004026</v>
      </c>
      <c r="F230" s="68">
        <f>'Datos mes_tipo de cambio real'!P869</f>
        <v>63.262882031129713</v>
      </c>
    </row>
    <row r="231" spans="1:6" x14ac:dyDescent="0.3">
      <c r="A231" s="67">
        <f>'Datos mes_tipo de cambio real'!A870</f>
        <v>1979</v>
      </c>
      <c r="B231" s="67">
        <f>'Datos mes_tipo de cambio real'!B870</f>
        <v>2</v>
      </c>
      <c r="C231" s="67" t="str">
        <f>'Datos mes_tipo de cambio real'!C870</f>
        <v>1979-2</v>
      </c>
      <c r="D231" s="68">
        <f>'Datos mes_tipo de cambio real'!N870</f>
        <v>46.101004050176726</v>
      </c>
      <c r="E231" s="68">
        <f>'Datos mes_tipo de cambio real'!O870</f>
        <v>46.101004050176833</v>
      </c>
      <c r="F231" s="68">
        <f>'Datos mes_tipo de cambio real'!P870</f>
        <v>62.151408735904205</v>
      </c>
    </row>
    <row r="232" spans="1:6" x14ac:dyDescent="0.3">
      <c r="A232" s="67">
        <f>'Datos mes_tipo de cambio real'!A871</f>
        <v>1979</v>
      </c>
      <c r="B232" s="67">
        <f>'Datos mes_tipo de cambio real'!B871</f>
        <v>3</v>
      </c>
      <c r="C232" s="67" t="str">
        <f>'Datos mes_tipo de cambio real'!C871</f>
        <v>1979-3</v>
      </c>
      <c r="D232" s="68">
        <f>'Datos mes_tipo de cambio real'!N871</f>
        <v>45.472389344715623</v>
      </c>
      <c r="E232" s="68">
        <f>'Datos mes_tipo de cambio real'!O871</f>
        <v>45.472389344715744</v>
      </c>
      <c r="F232" s="68">
        <f>'Datos mes_tipo de cambio real'!P871</f>
        <v>61.638485237947073</v>
      </c>
    </row>
    <row r="233" spans="1:6" x14ac:dyDescent="0.3">
      <c r="A233" s="67">
        <f>'Datos mes_tipo de cambio real'!A872</f>
        <v>1979</v>
      </c>
      <c r="B233" s="67">
        <f>'Datos mes_tipo de cambio real'!B872</f>
        <v>4</v>
      </c>
      <c r="C233" s="67" t="str">
        <f>'Datos mes_tipo de cambio real'!C872</f>
        <v>1979-4</v>
      </c>
      <c r="D233" s="68">
        <f>'Datos mes_tipo de cambio real'!N872</f>
        <v>44.5372295875788</v>
      </c>
      <c r="E233" s="68">
        <f>'Datos mes_tipo de cambio real'!O872</f>
        <v>44.537229587578913</v>
      </c>
      <c r="F233" s="68">
        <f>'Datos mes_tipo de cambio real'!P872</f>
        <v>60.70031866063664</v>
      </c>
    </row>
    <row r="234" spans="1:6" x14ac:dyDescent="0.3">
      <c r="A234" s="67">
        <f>'Datos mes_tipo de cambio real'!A873</f>
        <v>1979</v>
      </c>
      <c r="B234" s="67">
        <f>'Datos mes_tipo de cambio real'!B873</f>
        <v>5</v>
      </c>
      <c r="C234" s="67" t="str">
        <f>'Datos mes_tipo de cambio real'!C873</f>
        <v>1979-5</v>
      </c>
      <c r="D234" s="68">
        <f>'Datos mes_tipo de cambio real'!N873</f>
        <v>43.908556131791798</v>
      </c>
      <c r="E234" s="68">
        <f>'Datos mes_tipo de cambio real'!O873</f>
        <v>43.908556131791897</v>
      </c>
      <c r="F234" s="68">
        <f>'Datos mes_tipo de cambio real'!P873</f>
        <v>60.170070257634073</v>
      </c>
    </row>
    <row r="235" spans="1:6" x14ac:dyDescent="0.3">
      <c r="A235" s="67">
        <f>'Datos mes_tipo de cambio real'!A874</f>
        <v>1979</v>
      </c>
      <c r="B235" s="67">
        <f>'Datos mes_tipo de cambio real'!B874</f>
        <v>6</v>
      </c>
      <c r="C235" s="67" t="str">
        <f>'Datos mes_tipo de cambio real'!C874</f>
        <v>1979-6</v>
      </c>
      <c r="D235" s="68">
        <f>'Datos mes_tipo de cambio real'!N874</f>
        <v>42.068816417137377</v>
      </c>
      <c r="E235" s="68">
        <f>'Datos mes_tipo de cambio real'!O874</f>
        <v>42.068816417137469</v>
      </c>
      <c r="F235" s="68">
        <f>'Datos mes_tipo de cambio real'!P874</f>
        <v>57.963585993200034</v>
      </c>
    </row>
    <row r="236" spans="1:6" x14ac:dyDescent="0.3">
      <c r="A236" s="67">
        <f>'Datos mes_tipo de cambio real'!A875</f>
        <v>1979</v>
      </c>
      <c r="B236" s="67">
        <f>'Datos mes_tipo de cambio real'!B875</f>
        <v>7</v>
      </c>
      <c r="C236" s="67" t="str">
        <f>'Datos mes_tipo de cambio real'!C875</f>
        <v>1979-7</v>
      </c>
      <c r="D236" s="68">
        <f>'Datos mes_tipo de cambio real'!N875</f>
        <v>41.209268419621814</v>
      </c>
      <c r="E236" s="68">
        <f>'Datos mes_tipo de cambio real'!O875</f>
        <v>41.209268419621907</v>
      </c>
      <c r="F236" s="68">
        <f>'Datos mes_tipo de cambio real'!P875</f>
        <v>56.874580039119195</v>
      </c>
    </row>
    <row r="237" spans="1:6" x14ac:dyDescent="0.3">
      <c r="A237" s="67">
        <f>'Datos mes_tipo de cambio real'!A876</f>
        <v>1979</v>
      </c>
      <c r="B237" s="67">
        <f>'Datos mes_tipo de cambio real'!B876</f>
        <v>8</v>
      </c>
      <c r="C237" s="67" t="str">
        <f>'Datos mes_tipo de cambio real'!C876</f>
        <v>1979-8</v>
      </c>
      <c r="D237" s="68">
        <f>'Datos mes_tipo de cambio real'!N876</f>
        <v>38.860409174907744</v>
      </c>
      <c r="E237" s="68">
        <f>'Datos mes_tipo de cambio real'!O876</f>
        <v>38.860409174907829</v>
      </c>
      <c r="F237" s="68">
        <f>'Datos mes_tipo de cambio real'!P876</f>
        <v>53.72284620480221</v>
      </c>
    </row>
    <row r="238" spans="1:6" x14ac:dyDescent="0.3">
      <c r="A238" s="67">
        <f>'Datos mes_tipo de cambio real'!A877</f>
        <v>1979</v>
      </c>
      <c r="B238" s="67">
        <f>'Datos mes_tipo de cambio real'!B877</f>
        <v>9</v>
      </c>
      <c r="C238" s="67" t="str">
        <f>'Datos mes_tipo de cambio real'!C877</f>
        <v>1979-9</v>
      </c>
      <c r="D238" s="68">
        <f>'Datos mes_tipo de cambio real'!N877</f>
        <v>38.035015412365425</v>
      </c>
      <c r="E238" s="68">
        <f>'Datos mes_tipo de cambio real'!O877</f>
        <v>38.035015412365517</v>
      </c>
      <c r="F238" s="68">
        <f>'Datos mes_tipo de cambio real'!P877</f>
        <v>52.670032538385733</v>
      </c>
    </row>
    <row r="239" spans="1:6" x14ac:dyDescent="0.3">
      <c r="A239" s="67">
        <f>'Datos mes_tipo de cambio real'!A878</f>
        <v>1979</v>
      </c>
      <c r="B239" s="67">
        <f>'Datos mes_tipo de cambio real'!B878</f>
        <v>10</v>
      </c>
      <c r="C239" s="67" t="str">
        <f>'Datos mes_tipo de cambio real'!C878</f>
        <v>1979-10</v>
      </c>
      <c r="D239" s="68">
        <f>'Datos mes_tipo de cambio real'!N878</f>
        <v>38.05478393262181</v>
      </c>
      <c r="E239" s="68">
        <f>'Datos mes_tipo de cambio real'!O878</f>
        <v>38.054783932621895</v>
      </c>
      <c r="F239" s="68">
        <f>'Datos mes_tipo de cambio real'!P878</f>
        <v>52.785859378433912</v>
      </c>
    </row>
    <row r="240" spans="1:6" x14ac:dyDescent="0.3">
      <c r="A240" s="67">
        <f>'Datos mes_tipo de cambio real'!A879</f>
        <v>1979</v>
      </c>
      <c r="B240" s="67">
        <f>'Datos mes_tipo de cambio real'!B879</f>
        <v>11</v>
      </c>
      <c r="C240" s="67" t="str">
        <f>'Datos mes_tipo de cambio real'!C879</f>
        <v>1979-11</v>
      </c>
      <c r="D240" s="68">
        <f>'Datos mes_tipo de cambio real'!N879</f>
        <v>37.793904755977501</v>
      </c>
      <c r="E240" s="68">
        <f>'Datos mes_tipo de cambio real'!O879</f>
        <v>37.793904755977586</v>
      </c>
      <c r="F240" s="68">
        <f>'Datos mes_tipo de cambio real'!P879</f>
        <v>52.511986319163235</v>
      </c>
    </row>
    <row r="241" spans="1:6" x14ac:dyDescent="0.3">
      <c r="A241" s="67">
        <f>'Datos mes_tipo de cambio real'!A880</f>
        <v>1979</v>
      </c>
      <c r="B241" s="67">
        <f>'Datos mes_tipo de cambio real'!B880</f>
        <v>12</v>
      </c>
      <c r="C241" s="67" t="str">
        <f>'Datos mes_tipo de cambio real'!C880</f>
        <v>1979-12</v>
      </c>
      <c r="D241" s="68">
        <f>'Datos mes_tipo de cambio real'!N880</f>
        <v>37.729483523063763</v>
      </c>
      <c r="E241" s="68">
        <f>'Datos mes_tipo de cambio real'!O880</f>
        <v>37.729483523063848</v>
      </c>
      <c r="F241" s="68">
        <f>'Datos mes_tipo de cambio real'!P880</f>
        <v>52.510467895862242</v>
      </c>
    </row>
    <row r="242" spans="1:6" x14ac:dyDescent="0.3">
      <c r="A242" s="67">
        <f>'Datos mes_tipo de cambio real'!A881</f>
        <v>1980</v>
      </c>
      <c r="B242" s="67">
        <f>'Datos mes_tipo de cambio real'!B881</f>
        <v>1</v>
      </c>
      <c r="C242" s="67" t="str">
        <f>'Datos mes_tipo de cambio real'!C881</f>
        <v>1980-1</v>
      </c>
      <c r="D242" s="68">
        <f>'Datos mes_tipo de cambio real'!N881</f>
        <v>36.675298403663966</v>
      </c>
      <c r="E242" s="68">
        <f>'Datos mes_tipo de cambio real'!O881</f>
        <v>36.675298403664037</v>
      </c>
      <c r="F242" s="68">
        <f>'Datos mes_tipo de cambio real'!P881</f>
        <v>51.128968356525547</v>
      </c>
    </row>
    <row r="243" spans="1:6" x14ac:dyDescent="0.3">
      <c r="A243" s="67">
        <f>'Datos mes_tipo de cambio real'!A882</f>
        <v>1980</v>
      </c>
      <c r="B243" s="67">
        <f>'Datos mes_tipo de cambio real'!B882</f>
        <v>2</v>
      </c>
      <c r="C243" s="67" t="str">
        <f>'Datos mes_tipo de cambio real'!C882</f>
        <v>1980-2</v>
      </c>
      <c r="D243" s="68">
        <f>'Datos mes_tipo de cambio real'!N882</f>
        <v>36.111191519280233</v>
      </c>
      <c r="E243" s="68">
        <f>'Datos mes_tipo de cambio real'!O882</f>
        <v>36.111191519280311</v>
      </c>
      <c r="F243" s="68">
        <f>'Datos mes_tipo de cambio real'!P882</f>
        <v>50.427047191716071</v>
      </c>
    </row>
    <row r="244" spans="1:6" x14ac:dyDescent="0.3">
      <c r="A244" s="67">
        <f>'Datos mes_tipo de cambio real'!A883</f>
        <v>1980</v>
      </c>
      <c r="B244" s="67">
        <f>'Datos mes_tipo de cambio real'!B883</f>
        <v>3</v>
      </c>
      <c r="C244" s="67" t="str">
        <f>'Datos mes_tipo de cambio real'!C883</f>
        <v>1980-3</v>
      </c>
      <c r="D244" s="68">
        <f>'Datos mes_tipo de cambio real'!N883</f>
        <v>35.440638141433283</v>
      </c>
      <c r="E244" s="68">
        <f>'Datos mes_tipo de cambio real'!O883</f>
        <v>35.440638141433361</v>
      </c>
      <c r="F244" s="68">
        <f>'Datos mes_tipo de cambio real'!P883</f>
        <v>49.573730201918423</v>
      </c>
    </row>
    <row r="245" spans="1:6" x14ac:dyDescent="0.3">
      <c r="A245" s="67">
        <f>'Datos mes_tipo de cambio real'!A884</f>
        <v>1980</v>
      </c>
      <c r="B245" s="67">
        <f>'Datos mes_tipo de cambio real'!B884</f>
        <v>4</v>
      </c>
      <c r="C245" s="67" t="str">
        <f>'Datos mes_tipo de cambio real'!C884</f>
        <v>1980-4</v>
      </c>
      <c r="D245" s="68">
        <f>'Datos mes_tipo de cambio real'!N884</f>
        <v>34.578902665335882</v>
      </c>
      <c r="E245" s="68">
        <f>'Datos mes_tipo de cambio real'!O884</f>
        <v>34.57890266533596</v>
      </c>
      <c r="F245" s="68">
        <f>'Datos mes_tipo de cambio real'!P884</f>
        <v>48.449535622008604</v>
      </c>
    </row>
    <row r="246" spans="1:6" x14ac:dyDescent="0.3">
      <c r="A246" s="67">
        <f>'Datos mes_tipo de cambio real'!A885</f>
        <v>1980</v>
      </c>
      <c r="B246" s="67">
        <f>'Datos mes_tipo de cambio real'!B885</f>
        <v>5</v>
      </c>
      <c r="C246" s="67" t="str">
        <f>'Datos mes_tipo de cambio real'!C885</f>
        <v>1980-5</v>
      </c>
      <c r="D246" s="68">
        <f>'Datos mes_tipo de cambio real'!N885</f>
        <v>33.588547576606338</v>
      </c>
      <c r="E246" s="68">
        <f>'Datos mes_tipo de cambio real'!O885</f>
        <v>33.588547576606416</v>
      </c>
      <c r="F246" s="68">
        <f>'Datos mes_tipo de cambio real'!P885</f>
        <v>47.140912214592383</v>
      </c>
    </row>
    <row r="247" spans="1:6" x14ac:dyDescent="0.3">
      <c r="A247" s="67">
        <f>'Datos mes_tipo de cambio real'!A886</f>
        <v>1980</v>
      </c>
      <c r="B247" s="67">
        <f>'Datos mes_tipo de cambio real'!B886</f>
        <v>6</v>
      </c>
      <c r="C247" s="67" t="str">
        <f>'Datos mes_tipo de cambio real'!C886</f>
        <v>1980-6</v>
      </c>
      <c r="D247" s="68">
        <f>'Datos mes_tipo de cambio real'!N886</f>
        <v>32.769537287489179</v>
      </c>
      <c r="E247" s="68">
        <f>'Datos mes_tipo de cambio real'!O886</f>
        <v>32.769537287489264</v>
      </c>
      <c r="F247" s="68">
        <f>'Datos mes_tipo de cambio real'!P886</f>
        <v>46.068642232071497</v>
      </c>
    </row>
    <row r="248" spans="1:6" x14ac:dyDescent="0.3">
      <c r="A248" s="67">
        <f>'Datos mes_tipo de cambio real'!A887</f>
        <v>1980</v>
      </c>
      <c r="B248" s="67">
        <f>'Datos mes_tipo de cambio real'!B887</f>
        <v>7</v>
      </c>
      <c r="C248" s="67" t="str">
        <f>'Datos mes_tipo de cambio real'!C887</f>
        <v>1980-7</v>
      </c>
      <c r="D248" s="68">
        <f>'Datos mes_tipo de cambio real'!N887</f>
        <v>31.778886291941582</v>
      </c>
      <c r="E248" s="68">
        <f>'Datos mes_tipo de cambio real'!O887</f>
        <v>31.778886291941649</v>
      </c>
      <c r="F248" s="68">
        <f>'Datos mes_tipo de cambio real'!P887</f>
        <v>44.410351577770946</v>
      </c>
    </row>
    <row r="249" spans="1:6" x14ac:dyDescent="0.3">
      <c r="A249" s="67">
        <f>'Datos mes_tipo de cambio real'!A888</f>
        <v>1980</v>
      </c>
      <c r="B249" s="67">
        <f>'Datos mes_tipo de cambio real'!B888</f>
        <v>8</v>
      </c>
      <c r="C249" s="67" t="str">
        <f>'Datos mes_tipo de cambio real'!C888</f>
        <v>1980-8</v>
      </c>
      <c r="D249" s="68">
        <f>'Datos mes_tipo de cambio real'!N888</f>
        <v>31.383766567839309</v>
      </c>
      <c r="E249" s="68">
        <f>'Datos mes_tipo de cambio real'!O888</f>
        <v>31.383766567839384</v>
      </c>
      <c r="F249" s="68">
        <f>'Datos mes_tipo de cambio real'!P888</f>
        <v>43.597444939107824</v>
      </c>
    </row>
    <row r="250" spans="1:6" x14ac:dyDescent="0.3">
      <c r="A250" s="67">
        <f>'Datos mes_tipo de cambio real'!A889</f>
        <v>1980</v>
      </c>
      <c r="B250" s="67">
        <f>'Datos mes_tipo de cambio real'!B889</f>
        <v>9</v>
      </c>
      <c r="C250" s="67" t="str">
        <f>'Datos mes_tipo de cambio real'!C889</f>
        <v>1980-9</v>
      </c>
      <c r="D250" s="68">
        <f>'Datos mes_tipo de cambio real'!N889</f>
        <v>30.709560692720729</v>
      </c>
      <c r="E250" s="68">
        <f>'Datos mes_tipo de cambio real'!O889</f>
        <v>30.7095606927208</v>
      </c>
      <c r="F250" s="68">
        <f>'Datos mes_tipo de cambio real'!P889</f>
        <v>42.407240338738902</v>
      </c>
    </row>
    <row r="251" spans="1:6" x14ac:dyDescent="0.3">
      <c r="A251" s="67">
        <f>'Datos mes_tipo de cambio real'!A890</f>
        <v>1980</v>
      </c>
      <c r="B251" s="67">
        <f>'Datos mes_tipo de cambio real'!B890</f>
        <v>10</v>
      </c>
      <c r="C251" s="67" t="str">
        <f>'Datos mes_tipo de cambio real'!C890</f>
        <v>1980-10</v>
      </c>
      <c r="D251" s="68">
        <f>'Datos mes_tipo de cambio real'!N890</f>
        <v>29.156928138293747</v>
      </c>
      <c r="E251" s="68">
        <f>'Datos mes_tipo de cambio real'!O890</f>
        <v>29.156928138293818</v>
      </c>
      <c r="F251" s="68">
        <f>'Datos mes_tipo de cambio real'!P890</f>
        <v>40.023826658528208</v>
      </c>
    </row>
    <row r="252" spans="1:6" x14ac:dyDescent="0.3">
      <c r="A252" s="67">
        <f>'Datos mes_tipo de cambio real'!A891</f>
        <v>1980</v>
      </c>
      <c r="B252" s="67">
        <f>'Datos mes_tipo de cambio real'!B891</f>
        <v>11</v>
      </c>
      <c r="C252" s="67" t="str">
        <f>'Datos mes_tipo de cambio real'!C891</f>
        <v>1980-11</v>
      </c>
      <c r="D252" s="68">
        <f>'Datos mes_tipo de cambio real'!N891</f>
        <v>28.441504528055301</v>
      </c>
      <c r="E252" s="68">
        <f>'Datos mes_tipo de cambio real'!O891</f>
        <v>28.441504528055368</v>
      </c>
      <c r="F252" s="68">
        <f>'Datos mes_tipo de cambio real'!P891</f>
        <v>38.809660504940325</v>
      </c>
    </row>
    <row r="253" spans="1:6" x14ac:dyDescent="0.3">
      <c r="A253" s="67">
        <f>'Datos mes_tipo de cambio real'!A892</f>
        <v>1980</v>
      </c>
      <c r="B253" s="67">
        <f>'Datos mes_tipo de cambio real'!B892</f>
        <v>12</v>
      </c>
      <c r="C253" s="67" t="str">
        <f>'Datos mes_tipo de cambio real'!C892</f>
        <v>1980-12</v>
      </c>
      <c r="D253" s="68">
        <f>'Datos mes_tipo de cambio real'!N892</f>
        <v>28.004300074883087</v>
      </c>
      <c r="E253" s="68">
        <f>'Datos mes_tipo de cambio real'!O892</f>
        <v>28.004300074883147</v>
      </c>
      <c r="F253" s="68">
        <f>'Datos mes_tipo de cambio real'!P892</f>
        <v>37.985901225691826</v>
      </c>
    </row>
    <row r="254" spans="1:6" x14ac:dyDescent="0.3">
      <c r="A254" s="67">
        <f>'Datos mes_tipo de cambio real'!A893</f>
        <v>1981</v>
      </c>
      <c r="B254" s="67">
        <f>'Datos mes_tipo de cambio real'!B893</f>
        <v>1</v>
      </c>
      <c r="C254" s="67" t="str">
        <f>'Datos mes_tipo de cambio real'!C893</f>
        <v>1981-1</v>
      </c>
      <c r="D254" s="68">
        <f>'Datos mes_tipo de cambio real'!N893</f>
        <v>27.239052625024645</v>
      </c>
      <c r="E254" s="68">
        <f>'Datos mes_tipo de cambio real'!O893</f>
        <v>27.239052625024705</v>
      </c>
      <c r="F254" s="68">
        <f>'Datos mes_tipo de cambio real'!P893</f>
        <v>36.728242353816171</v>
      </c>
    </row>
    <row r="255" spans="1:6" x14ac:dyDescent="0.3">
      <c r="A255" s="67">
        <f>'Datos mes_tipo de cambio real'!A894</f>
        <v>1981</v>
      </c>
      <c r="B255" s="67">
        <f>'Datos mes_tipo de cambio real'!B894</f>
        <v>2</v>
      </c>
      <c r="C255" s="67" t="str">
        <f>'Datos mes_tipo de cambio real'!C894</f>
        <v>1981-2</v>
      </c>
      <c r="D255" s="68">
        <f>'Datos mes_tipo de cambio real'!N894</f>
        <v>29.325255505266469</v>
      </c>
      <c r="E255" s="68">
        <f>'Datos mes_tipo de cambio real'!O894</f>
        <v>29.325255505266529</v>
      </c>
      <c r="F255" s="68">
        <f>'Datos mes_tipo de cambio real'!P894</f>
        <v>39.306139054770725</v>
      </c>
    </row>
    <row r="256" spans="1:6" x14ac:dyDescent="0.3">
      <c r="A256" s="67">
        <f>'Datos mes_tipo de cambio real'!A895</f>
        <v>1981</v>
      </c>
      <c r="B256" s="67">
        <f>'Datos mes_tipo de cambio real'!B895</f>
        <v>3</v>
      </c>
      <c r="C256" s="67" t="str">
        <f>'Datos mes_tipo de cambio real'!C895</f>
        <v>1981-3</v>
      </c>
      <c r="D256" s="68">
        <f>'Datos mes_tipo de cambio real'!N895</f>
        <v>28.944701543396985</v>
      </c>
      <c r="E256" s="68">
        <f>'Datos mes_tipo de cambio real'!O895</f>
        <v>28.944701543397048</v>
      </c>
      <c r="F256" s="68">
        <f>'Datos mes_tipo de cambio real'!P895</f>
        <v>38.565422363335557</v>
      </c>
    </row>
    <row r="257" spans="1:6" x14ac:dyDescent="0.3">
      <c r="A257" s="67">
        <f>'Datos mes_tipo de cambio real'!A896</f>
        <v>1981</v>
      </c>
      <c r="B257" s="67">
        <f>'Datos mes_tipo de cambio real'!B896</f>
        <v>4</v>
      </c>
      <c r="C257" s="67" t="str">
        <f>'Datos mes_tipo de cambio real'!C896</f>
        <v>1981-4</v>
      </c>
      <c r="D257" s="68">
        <f>'Datos mes_tipo de cambio real'!N896</f>
        <v>35.829263960671753</v>
      </c>
      <c r="E257" s="68">
        <f>'Datos mes_tipo de cambio real'!O896</f>
        <v>35.829263960671831</v>
      </c>
      <c r="F257" s="68">
        <f>'Datos mes_tipo de cambio real'!P896</f>
        <v>47.454492976233226</v>
      </c>
    </row>
    <row r="258" spans="1:6" x14ac:dyDescent="0.3">
      <c r="A258" s="67">
        <f>'Datos mes_tipo de cambio real'!A897</f>
        <v>1981</v>
      </c>
      <c r="B258" s="67">
        <f>'Datos mes_tipo de cambio real'!B897</f>
        <v>5</v>
      </c>
      <c r="C258" s="67" t="str">
        <f>'Datos mes_tipo de cambio real'!C897</f>
        <v>1981-5</v>
      </c>
      <c r="D258" s="68">
        <f>'Datos mes_tipo de cambio real'!N897</f>
        <v>35.049197070912854</v>
      </c>
      <c r="E258" s="68">
        <f>'Datos mes_tipo de cambio real'!O897</f>
        <v>35.049197070912918</v>
      </c>
      <c r="F258" s="68">
        <f>'Datos mes_tipo de cambio real'!P897</f>
        <v>46.145351566777066</v>
      </c>
    </row>
    <row r="259" spans="1:6" x14ac:dyDescent="0.3">
      <c r="A259" s="67">
        <f>'Datos mes_tipo de cambio real'!A898</f>
        <v>1981</v>
      </c>
      <c r="B259" s="67">
        <f>'Datos mes_tipo de cambio real'!B898</f>
        <v>6</v>
      </c>
      <c r="C259" s="67" t="str">
        <f>'Datos mes_tipo de cambio real'!C898</f>
        <v>1981-6</v>
      </c>
      <c r="D259" s="68">
        <f>'Datos mes_tipo de cambio real'!N898</f>
        <v>49.763156456540095</v>
      </c>
      <c r="E259" s="68">
        <f>'Datos mes_tipo de cambio real'!O898</f>
        <v>49.763156456540209</v>
      </c>
      <c r="F259" s="68">
        <f>'Datos mes_tipo de cambio real'!P898</f>
        <v>65.12807474927763</v>
      </c>
    </row>
    <row r="260" spans="1:6" x14ac:dyDescent="0.3">
      <c r="A260" s="67">
        <f>'Datos mes_tipo de cambio real'!A899</f>
        <v>1981</v>
      </c>
      <c r="B260" s="67">
        <f>'Datos mes_tipo de cambio real'!B899</f>
        <v>7</v>
      </c>
      <c r="C260" s="67" t="str">
        <f>'Datos mes_tipo de cambio real'!C899</f>
        <v>1981-7</v>
      </c>
      <c r="D260" s="68">
        <f>'Datos mes_tipo de cambio real'!N899</f>
        <v>43.388888919941728</v>
      </c>
      <c r="E260" s="68">
        <f>'Datos mes_tipo de cambio real'!O899</f>
        <v>43.388888919941806</v>
      </c>
      <c r="F260" s="68">
        <f>'Datos mes_tipo de cambio real'!P899</f>
        <v>56.552837341286534</v>
      </c>
    </row>
    <row r="261" spans="1:6" x14ac:dyDescent="0.3">
      <c r="A261" s="67">
        <f>'Datos mes_tipo de cambio real'!A900</f>
        <v>1981</v>
      </c>
      <c r="B261" s="67">
        <f>'Datos mes_tipo de cambio real'!B900</f>
        <v>8</v>
      </c>
      <c r="C261" s="67" t="str">
        <f>'Datos mes_tipo de cambio real'!C900</f>
        <v>1981-8</v>
      </c>
      <c r="D261" s="68">
        <f>'Datos mes_tipo de cambio real'!N900</f>
        <v>44.166216294348494</v>
      </c>
      <c r="E261" s="68">
        <f>'Datos mes_tipo de cambio real'!O900</f>
        <v>44.166216294348573</v>
      </c>
      <c r="F261" s="68">
        <f>'Datos mes_tipo de cambio real'!P900</f>
        <v>57.329956776227647</v>
      </c>
    </row>
    <row r="262" spans="1:6" x14ac:dyDescent="0.3">
      <c r="A262" s="67">
        <f>'Datos mes_tipo de cambio real'!A901</f>
        <v>1981</v>
      </c>
      <c r="B262" s="67">
        <f>'Datos mes_tipo de cambio real'!B901</f>
        <v>9</v>
      </c>
      <c r="C262" s="67" t="str">
        <f>'Datos mes_tipo de cambio real'!C901</f>
        <v>1981-9</v>
      </c>
      <c r="D262" s="68">
        <f>'Datos mes_tipo de cambio real'!N901</f>
        <v>45.455407153816637</v>
      </c>
      <c r="E262" s="68">
        <f>'Datos mes_tipo de cambio real'!O901</f>
        <v>45.455407153816715</v>
      </c>
      <c r="F262" s="68">
        <f>'Datos mes_tipo de cambio real'!P901</f>
        <v>58.761452306737311</v>
      </c>
    </row>
    <row r="263" spans="1:6" x14ac:dyDescent="0.3">
      <c r="A263" s="67">
        <f>'Datos mes_tipo de cambio real'!A902</f>
        <v>1981</v>
      </c>
      <c r="B263" s="67">
        <f>'Datos mes_tipo de cambio real'!B902</f>
        <v>10</v>
      </c>
      <c r="C263" s="67" t="str">
        <f>'Datos mes_tipo de cambio real'!C902</f>
        <v>1981-10</v>
      </c>
      <c r="D263" s="68">
        <f>'Datos mes_tipo de cambio real'!N902</f>
        <v>46.645378077381316</v>
      </c>
      <c r="E263" s="68">
        <f>'Datos mes_tipo de cambio real'!O902</f>
        <v>46.645378077381395</v>
      </c>
      <c r="F263" s="68">
        <f>'Datos mes_tipo de cambio real'!P902</f>
        <v>60.052506062441608</v>
      </c>
    </row>
    <row r="264" spans="1:6" x14ac:dyDescent="0.3">
      <c r="A264" s="67">
        <f>'Datos mes_tipo de cambio real'!A903</f>
        <v>1981</v>
      </c>
      <c r="B264" s="67">
        <f>'Datos mes_tipo de cambio real'!B903</f>
        <v>11</v>
      </c>
      <c r="C264" s="67" t="str">
        <f>'Datos mes_tipo de cambio real'!C903</f>
        <v>1981-11</v>
      </c>
      <c r="D264" s="68">
        <f>'Datos mes_tipo de cambio real'!N903</f>
        <v>47.098695382642923</v>
      </c>
      <c r="E264" s="68">
        <f>'Datos mes_tipo de cambio real'!O903</f>
        <v>47.098695382643015</v>
      </c>
      <c r="F264" s="68">
        <f>'Datos mes_tipo de cambio real'!P903</f>
        <v>60.387485347779688</v>
      </c>
    </row>
    <row r="265" spans="1:6" x14ac:dyDescent="0.3">
      <c r="A265" s="67">
        <f>'Datos mes_tipo de cambio real'!A904</f>
        <v>1981</v>
      </c>
      <c r="B265" s="67">
        <f>'Datos mes_tipo de cambio real'!B904</f>
        <v>12</v>
      </c>
      <c r="C265" s="67" t="str">
        <f>'Datos mes_tipo de cambio real'!C904</f>
        <v>1981-12</v>
      </c>
      <c r="D265" s="68">
        <f>'Datos mes_tipo de cambio real'!N904</f>
        <v>46.934842783745836</v>
      </c>
      <c r="E265" s="68">
        <f>'Datos mes_tipo de cambio real'!O904</f>
        <v>46.934842783745914</v>
      </c>
      <c r="F265" s="68">
        <f>'Datos mes_tipo de cambio real'!P904</f>
        <v>59.930649515585799</v>
      </c>
    </row>
    <row r="266" spans="1:6" x14ac:dyDescent="0.3">
      <c r="A266" s="67">
        <f>'Datos mes_tipo de cambio real'!A905</f>
        <v>1982</v>
      </c>
      <c r="B266" s="67">
        <f>'Datos mes_tipo de cambio real'!B905</f>
        <v>1</v>
      </c>
      <c r="C266" s="67" t="str">
        <f>'Datos mes_tipo de cambio real'!C905</f>
        <v>1982-1</v>
      </c>
      <c r="D266" s="68">
        <f>'Datos mes_tipo de cambio real'!N905</f>
        <v>59.445840567035034</v>
      </c>
      <c r="E266" s="68">
        <f>'Datos mes_tipo de cambio real'!O905</f>
        <v>59.445840567035169</v>
      </c>
      <c r="F266" s="68">
        <f>'Datos mes_tipo de cambio real'!P905</f>
        <v>75.594576587635572</v>
      </c>
    </row>
    <row r="267" spans="1:6" x14ac:dyDescent="0.3">
      <c r="A267" s="67">
        <f>'Datos mes_tipo de cambio real'!A906</f>
        <v>1982</v>
      </c>
      <c r="B267" s="67">
        <f>'Datos mes_tipo de cambio real'!B906</f>
        <v>2</v>
      </c>
      <c r="C267" s="67" t="str">
        <f>'Datos mes_tipo de cambio real'!C906</f>
        <v>1982-2</v>
      </c>
      <c r="D267" s="68">
        <f>'Datos mes_tipo de cambio real'!N906</f>
        <v>57.409204526158085</v>
      </c>
      <c r="E267" s="68">
        <f>'Datos mes_tipo de cambio real'!O906</f>
        <v>57.409204526158199</v>
      </c>
      <c r="F267" s="68">
        <f>'Datos mes_tipo de cambio real'!P906</f>
        <v>72.705329187282203</v>
      </c>
    </row>
    <row r="268" spans="1:6" x14ac:dyDescent="0.3">
      <c r="A268" s="67">
        <f>'Datos mes_tipo de cambio real'!A907</f>
        <v>1982</v>
      </c>
      <c r="B268" s="67">
        <f>'Datos mes_tipo de cambio real'!B907</f>
        <v>3</v>
      </c>
      <c r="C268" s="67" t="str">
        <f>'Datos mes_tipo de cambio real'!C907</f>
        <v>1982-3</v>
      </c>
      <c r="D268" s="68">
        <f>'Datos mes_tipo de cambio real'!N907</f>
        <v>59.364865677766453</v>
      </c>
      <c r="E268" s="68">
        <f>'Datos mes_tipo de cambio real'!O907</f>
        <v>59.364865677766566</v>
      </c>
      <c r="F268" s="68">
        <f>'Datos mes_tipo de cambio real'!P907</f>
        <v>74.873779272797648</v>
      </c>
    </row>
    <row r="269" spans="1:6" x14ac:dyDescent="0.3">
      <c r="A269" s="67">
        <f>'Datos mes_tipo de cambio real'!A908</f>
        <v>1982</v>
      </c>
      <c r="B269" s="67">
        <f>'Datos mes_tipo de cambio real'!B908</f>
        <v>4</v>
      </c>
      <c r="C269" s="67" t="str">
        <f>'Datos mes_tipo de cambio real'!C908</f>
        <v>1982-4</v>
      </c>
      <c r="D269" s="68">
        <f>'Datos mes_tipo de cambio real'!N908</f>
        <v>62.951947655293154</v>
      </c>
      <c r="E269" s="68">
        <f>'Datos mes_tipo de cambio real'!O908</f>
        <v>62.951947655293282</v>
      </c>
      <c r="F269" s="68">
        <f>'Datos mes_tipo de cambio real'!P908</f>
        <v>79.07241188162989</v>
      </c>
    </row>
    <row r="270" spans="1:6" x14ac:dyDescent="0.3">
      <c r="A270" s="67">
        <f>'Datos mes_tipo de cambio real'!A909</f>
        <v>1982</v>
      </c>
      <c r="B270" s="67">
        <f>'Datos mes_tipo de cambio real'!B909</f>
        <v>5</v>
      </c>
      <c r="C270" s="67" t="str">
        <f>'Datos mes_tipo de cambio real'!C909</f>
        <v>1982-5</v>
      </c>
      <c r="D270" s="68">
        <f>'Datos mes_tipo de cambio real'!N909</f>
        <v>72.315714011726001</v>
      </c>
      <c r="E270" s="68">
        <f>'Datos mes_tipo de cambio real'!O909</f>
        <v>72.315714011726158</v>
      </c>
      <c r="F270" s="68">
        <f>'Datos mes_tipo de cambio real'!P909</f>
        <v>90.461553733472925</v>
      </c>
    </row>
    <row r="271" spans="1:6" x14ac:dyDescent="0.3">
      <c r="A271" s="67">
        <f>'Datos mes_tipo de cambio real'!A910</f>
        <v>1982</v>
      </c>
      <c r="B271" s="67">
        <f>'Datos mes_tipo de cambio real'!B910</f>
        <v>6</v>
      </c>
      <c r="C271" s="67" t="str">
        <f>'Datos mes_tipo de cambio real'!C910</f>
        <v>1982-6</v>
      </c>
      <c r="D271" s="68">
        <f>'Datos mes_tipo de cambio real'!N910</f>
        <v>73.310577933386028</v>
      </c>
      <c r="E271" s="68">
        <f>'Datos mes_tipo de cambio real'!O910</f>
        <v>73.310577933386185</v>
      </c>
      <c r="F271" s="68">
        <f>'Datos mes_tipo de cambio real'!P910</f>
        <v>91.330020853250062</v>
      </c>
    </row>
    <row r="272" spans="1:6" x14ac:dyDescent="0.3">
      <c r="A272" s="67">
        <f>'Datos mes_tipo de cambio real'!A911</f>
        <v>1982</v>
      </c>
      <c r="B272" s="67">
        <f>'Datos mes_tipo de cambio real'!B911</f>
        <v>7</v>
      </c>
      <c r="C272" s="67" t="str">
        <f>'Datos mes_tipo de cambio real'!C911</f>
        <v>1982-7</v>
      </c>
      <c r="D272" s="68">
        <f>'Datos mes_tipo de cambio real'!N911</f>
        <v>147.42453497862502</v>
      </c>
      <c r="E272" s="68">
        <f>'Datos mes_tipo de cambio real'!O911</f>
        <v>147.42453497862533</v>
      </c>
      <c r="F272" s="68">
        <f>'Datos mes_tipo de cambio real'!P911</f>
        <v>183.80132284057498</v>
      </c>
    </row>
    <row r="273" spans="1:6" x14ac:dyDescent="0.3">
      <c r="A273" s="67">
        <f>'Datos mes_tipo de cambio real'!A912</f>
        <v>1982</v>
      </c>
      <c r="B273" s="67">
        <f>'Datos mes_tipo de cambio real'!B912</f>
        <v>8</v>
      </c>
      <c r="C273" s="67" t="str">
        <f>'Datos mes_tipo de cambio real'!C912</f>
        <v>1982-8</v>
      </c>
      <c r="D273" s="68">
        <f>'Datos mes_tipo de cambio real'!N912</f>
        <v>142.79367312798951</v>
      </c>
      <c r="E273" s="68">
        <f>'Datos mes_tipo de cambio real'!O912</f>
        <v>142.79367312798982</v>
      </c>
      <c r="F273" s="68">
        <f>'Datos mes_tipo de cambio real'!P912</f>
        <v>178.16393002086105</v>
      </c>
    </row>
    <row r="274" spans="1:6" x14ac:dyDescent="0.3">
      <c r="A274" s="67">
        <f>'Datos mes_tipo de cambio real'!A913</f>
        <v>1982</v>
      </c>
      <c r="B274" s="67">
        <f>'Datos mes_tipo de cambio real'!B913</f>
        <v>9</v>
      </c>
      <c r="C274" s="67" t="str">
        <f>'Datos mes_tipo de cambio real'!C913</f>
        <v>1982-9</v>
      </c>
      <c r="D274" s="68">
        <f>'Datos mes_tipo de cambio real'!N913</f>
        <v>122.102239599521</v>
      </c>
      <c r="E274" s="68">
        <f>'Datos mes_tipo de cambio real'!O913</f>
        <v>122.10223959952124</v>
      </c>
      <c r="F274" s="68">
        <f>'Datos mes_tipo de cambio real'!P913</f>
        <v>152.46368109132115</v>
      </c>
    </row>
    <row r="275" spans="1:6" x14ac:dyDescent="0.3">
      <c r="A275" s="67">
        <f>'Datos mes_tipo de cambio real'!A914</f>
        <v>1982</v>
      </c>
      <c r="B275" s="67">
        <f>'Datos mes_tipo de cambio real'!B914</f>
        <v>10</v>
      </c>
      <c r="C275" s="67" t="str">
        <f>'Datos mes_tipo de cambio real'!C914</f>
        <v>1982-10</v>
      </c>
      <c r="D275" s="68">
        <f>'Datos mes_tipo de cambio real'!N914</f>
        <v>108.68726477980684</v>
      </c>
      <c r="E275" s="68">
        <f>'Datos mes_tipo de cambio real'!O914</f>
        <v>108.68726477980704</v>
      </c>
      <c r="F275" s="68">
        <f>'Datos mes_tipo de cambio real'!P914</f>
        <v>135.81676547525223</v>
      </c>
    </row>
    <row r="276" spans="1:6" x14ac:dyDescent="0.3">
      <c r="A276" s="67">
        <f>'Datos mes_tipo de cambio real'!A915</f>
        <v>1982</v>
      </c>
      <c r="B276" s="67">
        <f>'Datos mes_tipo de cambio real'!B915</f>
        <v>11</v>
      </c>
      <c r="C276" s="67" t="str">
        <f>'Datos mes_tipo de cambio real'!C915</f>
        <v>1982-11</v>
      </c>
      <c r="D276" s="68">
        <f>'Datos mes_tipo de cambio real'!N915</f>
        <v>102.77392797816414</v>
      </c>
      <c r="E276" s="68">
        <f>'Datos mes_tipo de cambio real'!O915</f>
        <v>102.77392797816435</v>
      </c>
      <c r="F276" s="68">
        <f>'Datos mes_tipo de cambio real'!P915</f>
        <v>128.52559761452062</v>
      </c>
    </row>
    <row r="277" spans="1:6" x14ac:dyDescent="0.3">
      <c r="A277" s="67">
        <f>'Datos mes_tipo de cambio real'!A916</f>
        <v>1982</v>
      </c>
      <c r="B277" s="67">
        <f>'Datos mes_tipo de cambio real'!B916</f>
        <v>12</v>
      </c>
      <c r="C277" s="67" t="str">
        <f>'Datos mes_tipo de cambio real'!C916</f>
        <v>1982-12</v>
      </c>
      <c r="D277" s="68">
        <f>'Datos mes_tipo de cambio real'!N916</f>
        <v>103.81720785869715</v>
      </c>
      <c r="E277" s="68">
        <f>'Datos mes_tipo de cambio real'!O916</f>
        <v>103.81720785869739</v>
      </c>
      <c r="F277" s="68">
        <f>'Datos mes_tipo de cambio real'!P916</f>
        <v>129.92956173520733</v>
      </c>
    </row>
    <row r="278" spans="1:6" x14ac:dyDescent="0.3">
      <c r="A278" s="67">
        <f>'Datos mes_tipo de cambio real'!A917</f>
        <v>1983</v>
      </c>
      <c r="B278" s="67">
        <f>'Datos mes_tipo de cambio real'!B917</f>
        <v>1</v>
      </c>
      <c r="C278" s="67" t="str">
        <f>'Datos mes_tipo de cambio real'!C917</f>
        <v>1983-1</v>
      </c>
      <c r="D278" s="68">
        <f>'Datos mes_tipo de cambio real'!N917</f>
        <v>100.45702633318487</v>
      </c>
      <c r="E278" s="68">
        <f>'Datos mes_tipo de cambio real'!O917</f>
        <v>100.4570263331851</v>
      </c>
      <c r="F278" s="68">
        <f>'Datos mes_tipo de cambio real'!P917</f>
        <v>125.82035319400806</v>
      </c>
    </row>
    <row r="279" spans="1:6" x14ac:dyDescent="0.3">
      <c r="A279" s="67">
        <f>'Datos mes_tipo de cambio real'!A918</f>
        <v>1983</v>
      </c>
      <c r="B279" s="67">
        <f>'Datos mes_tipo de cambio real'!B918</f>
        <v>2</v>
      </c>
      <c r="C279" s="67" t="str">
        <f>'Datos mes_tipo de cambio real'!C918</f>
        <v>1983-2</v>
      </c>
      <c r="D279" s="68">
        <f>'Datos mes_tipo de cambio real'!N918</f>
        <v>99.247365791380361</v>
      </c>
      <c r="E279" s="68">
        <f>'Datos mes_tipo de cambio real'!O918</f>
        <v>99.247365791380574</v>
      </c>
      <c r="F279" s="68">
        <f>'Datos mes_tipo de cambio real'!P918</f>
        <v>124.40032726350353</v>
      </c>
    </row>
    <row r="280" spans="1:6" x14ac:dyDescent="0.3">
      <c r="A280" s="67">
        <f>'Datos mes_tipo de cambio real'!A919</f>
        <v>1983</v>
      </c>
      <c r="B280" s="67">
        <f>'Datos mes_tipo de cambio real'!B919</f>
        <v>3</v>
      </c>
      <c r="C280" s="67" t="str">
        <f>'Datos mes_tipo de cambio real'!C919</f>
        <v>1983-3</v>
      </c>
      <c r="D280" s="68">
        <f>'Datos mes_tipo de cambio real'!N919</f>
        <v>100.0316827984778</v>
      </c>
      <c r="E280" s="68">
        <f>'Datos mes_tipo de cambio real'!O919</f>
        <v>100.03168279847803</v>
      </c>
      <c r="F280" s="68">
        <f>'Datos mes_tipo de cambio real'!P919</f>
        <v>125.47929260944164</v>
      </c>
    </row>
    <row r="281" spans="1:6" x14ac:dyDescent="0.3">
      <c r="A281" s="67">
        <f>'Datos mes_tipo de cambio real'!A920</f>
        <v>1983</v>
      </c>
      <c r="B281" s="67">
        <f>'Datos mes_tipo de cambio real'!B920</f>
        <v>4</v>
      </c>
      <c r="C281" s="67" t="str">
        <f>'Datos mes_tipo de cambio real'!C920</f>
        <v>1983-4</v>
      </c>
      <c r="D281" s="68">
        <f>'Datos mes_tipo de cambio real'!N920</f>
        <v>102.01665773618917</v>
      </c>
      <c r="E281" s="68">
        <f>'Datos mes_tipo de cambio real'!O920</f>
        <v>102.01665773618937</v>
      </c>
      <c r="F281" s="68">
        <f>'Datos mes_tipo de cambio real'!P920</f>
        <v>128.06708679382541</v>
      </c>
    </row>
    <row r="282" spans="1:6" x14ac:dyDescent="0.3">
      <c r="A282" s="67">
        <f>'Datos mes_tipo de cambio real'!A921</f>
        <v>1983</v>
      </c>
      <c r="B282" s="67">
        <f>'Datos mes_tipo de cambio real'!B921</f>
        <v>5</v>
      </c>
      <c r="C282" s="67" t="str">
        <f>'Datos mes_tipo de cambio real'!C921</f>
        <v>1983-5</v>
      </c>
      <c r="D282" s="68">
        <f>'Datos mes_tipo de cambio real'!N921</f>
        <v>101.75535274279535</v>
      </c>
      <c r="E282" s="68">
        <f>'Datos mes_tipo de cambio real'!O921</f>
        <v>101.75535274279557</v>
      </c>
      <c r="F282" s="68">
        <f>'Datos mes_tipo de cambio real'!P921</f>
        <v>127.83673090526729</v>
      </c>
    </row>
    <row r="283" spans="1:6" x14ac:dyDescent="0.3">
      <c r="A283" s="67">
        <f>'Datos mes_tipo de cambio real'!A922</f>
        <v>1983</v>
      </c>
      <c r="B283" s="67">
        <f>'Datos mes_tipo de cambio real'!B922</f>
        <v>6</v>
      </c>
      <c r="C283" s="67" t="str">
        <f>'Datos mes_tipo de cambio real'!C922</f>
        <v>1983-6</v>
      </c>
      <c r="D283" s="68">
        <f>'Datos mes_tipo de cambio real'!N922</f>
        <v>96.609593120509629</v>
      </c>
      <c r="E283" s="68">
        <f>'Datos mes_tipo de cambio real'!O922</f>
        <v>96.609593120509814</v>
      </c>
      <c r="F283" s="68">
        <f>'Datos mes_tipo de cambio real'!P922</f>
        <v>121.46484425280583</v>
      </c>
    </row>
    <row r="284" spans="1:6" x14ac:dyDescent="0.3">
      <c r="A284" s="67">
        <f>'Datos mes_tipo de cambio real'!A923</f>
        <v>1983</v>
      </c>
      <c r="B284" s="67">
        <f>'Datos mes_tipo de cambio real'!B923</f>
        <v>7</v>
      </c>
      <c r="C284" s="67" t="str">
        <f>'Datos mes_tipo de cambio real'!C923</f>
        <v>1983-7</v>
      </c>
      <c r="D284" s="68">
        <f>'Datos mes_tipo de cambio real'!N923</f>
        <v>95.799452991897112</v>
      </c>
      <c r="E284" s="68">
        <f>'Datos mes_tipo de cambio real'!O923</f>
        <v>95.799452991897311</v>
      </c>
      <c r="F284" s="68">
        <f>'Datos mes_tipo de cambio real'!P923</f>
        <v>120.02896652571566</v>
      </c>
    </row>
    <row r="285" spans="1:6" x14ac:dyDescent="0.3">
      <c r="A285" s="67">
        <f>'Datos mes_tipo de cambio real'!A924</f>
        <v>1983</v>
      </c>
      <c r="B285" s="67">
        <f>'Datos mes_tipo de cambio real'!B924</f>
        <v>8</v>
      </c>
      <c r="C285" s="67" t="str">
        <f>'Datos mes_tipo de cambio real'!C924</f>
        <v>1983-8</v>
      </c>
      <c r="D285" s="68">
        <f>'Datos mes_tipo de cambio real'!N924</f>
        <v>92.347097781408536</v>
      </c>
      <c r="E285" s="68">
        <f>'Datos mes_tipo de cambio real'!O924</f>
        <v>92.347097781408721</v>
      </c>
      <c r="F285" s="68">
        <f>'Datos mes_tipo de cambio real'!P924</f>
        <v>115.30256844456943</v>
      </c>
    </row>
    <row r="286" spans="1:6" x14ac:dyDescent="0.3">
      <c r="A286" s="67">
        <f>'Datos mes_tipo de cambio real'!A925</f>
        <v>1983</v>
      </c>
      <c r="B286" s="67">
        <f>'Datos mes_tipo de cambio real'!B925</f>
        <v>9</v>
      </c>
      <c r="C286" s="67" t="str">
        <f>'Datos mes_tipo de cambio real'!C925</f>
        <v>1983-9</v>
      </c>
      <c r="D286" s="68">
        <f>'Datos mes_tipo de cambio real'!N925</f>
        <v>86.952028981076296</v>
      </c>
      <c r="E286" s="68">
        <f>'Datos mes_tipo de cambio real'!O925</f>
        <v>86.952028981076467</v>
      </c>
      <c r="F286" s="68">
        <f>'Datos mes_tipo de cambio real'!P925</f>
        <v>108.19025481823738</v>
      </c>
    </row>
    <row r="287" spans="1:6" x14ac:dyDescent="0.3">
      <c r="A287" s="67">
        <f>'Datos mes_tipo de cambio real'!A926</f>
        <v>1983</v>
      </c>
      <c r="B287" s="67">
        <f>'Datos mes_tipo de cambio real'!B926</f>
        <v>10</v>
      </c>
      <c r="C287" s="67" t="str">
        <f>'Datos mes_tipo de cambio real'!C926</f>
        <v>1983-10</v>
      </c>
      <c r="D287" s="68">
        <f>'Datos mes_tipo de cambio real'!N926</f>
        <v>89.463870506948354</v>
      </c>
      <c r="E287" s="68">
        <f>'Datos mes_tipo de cambio real'!O926</f>
        <v>89.46387050694851</v>
      </c>
      <c r="F287" s="68">
        <f>'Datos mes_tipo de cambio real'!P926</f>
        <v>110.92994542487544</v>
      </c>
    </row>
    <row r="288" spans="1:6" x14ac:dyDescent="0.3">
      <c r="A288" s="67">
        <f>'Datos mes_tipo de cambio real'!A927</f>
        <v>1983</v>
      </c>
      <c r="B288" s="67">
        <f>'Datos mes_tipo de cambio real'!B927</f>
        <v>11</v>
      </c>
      <c r="C288" s="67" t="str">
        <f>'Datos mes_tipo de cambio real'!C927</f>
        <v>1983-11</v>
      </c>
      <c r="D288" s="68">
        <f>'Datos mes_tipo de cambio real'!N927</f>
        <v>91.308036127884733</v>
      </c>
      <c r="E288" s="68">
        <f>'Datos mes_tipo de cambio real'!O927</f>
        <v>91.308036127884918</v>
      </c>
      <c r="F288" s="68">
        <f>'Datos mes_tipo de cambio real'!P927</f>
        <v>112.82434239892777</v>
      </c>
    </row>
    <row r="289" spans="1:6" x14ac:dyDescent="0.3">
      <c r="A289" s="67">
        <f>'Datos mes_tipo de cambio real'!A928</f>
        <v>1983</v>
      </c>
      <c r="B289" s="67">
        <f>'Datos mes_tipo de cambio real'!B928</f>
        <v>12</v>
      </c>
      <c r="C289" s="67" t="str">
        <f>'Datos mes_tipo de cambio real'!C928</f>
        <v>1983-12</v>
      </c>
      <c r="D289" s="68">
        <f>'Datos mes_tipo de cambio real'!N928</f>
        <v>94.65537570497689</v>
      </c>
      <c r="E289" s="68">
        <f>'Datos mes_tipo de cambio real'!O928</f>
        <v>94.655375704977061</v>
      </c>
      <c r="F289" s="68">
        <f>'Datos mes_tipo de cambio real'!P928</f>
        <v>116.55523528401969</v>
      </c>
    </row>
    <row r="290" spans="1:6" x14ac:dyDescent="0.3">
      <c r="A290" s="67">
        <f>'Datos mes_tipo de cambio real'!A929</f>
        <v>1984</v>
      </c>
      <c r="B290" s="67">
        <f>'Datos mes_tipo de cambio real'!B929</f>
        <v>1</v>
      </c>
      <c r="C290" s="67" t="str">
        <f>'Datos mes_tipo de cambio real'!C929</f>
        <v>1984-1</v>
      </c>
      <c r="D290" s="68">
        <f>'Datos mes_tipo de cambio real'!N929</f>
        <v>98.577447833148838</v>
      </c>
      <c r="E290" s="68">
        <f>'Datos mes_tipo de cambio real'!O929</f>
        <v>98.577447833149009</v>
      </c>
      <c r="F290" s="68">
        <f>'Datos mes_tipo de cambio real'!P929</f>
        <v>120.96417414399666</v>
      </c>
    </row>
    <row r="291" spans="1:6" x14ac:dyDescent="0.3">
      <c r="A291" s="67">
        <f>'Datos mes_tipo de cambio real'!A930</f>
        <v>1984</v>
      </c>
      <c r="B291" s="67">
        <f>'Datos mes_tipo de cambio real'!B930</f>
        <v>2</v>
      </c>
      <c r="C291" s="67" t="str">
        <f>'Datos mes_tipo de cambio real'!C930</f>
        <v>1984-2</v>
      </c>
      <c r="D291" s="68">
        <f>'Datos mes_tipo de cambio real'!N930</f>
        <v>94.339371871985932</v>
      </c>
      <c r="E291" s="68">
        <f>'Datos mes_tipo de cambio real'!O930</f>
        <v>94.339371871986131</v>
      </c>
      <c r="F291" s="68">
        <f>'Datos mes_tipo de cambio real'!P930</f>
        <v>115.36255546936445</v>
      </c>
    </row>
    <row r="292" spans="1:6" x14ac:dyDescent="0.3">
      <c r="A292" s="67">
        <f>'Datos mes_tipo de cambio real'!A931</f>
        <v>1984</v>
      </c>
      <c r="B292" s="67">
        <f>'Datos mes_tipo de cambio real'!B931</f>
        <v>3</v>
      </c>
      <c r="C292" s="67" t="str">
        <f>'Datos mes_tipo de cambio real'!C931</f>
        <v>1984-3</v>
      </c>
      <c r="D292" s="68">
        <f>'Datos mes_tipo de cambio real'!N931</f>
        <v>87.581559269484615</v>
      </c>
      <c r="E292" s="68">
        <f>'Datos mes_tipo de cambio real'!O931</f>
        <v>87.581559269484799</v>
      </c>
      <c r="F292" s="68">
        <f>'Datos mes_tipo de cambio real'!P931</f>
        <v>106.72772528850274</v>
      </c>
    </row>
    <row r="293" spans="1:6" x14ac:dyDescent="0.3">
      <c r="A293" s="67">
        <f>'Datos mes_tipo de cambio real'!A932</f>
        <v>1984</v>
      </c>
      <c r="B293" s="67">
        <f>'Datos mes_tipo de cambio real'!B932</f>
        <v>4</v>
      </c>
      <c r="C293" s="67" t="str">
        <f>'Datos mes_tipo de cambio real'!C932</f>
        <v>1984-4</v>
      </c>
      <c r="D293" s="68">
        <f>'Datos mes_tipo de cambio real'!N932</f>
        <v>84.402835497879181</v>
      </c>
      <c r="E293" s="68">
        <f>'Datos mes_tipo de cambio real'!O932</f>
        <v>84.402835497879352</v>
      </c>
      <c r="F293" s="68">
        <f>'Datos mes_tipo de cambio real'!P932</f>
        <v>102.49774484417237</v>
      </c>
    </row>
    <row r="294" spans="1:6" x14ac:dyDescent="0.3">
      <c r="A294" s="67">
        <f>'Datos mes_tipo de cambio real'!A933</f>
        <v>1984</v>
      </c>
      <c r="B294" s="67">
        <f>'Datos mes_tipo de cambio real'!B933</f>
        <v>5</v>
      </c>
      <c r="C294" s="67" t="str">
        <f>'Datos mes_tipo de cambio real'!C933</f>
        <v>1984-5</v>
      </c>
      <c r="D294" s="68">
        <f>'Datos mes_tipo de cambio real'!N933</f>
        <v>84.26196845138351</v>
      </c>
      <c r="E294" s="68">
        <f>'Datos mes_tipo de cambio real'!O933</f>
        <v>84.261968451383694</v>
      </c>
      <c r="F294" s="68">
        <f>'Datos mes_tipo de cambio real'!P933</f>
        <v>101.97214775840037</v>
      </c>
    </row>
    <row r="295" spans="1:6" x14ac:dyDescent="0.3">
      <c r="A295" s="67">
        <f>'Datos mes_tipo de cambio real'!A934</f>
        <v>1984</v>
      </c>
      <c r="B295" s="67">
        <f>'Datos mes_tipo de cambio real'!B934</f>
        <v>6</v>
      </c>
      <c r="C295" s="67" t="str">
        <f>'Datos mes_tipo de cambio real'!C934</f>
        <v>1984-6</v>
      </c>
      <c r="D295" s="68">
        <f>'Datos mes_tipo de cambio real'!N934</f>
        <v>83.560697234029917</v>
      </c>
      <c r="E295" s="68">
        <f>'Datos mes_tipo de cambio real'!O934</f>
        <v>83.560697234030073</v>
      </c>
      <c r="F295" s="68">
        <f>'Datos mes_tipo de cambio real'!P934</f>
        <v>100.7731221467957</v>
      </c>
    </row>
    <row r="296" spans="1:6" x14ac:dyDescent="0.3">
      <c r="A296" s="67">
        <f>'Datos mes_tipo de cambio real'!A935</f>
        <v>1984</v>
      </c>
      <c r="B296" s="67">
        <f>'Datos mes_tipo de cambio real'!B935</f>
        <v>7</v>
      </c>
      <c r="C296" s="67" t="str">
        <f>'Datos mes_tipo de cambio real'!C935</f>
        <v>1984-7</v>
      </c>
      <c r="D296" s="68">
        <f>'Datos mes_tipo de cambio real'!N935</f>
        <v>83.94593970540086</v>
      </c>
      <c r="E296" s="68">
        <f>'Datos mes_tipo de cambio real'!O935</f>
        <v>83.945939705401031</v>
      </c>
      <c r="F296" s="68">
        <f>'Datos mes_tipo de cambio real'!P935</f>
        <v>100.38821564614011</v>
      </c>
    </row>
    <row r="297" spans="1:6" x14ac:dyDescent="0.3">
      <c r="A297" s="67">
        <f>'Datos mes_tipo de cambio real'!A936</f>
        <v>1984</v>
      </c>
      <c r="B297" s="67">
        <f>'Datos mes_tipo de cambio real'!B936</f>
        <v>8</v>
      </c>
      <c r="C297" s="67" t="str">
        <f>'Datos mes_tipo de cambio real'!C936</f>
        <v>1984-8</v>
      </c>
      <c r="D297" s="68">
        <f>'Datos mes_tipo de cambio real'!N936</f>
        <v>83.356310328224623</v>
      </c>
      <c r="E297" s="68">
        <f>'Datos mes_tipo de cambio real'!O936</f>
        <v>83.356310328224808</v>
      </c>
      <c r="F297" s="68">
        <f>'Datos mes_tipo de cambio real'!P936</f>
        <v>98.846638244703087</v>
      </c>
    </row>
    <row r="298" spans="1:6" x14ac:dyDescent="0.3">
      <c r="A298" s="67">
        <f>'Datos mes_tipo de cambio real'!A937</f>
        <v>1984</v>
      </c>
      <c r="B298" s="67">
        <f>'Datos mes_tipo de cambio real'!B937</f>
        <v>9</v>
      </c>
      <c r="C298" s="67" t="str">
        <f>'Datos mes_tipo de cambio real'!C937</f>
        <v>1984-9</v>
      </c>
      <c r="D298" s="68">
        <f>'Datos mes_tipo de cambio real'!N937</f>
        <v>79.953014776741398</v>
      </c>
      <c r="E298" s="68">
        <f>'Datos mes_tipo de cambio real'!O937</f>
        <v>79.953014776741554</v>
      </c>
      <c r="F298" s="68">
        <f>'Datos mes_tipo de cambio real'!P937</f>
        <v>94.015323764930855</v>
      </c>
    </row>
    <row r="299" spans="1:6" x14ac:dyDescent="0.3">
      <c r="A299" s="67">
        <f>'Datos mes_tipo de cambio real'!A938</f>
        <v>1984</v>
      </c>
      <c r="B299" s="67">
        <f>'Datos mes_tipo de cambio real'!B938</f>
        <v>10</v>
      </c>
      <c r="C299" s="67" t="str">
        <f>'Datos mes_tipo de cambio real'!C938</f>
        <v>1984-10</v>
      </c>
      <c r="D299" s="68">
        <f>'Datos mes_tipo de cambio real'!N938</f>
        <v>84.105571960515491</v>
      </c>
      <c r="E299" s="68">
        <f>'Datos mes_tipo de cambio real'!O938</f>
        <v>84.105571960515647</v>
      </c>
      <c r="F299" s="68">
        <f>'Datos mes_tipo de cambio real'!P938</f>
        <v>98.068368711219918</v>
      </c>
    </row>
    <row r="300" spans="1:6" x14ac:dyDescent="0.3">
      <c r="A300" s="67">
        <f>'Datos mes_tipo de cambio real'!A939</f>
        <v>1984</v>
      </c>
      <c r="B300" s="67">
        <f>'Datos mes_tipo de cambio real'!B939</f>
        <v>11</v>
      </c>
      <c r="C300" s="67" t="str">
        <f>'Datos mes_tipo de cambio real'!C939</f>
        <v>1984-11</v>
      </c>
      <c r="D300" s="68">
        <f>'Datos mes_tipo de cambio real'!N939</f>
        <v>92.694620932950286</v>
      </c>
      <c r="E300" s="68">
        <f>'Datos mes_tipo de cambio real'!O939</f>
        <v>92.6946209329505</v>
      </c>
      <c r="F300" s="68">
        <f>'Datos mes_tipo de cambio real'!P939</f>
        <v>107.17638299689101</v>
      </c>
    </row>
    <row r="301" spans="1:6" x14ac:dyDescent="0.3">
      <c r="A301" s="67">
        <f>'Datos mes_tipo de cambio real'!A940</f>
        <v>1984</v>
      </c>
      <c r="B301" s="67">
        <f>'Datos mes_tipo de cambio real'!B940</f>
        <v>12</v>
      </c>
      <c r="C301" s="67" t="str">
        <f>'Datos mes_tipo de cambio real'!C940</f>
        <v>1984-12</v>
      </c>
      <c r="D301" s="68">
        <f>'Datos mes_tipo de cambio real'!N940</f>
        <v>94.731096699968333</v>
      </c>
      <c r="E301" s="68">
        <f>'Datos mes_tipo de cambio real'!O940</f>
        <v>94.73109669996856</v>
      </c>
      <c r="F301" s="68">
        <f>'Datos mes_tipo de cambio real'!P940</f>
        <v>108.61192464311704</v>
      </c>
    </row>
    <row r="302" spans="1:6" x14ac:dyDescent="0.3">
      <c r="A302" s="67">
        <f>'Datos mes_tipo de cambio real'!A941</f>
        <v>1985</v>
      </c>
      <c r="B302" s="67">
        <f>'Datos mes_tipo de cambio real'!B941</f>
        <v>1</v>
      </c>
      <c r="C302" s="67" t="str">
        <f>'Datos mes_tipo de cambio real'!C941</f>
        <v>1985-1</v>
      </c>
      <c r="D302" s="68">
        <f>'Datos mes_tipo de cambio real'!N941</f>
        <v>94.475958499150423</v>
      </c>
      <c r="E302" s="68">
        <f>'Datos mes_tipo de cambio real'!O941</f>
        <v>94.47595849915065</v>
      </c>
      <c r="F302" s="68">
        <f>'Datos mes_tipo de cambio real'!P941</f>
        <v>107.41047374828543</v>
      </c>
    </row>
    <row r="303" spans="1:6" x14ac:dyDescent="0.3">
      <c r="A303" s="67">
        <f>'Datos mes_tipo de cambio real'!A942</f>
        <v>1985</v>
      </c>
      <c r="B303" s="67">
        <f>'Datos mes_tipo de cambio real'!B942</f>
        <v>2</v>
      </c>
      <c r="C303" s="67" t="str">
        <f>'Datos mes_tipo de cambio real'!C942</f>
        <v>1985-2</v>
      </c>
      <c r="D303" s="68">
        <f>'Datos mes_tipo de cambio real'!N942</f>
        <v>95.435226425722888</v>
      </c>
      <c r="E303" s="68">
        <f>'Datos mes_tipo de cambio real'!O942</f>
        <v>95.435226425723073</v>
      </c>
      <c r="F303" s="68">
        <f>'Datos mes_tipo de cambio real'!P942</f>
        <v>107.59062107920128</v>
      </c>
    </row>
    <row r="304" spans="1:6" x14ac:dyDescent="0.3">
      <c r="A304" s="67">
        <f>'Datos mes_tipo de cambio real'!A943</f>
        <v>1985</v>
      </c>
      <c r="B304" s="67">
        <f>'Datos mes_tipo de cambio real'!B943</f>
        <v>3</v>
      </c>
      <c r="C304" s="67" t="str">
        <f>'Datos mes_tipo de cambio real'!C943</f>
        <v>1985-3</v>
      </c>
      <c r="D304" s="68">
        <f>'Datos mes_tipo de cambio real'!N943</f>
        <v>95.690912160818556</v>
      </c>
      <c r="E304" s="68">
        <f>'Datos mes_tipo de cambio real'!O943</f>
        <v>95.690912160818769</v>
      </c>
      <c r="F304" s="68">
        <f>'Datos mes_tipo de cambio real'!P943</f>
        <v>106.97364193416433</v>
      </c>
    </row>
    <row r="305" spans="1:6" x14ac:dyDescent="0.3">
      <c r="A305" s="67">
        <f>'Datos mes_tipo de cambio real'!A944</f>
        <v>1985</v>
      </c>
      <c r="B305" s="67">
        <f>'Datos mes_tipo de cambio real'!B944</f>
        <v>4</v>
      </c>
      <c r="C305" s="67" t="str">
        <f>'Datos mes_tipo de cambio real'!C944</f>
        <v>1985-4</v>
      </c>
      <c r="D305" s="68">
        <f>'Datos mes_tipo de cambio real'!N944</f>
        <v>95.893136092837366</v>
      </c>
      <c r="E305" s="68">
        <f>'Datos mes_tipo de cambio real'!O944</f>
        <v>95.89313609283758</v>
      </c>
      <c r="F305" s="68">
        <f>'Datos mes_tipo de cambio real'!P944</f>
        <v>106.30017761643167</v>
      </c>
    </row>
    <row r="306" spans="1:6" x14ac:dyDescent="0.3">
      <c r="A306" s="67">
        <f>'Datos mes_tipo de cambio real'!A945</f>
        <v>1985</v>
      </c>
      <c r="B306" s="67">
        <f>'Datos mes_tipo de cambio real'!B945</f>
        <v>5</v>
      </c>
      <c r="C306" s="67" t="str">
        <f>'Datos mes_tipo de cambio real'!C945</f>
        <v>1985-5</v>
      </c>
      <c r="D306" s="68">
        <f>'Datos mes_tipo de cambio real'!N945</f>
        <v>101.89107054143479</v>
      </c>
      <c r="E306" s="68">
        <f>'Datos mes_tipo de cambio real'!O945</f>
        <v>101.89107054143498</v>
      </c>
      <c r="F306" s="68">
        <f>'Datos mes_tipo de cambio real'!P945</f>
        <v>112.00127699007784</v>
      </c>
    </row>
    <row r="307" spans="1:6" x14ac:dyDescent="0.3">
      <c r="A307" s="67">
        <f>'Datos mes_tipo de cambio real'!A946</f>
        <v>1985</v>
      </c>
      <c r="B307" s="67">
        <f>'Datos mes_tipo de cambio real'!B946</f>
        <v>6</v>
      </c>
      <c r="C307" s="67" t="str">
        <f>'Datos mes_tipo de cambio real'!C946</f>
        <v>1985-6</v>
      </c>
      <c r="D307" s="68">
        <f>'Datos mes_tipo de cambio real'!N946</f>
        <v>111.74846533783627</v>
      </c>
      <c r="E307" s="68">
        <f>'Datos mes_tipo de cambio real'!O946</f>
        <v>111.74846533783651</v>
      </c>
      <c r="F307" s="68">
        <f>'Datos mes_tipo de cambio real'!P946</f>
        <v>121.80603252977376</v>
      </c>
    </row>
    <row r="308" spans="1:6" x14ac:dyDescent="0.3">
      <c r="A308" s="67">
        <f>'Datos mes_tipo de cambio real'!A947</f>
        <v>1985</v>
      </c>
      <c r="B308" s="67">
        <f>'Datos mes_tipo de cambio real'!B947</f>
        <v>7</v>
      </c>
      <c r="C308" s="67" t="str">
        <f>'Datos mes_tipo de cambio real'!C947</f>
        <v>1985-7</v>
      </c>
      <c r="D308" s="68">
        <f>'Datos mes_tipo de cambio real'!N947</f>
        <v>112.75814198960283</v>
      </c>
      <c r="E308" s="68">
        <f>'Datos mes_tipo de cambio real'!O947</f>
        <v>112.75814198960306</v>
      </c>
      <c r="F308" s="68">
        <f>'Datos mes_tipo de cambio real'!P947</f>
        <v>123.03616896807638</v>
      </c>
    </row>
    <row r="309" spans="1:6" x14ac:dyDescent="0.3">
      <c r="A309" s="67">
        <f>'Datos mes_tipo de cambio real'!A948</f>
        <v>1985</v>
      </c>
      <c r="B309" s="67">
        <f>'Datos mes_tipo de cambio real'!B948</f>
        <v>8</v>
      </c>
      <c r="C309" s="67" t="str">
        <f>'Datos mes_tipo de cambio real'!C948</f>
        <v>1985-8</v>
      </c>
      <c r="D309" s="68">
        <f>'Datos mes_tipo de cambio real'!N948</f>
        <v>109.79618792782193</v>
      </c>
      <c r="E309" s="68">
        <f>'Datos mes_tipo de cambio real'!O948</f>
        <v>109.79618792782216</v>
      </c>
      <c r="F309" s="68">
        <f>'Datos mes_tipo de cambio real'!P948</f>
        <v>119.93054563557183</v>
      </c>
    </row>
    <row r="310" spans="1:6" x14ac:dyDescent="0.3">
      <c r="A310" s="67">
        <f>'Datos mes_tipo de cambio real'!A949</f>
        <v>1985</v>
      </c>
      <c r="B310" s="67">
        <f>'Datos mes_tipo de cambio real'!B949</f>
        <v>9</v>
      </c>
      <c r="C310" s="67" t="str">
        <f>'Datos mes_tipo de cambio real'!C949</f>
        <v>1985-9</v>
      </c>
      <c r="D310" s="68">
        <f>'Datos mes_tipo de cambio real'!N949</f>
        <v>107.84719626160091</v>
      </c>
      <c r="E310" s="68">
        <f>'Datos mes_tipo de cambio real'!O949</f>
        <v>107.84719626160116</v>
      </c>
      <c r="F310" s="68">
        <f>'Datos mes_tipo de cambio real'!P949</f>
        <v>117.92586366617032</v>
      </c>
    </row>
    <row r="311" spans="1:6" x14ac:dyDescent="0.3">
      <c r="A311" s="67">
        <f>'Datos mes_tipo de cambio real'!A950</f>
        <v>1985</v>
      </c>
      <c r="B311" s="67">
        <f>'Datos mes_tipo de cambio real'!B950</f>
        <v>10</v>
      </c>
      <c r="C311" s="67" t="str">
        <f>'Datos mes_tipo de cambio real'!C950</f>
        <v>1985-10</v>
      </c>
      <c r="D311" s="68">
        <f>'Datos mes_tipo de cambio real'!N950</f>
        <v>106.27647764896857</v>
      </c>
      <c r="E311" s="68">
        <f>'Datos mes_tipo de cambio real'!O950</f>
        <v>106.27647764896879</v>
      </c>
      <c r="F311" s="68">
        <f>'Datos mes_tipo de cambio real'!P950</f>
        <v>116.33088107925467</v>
      </c>
    </row>
    <row r="312" spans="1:6" x14ac:dyDescent="0.3">
      <c r="A312" s="67">
        <f>'Datos mes_tipo de cambio real'!A951</f>
        <v>1985</v>
      </c>
      <c r="B312" s="67">
        <f>'Datos mes_tipo de cambio real'!B951</f>
        <v>11</v>
      </c>
      <c r="C312" s="67" t="str">
        <f>'Datos mes_tipo de cambio real'!C951</f>
        <v>1985-11</v>
      </c>
      <c r="D312" s="68">
        <f>'Datos mes_tipo de cambio real'!N951</f>
        <v>104.37891657597282</v>
      </c>
      <c r="E312" s="68">
        <f>'Datos mes_tipo de cambio real'!O951</f>
        <v>104.37891657597307</v>
      </c>
      <c r="F312" s="68">
        <f>'Datos mes_tipo de cambio real'!P951</f>
        <v>114.37426308487295</v>
      </c>
    </row>
    <row r="313" spans="1:6" x14ac:dyDescent="0.3">
      <c r="A313" s="67">
        <f>'Datos mes_tipo de cambio real'!A952</f>
        <v>1985</v>
      </c>
      <c r="B313" s="67">
        <f>'Datos mes_tipo de cambio real'!B952</f>
        <v>12</v>
      </c>
      <c r="C313" s="67" t="str">
        <f>'Datos mes_tipo de cambio real'!C952</f>
        <v>1985-12</v>
      </c>
      <c r="D313" s="68">
        <f>'Datos mes_tipo de cambio real'!N952</f>
        <v>101.43935441725016</v>
      </c>
      <c r="E313" s="68">
        <f>'Datos mes_tipo de cambio real'!O952</f>
        <v>101.43935441725039</v>
      </c>
      <c r="F313" s="68">
        <f>'Datos mes_tipo de cambio real'!P952</f>
        <v>111.27040266667323</v>
      </c>
    </row>
    <row r="314" spans="1:6" x14ac:dyDescent="0.3">
      <c r="A314" s="67">
        <f>'Datos mes_tipo de cambio real'!A953</f>
        <v>1986</v>
      </c>
      <c r="B314" s="67">
        <f>'Datos mes_tipo de cambio real'!B953</f>
        <v>1</v>
      </c>
      <c r="C314" s="67" t="str">
        <f>'Datos mes_tipo de cambio real'!C953</f>
        <v>1986-1</v>
      </c>
      <c r="D314" s="68">
        <f>'Datos mes_tipo de cambio real'!N953</f>
        <v>98.903611122767643</v>
      </c>
      <c r="E314" s="68">
        <f>'Datos mes_tipo de cambio real'!O953</f>
        <v>98.903611122767842</v>
      </c>
      <c r="F314" s="68">
        <f>'Datos mes_tipo de cambio real'!P953</f>
        <v>108.60329218115595</v>
      </c>
    </row>
    <row r="315" spans="1:6" x14ac:dyDescent="0.3">
      <c r="A315" s="67">
        <f>'Datos mes_tipo de cambio real'!A954</f>
        <v>1986</v>
      </c>
      <c r="B315" s="67">
        <f>'Datos mes_tipo de cambio real'!B954</f>
        <v>2</v>
      </c>
      <c r="C315" s="67" t="str">
        <f>'Datos mes_tipo de cambio real'!C954</f>
        <v>1986-2</v>
      </c>
      <c r="D315" s="68">
        <f>'Datos mes_tipo de cambio real'!N954</f>
        <v>97.514895277872668</v>
      </c>
      <c r="E315" s="68">
        <f>'Datos mes_tipo de cambio real'!O954</f>
        <v>97.51489527787291</v>
      </c>
      <c r="F315" s="68">
        <f>'Datos mes_tipo de cambio real'!P954</f>
        <v>107.1912806189205</v>
      </c>
    </row>
    <row r="316" spans="1:6" x14ac:dyDescent="0.3">
      <c r="A316" s="67">
        <f>'Datos mes_tipo de cambio real'!A955</f>
        <v>1986</v>
      </c>
      <c r="B316" s="67">
        <f>'Datos mes_tipo de cambio real'!B955</f>
        <v>3</v>
      </c>
      <c r="C316" s="67" t="str">
        <f>'Datos mes_tipo de cambio real'!C955</f>
        <v>1986-3</v>
      </c>
      <c r="D316" s="68">
        <f>'Datos mes_tipo de cambio real'!N955</f>
        <v>93.436439637859166</v>
      </c>
      <c r="E316" s="68">
        <f>'Datos mes_tipo de cambio real'!O955</f>
        <v>93.436439637859365</v>
      </c>
      <c r="F316" s="68">
        <f>'Datos mes_tipo de cambio real'!P955</f>
        <v>102.8164112732659</v>
      </c>
    </row>
    <row r="317" spans="1:6" x14ac:dyDescent="0.3">
      <c r="A317" s="67">
        <f>'Datos mes_tipo de cambio real'!A956</f>
        <v>1986</v>
      </c>
      <c r="B317" s="67">
        <f>'Datos mes_tipo de cambio real'!B956</f>
        <v>4</v>
      </c>
      <c r="C317" s="67" t="str">
        <f>'Datos mes_tipo de cambio real'!C956</f>
        <v>1986-4</v>
      </c>
      <c r="D317" s="68">
        <f>'Datos mes_tipo de cambio real'!N956</f>
        <v>92.379463604699453</v>
      </c>
      <c r="E317" s="68">
        <f>'Datos mes_tipo de cambio real'!O956</f>
        <v>92.379463604699623</v>
      </c>
      <c r="F317" s="68">
        <f>'Datos mes_tipo de cambio real'!P956</f>
        <v>101.76050526969443</v>
      </c>
    </row>
    <row r="318" spans="1:6" x14ac:dyDescent="0.3">
      <c r="A318" s="67">
        <f>'Datos mes_tipo de cambio real'!A957</f>
        <v>1986</v>
      </c>
      <c r="B318" s="67">
        <f>'Datos mes_tipo de cambio real'!B957</f>
        <v>5</v>
      </c>
      <c r="C318" s="67" t="str">
        <f>'Datos mes_tipo de cambio real'!C957</f>
        <v>1986-5</v>
      </c>
      <c r="D318" s="68">
        <f>'Datos mes_tipo de cambio real'!N957</f>
        <v>91.163522049929142</v>
      </c>
      <c r="E318" s="68">
        <f>'Datos mes_tipo de cambio real'!O957</f>
        <v>91.163522049929313</v>
      </c>
      <c r="F318" s="68">
        <f>'Datos mes_tipo de cambio real'!P957</f>
        <v>100.52696543514762</v>
      </c>
    </row>
    <row r="319" spans="1:6" x14ac:dyDescent="0.3">
      <c r="A319" s="67">
        <f>'Datos mes_tipo de cambio real'!A958</f>
        <v>1986</v>
      </c>
      <c r="B319" s="67">
        <f>'Datos mes_tipo de cambio real'!B958</f>
        <v>6</v>
      </c>
      <c r="C319" s="67" t="str">
        <f>'Datos mes_tipo de cambio real'!C958</f>
        <v>1986-6</v>
      </c>
      <c r="D319" s="68">
        <f>'Datos mes_tipo de cambio real'!N958</f>
        <v>90.332346833860129</v>
      </c>
      <c r="E319" s="68">
        <f>'Datos mes_tipo de cambio real'!O958</f>
        <v>90.332346833860313</v>
      </c>
      <c r="F319" s="68">
        <f>'Datos mes_tipo de cambio real'!P958</f>
        <v>99.715444499469626</v>
      </c>
    </row>
    <row r="320" spans="1:6" x14ac:dyDescent="0.3">
      <c r="A320" s="67">
        <f>'Datos mes_tipo de cambio real'!A959</f>
        <v>1986</v>
      </c>
      <c r="B320" s="67">
        <f>'Datos mes_tipo de cambio real'!B959</f>
        <v>7</v>
      </c>
      <c r="C320" s="67" t="str">
        <f>'Datos mes_tipo de cambio real'!C959</f>
        <v>1986-7</v>
      </c>
      <c r="D320" s="68">
        <f>'Datos mes_tipo de cambio real'!N959</f>
        <v>87.704995664328194</v>
      </c>
      <c r="E320" s="68">
        <f>'Datos mes_tipo de cambio real'!O959</f>
        <v>87.704995664328365</v>
      </c>
      <c r="F320" s="68">
        <f>'Datos mes_tipo de cambio real'!P959</f>
        <v>96.910496046722798</v>
      </c>
    </row>
    <row r="321" spans="1:6" x14ac:dyDescent="0.3">
      <c r="A321" s="67">
        <f>'Datos mes_tipo de cambio real'!A960</f>
        <v>1986</v>
      </c>
      <c r="B321" s="67">
        <f>'Datos mes_tipo de cambio real'!B960</f>
        <v>8</v>
      </c>
      <c r="C321" s="67" t="str">
        <f>'Datos mes_tipo de cambio real'!C960</f>
        <v>1986-8</v>
      </c>
      <c r="D321" s="68">
        <f>'Datos mes_tipo de cambio real'!N960</f>
        <v>86.323437161633379</v>
      </c>
      <c r="E321" s="68">
        <f>'Datos mes_tipo de cambio real'!O960</f>
        <v>86.323437161633549</v>
      </c>
      <c r="F321" s="68">
        <f>'Datos mes_tipo de cambio real'!P960</f>
        <v>95.477834092177304</v>
      </c>
    </row>
    <row r="322" spans="1:6" x14ac:dyDescent="0.3">
      <c r="A322" s="67">
        <f>'Datos mes_tipo de cambio real'!A961</f>
        <v>1986</v>
      </c>
      <c r="B322" s="67">
        <f>'Datos mes_tipo de cambio real'!B961</f>
        <v>9</v>
      </c>
      <c r="C322" s="67" t="str">
        <f>'Datos mes_tipo de cambio real'!C961</f>
        <v>1986-9</v>
      </c>
      <c r="D322" s="68">
        <f>'Datos mes_tipo de cambio real'!N961</f>
        <v>87.952113883177603</v>
      </c>
      <c r="E322" s="68">
        <f>'Datos mes_tipo de cambio real'!O961</f>
        <v>87.952113883177802</v>
      </c>
      <c r="F322" s="68">
        <f>'Datos mes_tipo de cambio real'!P961</f>
        <v>97.374998721875187</v>
      </c>
    </row>
    <row r="323" spans="1:6" x14ac:dyDescent="0.3">
      <c r="A323" s="67">
        <f>'Datos mes_tipo de cambio real'!A962</f>
        <v>1986</v>
      </c>
      <c r="B323" s="67">
        <f>'Datos mes_tipo de cambio real'!B962</f>
        <v>10</v>
      </c>
      <c r="C323" s="67" t="str">
        <f>'Datos mes_tipo de cambio real'!C962</f>
        <v>1986-10</v>
      </c>
      <c r="D323" s="68">
        <f>'Datos mes_tipo de cambio real'!N962</f>
        <v>86.587358508272047</v>
      </c>
      <c r="E323" s="68">
        <f>'Datos mes_tipo de cambio real'!O962</f>
        <v>86.587358508272246</v>
      </c>
      <c r="F323" s="68">
        <f>'Datos mes_tipo de cambio real'!P962</f>
        <v>95.95840551360088</v>
      </c>
    </row>
    <row r="324" spans="1:6" x14ac:dyDescent="0.3">
      <c r="A324" s="67">
        <f>'Datos mes_tipo de cambio real'!A963</f>
        <v>1986</v>
      </c>
      <c r="B324" s="67">
        <f>'Datos mes_tipo de cambio real'!B963</f>
        <v>11</v>
      </c>
      <c r="C324" s="67" t="str">
        <f>'Datos mes_tipo de cambio real'!C963</f>
        <v>1986-11</v>
      </c>
      <c r="D324" s="68">
        <f>'Datos mes_tipo de cambio real'!N963</f>
        <v>86.755253716198851</v>
      </c>
      <c r="E324" s="68">
        <f>'Datos mes_tipo de cambio real'!O963</f>
        <v>86.755253716199036</v>
      </c>
      <c r="F324" s="68">
        <f>'Datos mes_tipo de cambio real'!P963</f>
        <v>96.239124857104358</v>
      </c>
    </row>
    <row r="325" spans="1:6" x14ac:dyDescent="0.3">
      <c r="A325" s="67">
        <f>'Datos mes_tipo de cambio real'!A964</f>
        <v>1986</v>
      </c>
      <c r="B325" s="67">
        <f>'Datos mes_tipo de cambio real'!B964</f>
        <v>12</v>
      </c>
      <c r="C325" s="67" t="str">
        <f>'Datos mes_tipo de cambio real'!C964</f>
        <v>1986-12</v>
      </c>
      <c r="D325" s="68">
        <f>'Datos mes_tipo de cambio real'!N964</f>
        <v>87.533204168229233</v>
      </c>
      <c r="E325" s="68">
        <f>'Datos mes_tipo de cambio real'!O964</f>
        <v>87.533204168229403</v>
      </c>
      <c r="F325" s="68">
        <f>'Datos mes_tipo de cambio real'!P964</f>
        <v>97.197715161086251</v>
      </c>
    </row>
    <row r="326" spans="1:6" x14ac:dyDescent="0.3">
      <c r="A326" s="67">
        <f>'Datos mes_tipo de cambio real'!A965</f>
        <v>1987</v>
      </c>
      <c r="B326" s="67">
        <f>'Datos mes_tipo de cambio real'!B965</f>
        <v>1</v>
      </c>
      <c r="C326" s="67" t="str">
        <f>'Datos mes_tipo de cambio real'!C965</f>
        <v>1987-1</v>
      </c>
      <c r="D326" s="68">
        <f>'Datos mes_tipo de cambio real'!N965</f>
        <v>86.917778433259258</v>
      </c>
      <c r="E326" s="68">
        <f>'Datos mes_tipo de cambio real'!O965</f>
        <v>86.9177784332594</v>
      </c>
      <c r="F326" s="68">
        <f>'Datos mes_tipo de cambio real'!P965</f>
        <v>96.609358039542769</v>
      </c>
    </row>
    <row r="327" spans="1:6" x14ac:dyDescent="0.3">
      <c r="A327" s="67">
        <f>'Datos mes_tipo de cambio real'!A966</f>
        <v>1987</v>
      </c>
      <c r="B327" s="67">
        <f>'Datos mes_tipo de cambio real'!B966</f>
        <v>2</v>
      </c>
      <c r="C327" s="67" t="str">
        <f>'Datos mes_tipo de cambio real'!C966</f>
        <v>1987-2</v>
      </c>
      <c r="D327" s="68">
        <f>'Datos mes_tipo de cambio real'!N966</f>
        <v>87.978017415621991</v>
      </c>
      <c r="E327" s="68">
        <f>'Datos mes_tipo de cambio real'!O966</f>
        <v>87.978017415622148</v>
      </c>
      <c r="F327" s="68">
        <f>'Datos mes_tipo de cambio real'!P966</f>
        <v>97.884087969149803</v>
      </c>
    </row>
    <row r="328" spans="1:6" x14ac:dyDescent="0.3">
      <c r="A328" s="67">
        <f>'Datos mes_tipo de cambio real'!A967</f>
        <v>1987</v>
      </c>
      <c r="B328" s="67">
        <f>'Datos mes_tipo de cambio real'!B967</f>
        <v>3</v>
      </c>
      <c r="C328" s="67" t="str">
        <f>'Datos mes_tipo de cambio real'!C967</f>
        <v>1987-3</v>
      </c>
      <c r="D328" s="68">
        <f>'Datos mes_tipo de cambio real'!N967</f>
        <v>90.444402785351699</v>
      </c>
      <c r="E328" s="68">
        <f>'Datos mes_tipo de cambio real'!O967</f>
        <v>90.444402785351897</v>
      </c>
      <c r="F328" s="68">
        <f>'Datos mes_tipo de cambio real'!P967</f>
        <v>100.72724880400386</v>
      </c>
    </row>
    <row r="329" spans="1:6" x14ac:dyDescent="0.3">
      <c r="A329" s="67">
        <f>'Datos mes_tipo de cambio real'!A968</f>
        <v>1987</v>
      </c>
      <c r="B329" s="67">
        <f>'Datos mes_tipo de cambio real'!B968</f>
        <v>4</v>
      </c>
      <c r="C329" s="67" t="str">
        <f>'Datos mes_tipo de cambio real'!C968</f>
        <v>1987-4</v>
      </c>
      <c r="D329" s="68">
        <f>'Datos mes_tipo de cambio real'!N968</f>
        <v>88.051779933847882</v>
      </c>
      <c r="E329" s="68">
        <f>'Datos mes_tipo de cambio real'!O968</f>
        <v>88.051779933848039</v>
      </c>
      <c r="F329" s="68">
        <f>'Datos mes_tipo de cambio real'!P968</f>
        <v>98.159144599832658</v>
      </c>
    </row>
    <row r="330" spans="1:6" x14ac:dyDescent="0.3">
      <c r="A330" s="67">
        <f>'Datos mes_tipo de cambio real'!A969</f>
        <v>1987</v>
      </c>
      <c r="B330" s="67">
        <f>'Datos mes_tipo de cambio real'!B969</f>
        <v>5</v>
      </c>
      <c r="C330" s="67" t="str">
        <f>'Datos mes_tipo de cambio real'!C969</f>
        <v>1987-5</v>
      </c>
      <c r="D330" s="68">
        <f>'Datos mes_tipo de cambio real'!N969</f>
        <v>87.575911121295093</v>
      </c>
      <c r="E330" s="68">
        <f>'Datos mes_tipo de cambio real'!O969</f>
        <v>87.575911121295263</v>
      </c>
      <c r="F330" s="68">
        <f>'Datos mes_tipo de cambio real'!P969</f>
        <v>97.724765929172648</v>
      </c>
    </row>
    <row r="331" spans="1:6" x14ac:dyDescent="0.3">
      <c r="A331" s="67">
        <f>'Datos mes_tipo de cambio real'!A970</f>
        <v>1987</v>
      </c>
      <c r="B331" s="67">
        <f>'Datos mes_tipo de cambio real'!B970</f>
        <v>6</v>
      </c>
      <c r="C331" s="67" t="str">
        <f>'Datos mes_tipo de cambio real'!C970</f>
        <v>1987-6</v>
      </c>
      <c r="D331" s="68">
        <f>'Datos mes_tipo de cambio real'!N970</f>
        <v>87.159058456123162</v>
      </c>
      <c r="E331" s="68">
        <f>'Datos mes_tipo de cambio real'!O970</f>
        <v>87.159058456123333</v>
      </c>
      <c r="F331" s="68">
        <f>'Datos mes_tipo de cambio real'!P970</f>
        <v>97.355356984660745</v>
      </c>
    </row>
    <row r="332" spans="1:6" x14ac:dyDescent="0.3">
      <c r="A332" s="67">
        <f>'Datos mes_tipo de cambio real'!A971</f>
        <v>1987</v>
      </c>
      <c r="B332" s="67">
        <f>'Datos mes_tipo de cambio real'!B971</f>
        <v>7</v>
      </c>
      <c r="C332" s="67" t="str">
        <f>'Datos mes_tipo de cambio real'!C971</f>
        <v>1987-7</v>
      </c>
      <c r="D332" s="68">
        <f>'Datos mes_tipo de cambio real'!N971</f>
        <v>87.991685124485798</v>
      </c>
      <c r="E332" s="68">
        <f>'Datos mes_tipo de cambio real'!O971</f>
        <v>87.991685124485969</v>
      </c>
      <c r="F332" s="68">
        <f>'Datos mes_tipo de cambio real'!P971</f>
        <v>97.899111701060889</v>
      </c>
    </row>
    <row r="333" spans="1:6" x14ac:dyDescent="0.3">
      <c r="A333" s="67">
        <f>'Datos mes_tipo de cambio real'!A972</f>
        <v>1987</v>
      </c>
      <c r="B333" s="67">
        <f>'Datos mes_tipo de cambio real'!B972</f>
        <v>8</v>
      </c>
      <c r="C333" s="67" t="str">
        <f>'Datos mes_tipo de cambio real'!C972</f>
        <v>1987-8</v>
      </c>
      <c r="D333" s="68">
        <f>'Datos mes_tipo de cambio real'!N972</f>
        <v>86.811071023546134</v>
      </c>
      <c r="E333" s="68">
        <f>'Datos mes_tipo de cambio real'!O972</f>
        <v>86.811071023546305</v>
      </c>
      <c r="F333" s="68">
        <f>'Datos mes_tipo de cambio real'!P972</f>
        <v>96.205970136028668</v>
      </c>
    </row>
    <row r="334" spans="1:6" x14ac:dyDescent="0.3">
      <c r="A334" s="67">
        <f>'Datos mes_tipo de cambio real'!A973</f>
        <v>1987</v>
      </c>
      <c r="B334" s="67">
        <f>'Datos mes_tipo de cambio real'!B973</f>
        <v>9</v>
      </c>
      <c r="C334" s="67" t="str">
        <f>'Datos mes_tipo de cambio real'!C973</f>
        <v>1987-9</v>
      </c>
      <c r="D334" s="68">
        <f>'Datos mes_tipo de cambio real'!N973</f>
        <v>90.225949596681872</v>
      </c>
      <c r="E334" s="68">
        <f>'Datos mes_tipo de cambio real'!O973</f>
        <v>90.225949596682071</v>
      </c>
      <c r="F334" s="68">
        <f>'Datos mes_tipo de cambio real'!P973</f>
        <v>99.597437170163374</v>
      </c>
    </row>
    <row r="335" spans="1:6" x14ac:dyDescent="0.3">
      <c r="A335" s="67">
        <f>'Datos mes_tipo de cambio real'!A974</f>
        <v>1987</v>
      </c>
      <c r="B335" s="67">
        <f>'Datos mes_tipo de cambio real'!B974</f>
        <v>10</v>
      </c>
      <c r="C335" s="67" t="str">
        <f>'Datos mes_tipo de cambio real'!C974</f>
        <v>1987-10</v>
      </c>
      <c r="D335" s="68">
        <f>'Datos mes_tipo de cambio real'!N974</f>
        <v>100.54393215502249</v>
      </c>
      <c r="E335" s="68">
        <f>'Datos mes_tipo de cambio real'!O974</f>
        <v>100.54393215502266</v>
      </c>
      <c r="F335" s="68">
        <f>'Datos mes_tipo de cambio real'!P974</f>
        <v>110.55091985350009</v>
      </c>
    </row>
    <row r="336" spans="1:6" x14ac:dyDescent="0.3">
      <c r="A336" s="67">
        <f>'Datos mes_tipo de cambio real'!A975</f>
        <v>1987</v>
      </c>
      <c r="B336" s="67">
        <f>'Datos mes_tipo de cambio real'!B975</f>
        <v>11</v>
      </c>
      <c r="C336" s="67" t="str">
        <f>'Datos mes_tipo de cambio real'!C975</f>
        <v>1987-11</v>
      </c>
      <c r="D336" s="68">
        <f>'Datos mes_tipo de cambio real'!N975</f>
        <v>98.901641321198824</v>
      </c>
      <c r="E336" s="68">
        <f>'Datos mes_tipo de cambio real'!O975</f>
        <v>98.90164132119898</v>
      </c>
      <c r="F336" s="68">
        <f>'Datos mes_tipo de cambio real'!P975</f>
        <v>108.31778894314721</v>
      </c>
    </row>
    <row r="337" spans="1:6" x14ac:dyDescent="0.3">
      <c r="A337" s="67">
        <f>'Datos mes_tipo de cambio real'!A976</f>
        <v>1987</v>
      </c>
      <c r="B337" s="67">
        <f>'Datos mes_tipo de cambio real'!B976</f>
        <v>12</v>
      </c>
      <c r="C337" s="67" t="str">
        <f>'Datos mes_tipo de cambio real'!C976</f>
        <v>1987-12</v>
      </c>
      <c r="D337" s="68">
        <f>'Datos mes_tipo de cambio real'!N976</f>
        <v>96.256734224094188</v>
      </c>
      <c r="E337" s="68">
        <f>'Datos mes_tipo de cambio real'!O976</f>
        <v>96.256734224094345</v>
      </c>
      <c r="F337" s="68">
        <f>'Datos mes_tipo de cambio real'!P976</f>
        <v>105.00674660054823</v>
      </c>
    </row>
    <row r="338" spans="1:6" x14ac:dyDescent="0.3">
      <c r="A338" s="67">
        <f>'Datos mes_tipo de cambio real'!A977</f>
        <v>1988</v>
      </c>
      <c r="B338" s="67">
        <f>'Datos mes_tipo de cambio real'!B977</f>
        <v>1</v>
      </c>
      <c r="C338" s="67" t="str">
        <f>'Datos mes_tipo de cambio real'!C977</f>
        <v>1988-1</v>
      </c>
      <c r="D338" s="68">
        <f>'Datos mes_tipo de cambio real'!N977</f>
        <v>98.558293407743164</v>
      </c>
      <c r="E338" s="68">
        <f>'Datos mes_tipo de cambio real'!O977</f>
        <v>98.558293407743335</v>
      </c>
      <c r="F338" s="68">
        <f>'Datos mes_tipo de cambio real'!P977</f>
        <v>107.09496363185679</v>
      </c>
    </row>
    <row r="339" spans="1:6" x14ac:dyDescent="0.3">
      <c r="A339" s="67">
        <f>'Datos mes_tipo de cambio real'!A978</f>
        <v>1988</v>
      </c>
      <c r="B339" s="67">
        <f>'Datos mes_tipo de cambio real'!B978</f>
        <v>2</v>
      </c>
      <c r="C339" s="67" t="str">
        <f>'Datos mes_tipo de cambio real'!C978</f>
        <v>1988-2</v>
      </c>
      <c r="D339" s="68">
        <f>'Datos mes_tipo de cambio real'!N978</f>
        <v>98.926491991073846</v>
      </c>
      <c r="E339" s="68">
        <f>'Datos mes_tipo de cambio real'!O978</f>
        <v>98.92649199107403</v>
      </c>
      <c r="F339" s="68">
        <f>'Datos mes_tipo de cambio real'!P978</f>
        <v>107.07258174666947</v>
      </c>
    </row>
    <row r="340" spans="1:6" x14ac:dyDescent="0.3">
      <c r="A340" s="67">
        <f>'Datos mes_tipo de cambio real'!A979</f>
        <v>1988</v>
      </c>
      <c r="B340" s="67">
        <f>'Datos mes_tipo de cambio real'!B979</f>
        <v>3</v>
      </c>
      <c r="C340" s="67" t="str">
        <f>'Datos mes_tipo de cambio real'!C979</f>
        <v>1988-3</v>
      </c>
      <c r="D340" s="68">
        <f>'Datos mes_tipo de cambio real'!N979</f>
        <v>98.323316995337848</v>
      </c>
      <c r="E340" s="68">
        <f>'Datos mes_tipo de cambio real'!O979</f>
        <v>98.323316995338033</v>
      </c>
      <c r="F340" s="68">
        <f>'Datos mes_tipo de cambio real'!P979</f>
        <v>106.00149238455741</v>
      </c>
    </row>
    <row r="341" spans="1:6" x14ac:dyDescent="0.3">
      <c r="A341" s="67">
        <f>'Datos mes_tipo de cambio real'!A980</f>
        <v>1988</v>
      </c>
      <c r="B341" s="67">
        <f>'Datos mes_tipo de cambio real'!B980</f>
        <v>4</v>
      </c>
      <c r="C341" s="67" t="str">
        <f>'Datos mes_tipo de cambio real'!C980</f>
        <v>1988-4</v>
      </c>
      <c r="D341" s="68">
        <f>'Datos mes_tipo de cambio real'!N980</f>
        <v>98.200670663196803</v>
      </c>
      <c r="E341" s="68">
        <f>'Datos mes_tipo de cambio real'!O980</f>
        <v>98.200670663196973</v>
      </c>
      <c r="F341" s="68">
        <f>'Datos mes_tipo de cambio real'!P980</f>
        <v>105.45318590197881</v>
      </c>
    </row>
    <row r="342" spans="1:6" x14ac:dyDescent="0.3">
      <c r="A342" s="67">
        <f>'Datos mes_tipo de cambio real'!A981</f>
        <v>1988</v>
      </c>
      <c r="B342" s="67">
        <f>'Datos mes_tipo de cambio real'!B981</f>
        <v>5</v>
      </c>
      <c r="C342" s="67" t="str">
        <f>'Datos mes_tipo de cambio real'!C981</f>
        <v>1988-5</v>
      </c>
      <c r="D342" s="68">
        <f>'Datos mes_tipo de cambio real'!N981</f>
        <v>98.700186300176199</v>
      </c>
      <c r="E342" s="68">
        <f>'Datos mes_tipo de cambio real'!O981</f>
        <v>98.700186300176355</v>
      </c>
      <c r="F342" s="68">
        <f>'Datos mes_tipo de cambio real'!P981</f>
        <v>105.57303732428578</v>
      </c>
    </row>
    <row r="343" spans="1:6" x14ac:dyDescent="0.3">
      <c r="A343" s="67">
        <f>'Datos mes_tipo de cambio real'!A982</f>
        <v>1988</v>
      </c>
      <c r="B343" s="67">
        <f>'Datos mes_tipo de cambio real'!B982</f>
        <v>6</v>
      </c>
      <c r="C343" s="67" t="str">
        <f>'Datos mes_tipo de cambio real'!C982</f>
        <v>1988-6</v>
      </c>
      <c r="D343" s="68">
        <f>'Datos mes_tipo de cambio real'!N982</f>
        <v>101.97684110932073</v>
      </c>
      <c r="E343" s="68">
        <f>'Datos mes_tipo de cambio real'!O982</f>
        <v>101.9768411093209</v>
      </c>
      <c r="F343" s="68">
        <f>'Datos mes_tipo de cambio real'!P982</f>
        <v>108.64916464665117</v>
      </c>
    </row>
    <row r="344" spans="1:6" x14ac:dyDescent="0.3">
      <c r="A344" s="67">
        <f>'Datos mes_tipo de cambio real'!A983</f>
        <v>1988</v>
      </c>
      <c r="B344" s="67">
        <f>'Datos mes_tipo de cambio real'!B983</f>
        <v>7</v>
      </c>
      <c r="C344" s="67" t="str">
        <f>'Datos mes_tipo de cambio real'!C983</f>
        <v>1988-7</v>
      </c>
      <c r="D344" s="68">
        <f>'Datos mes_tipo de cambio real'!N983</f>
        <v>97.394833357068563</v>
      </c>
      <c r="E344" s="68">
        <f>'Datos mes_tipo de cambio real'!O983</f>
        <v>97.394833357068705</v>
      </c>
      <c r="F344" s="68">
        <f>'Datos mes_tipo de cambio real'!P983</f>
        <v>102.79235042798702</v>
      </c>
    </row>
    <row r="345" spans="1:6" x14ac:dyDescent="0.3">
      <c r="A345" s="67">
        <f>'Datos mes_tipo de cambio real'!A984</f>
        <v>1988</v>
      </c>
      <c r="B345" s="67">
        <f>'Datos mes_tipo de cambio real'!B984</f>
        <v>8</v>
      </c>
      <c r="C345" s="67" t="str">
        <f>'Datos mes_tipo de cambio real'!C984</f>
        <v>1988-8</v>
      </c>
      <c r="D345" s="68">
        <f>'Datos mes_tipo de cambio real'!N984</f>
        <v>95.142620120763908</v>
      </c>
      <c r="E345" s="68">
        <f>'Datos mes_tipo de cambio real'!O984</f>
        <v>95.142620120764079</v>
      </c>
      <c r="F345" s="68">
        <f>'Datos mes_tipo de cambio real'!P984</f>
        <v>99.471811300806365</v>
      </c>
    </row>
    <row r="346" spans="1:6" x14ac:dyDescent="0.3">
      <c r="A346" s="67">
        <f>'Datos mes_tipo de cambio real'!A985</f>
        <v>1988</v>
      </c>
      <c r="B346" s="67">
        <f>'Datos mes_tipo de cambio real'!B985</f>
        <v>9</v>
      </c>
      <c r="C346" s="67" t="str">
        <f>'Datos mes_tipo de cambio real'!C985</f>
        <v>1988-9</v>
      </c>
      <c r="D346" s="68">
        <f>'Datos mes_tipo de cambio real'!N985</f>
        <v>85.660455217306549</v>
      </c>
      <c r="E346" s="68">
        <f>'Datos mes_tipo de cambio real'!O985</f>
        <v>85.660455217306691</v>
      </c>
      <c r="F346" s="68">
        <f>'Datos mes_tipo de cambio real'!P985</f>
        <v>88.716691642739136</v>
      </c>
    </row>
    <row r="347" spans="1:6" x14ac:dyDescent="0.3">
      <c r="A347" s="67">
        <f>'Datos mes_tipo de cambio real'!A986</f>
        <v>1988</v>
      </c>
      <c r="B347" s="67">
        <f>'Datos mes_tipo de cambio real'!B986</f>
        <v>10</v>
      </c>
      <c r="C347" s="67" t="str">
        <f>'Datos mes_tipo de cambio real'!C986</f>
        <v>1988-10</v>
      </c>
      <c r="D347" s="68">
        <f>'Datos mes_tipo de cambio real'!N986</f>
        <v>80.38489231702421</v>
      </c>
      <c r="E347" s="68">
        <f>'Datos mes_tipo de cambio real'!O986</f>
        <v>80.384892317024352</v>
      </c>
      <c r="F347" s="68">
        <f>'Datos mes_tipo de cambio real'!P986</f>
        <v>82.470653417274576</v>
      </c>
    </row>
    <row r="348" spans="1:6" x14ac:dyDescent="0.3">
      <c r="A348" s="67">
        <f>'Datos mes_tipo de cambio real'!A987</f>
        <v>1988</v>
      </c>
      <c r="B348" s="67">
        <f>'Datos mes_tipo de cambio real'!B987</f>
        <v>11</v>
      </c>
      <c r="C348" s="67" t="str">
        <f>'Datos mes_tipo de cambio real'!C987</f>
        <v>1988-11</v>
      </c>
      <c r="D348" s="68">
        <f>'Datos mes_tipo de cambio real'!N987</f>
        <v>79.182994958178341</v>
      </c>
      <c r="E348" s="68">
        <f>'Datos mes_tipo de cambio real'!O987</f>
        <v>79.182994958178469</v>
      </c>
      <c r="F348" s="68">
        <f>'Datos mes_tipo de cambio real'!P987</f>
        <v>80.474255299868105</v>
      </c>
    </row>
    <row r="349" spans="1:6" x14ac:dyDescent="0.3">
      <c r="A349" s="67">
        <f>'Datos mes_tipo de cambio real'!A988</f>
        <v>1988</v>
      </c>
      <c r="B349" s="67">
        <f>'Datos mes_tipo de cambio real'!B988</f>
        <v>12</v>
      </c>
      <c r="C349" s="67" t="str">
        <f>'Datos mes_tipo de cambio real'!C988</f>
        <v>1988-12</v>
      </c>
      <c r="D349" s="68">
        <f>'Datos mes_tipo de cambio real'!N988</f>
        <v>77.171257056750136</v>
      </c>
      <c r="E349" s="68">
        <f>'Datos mes_tipo de cambio real'!O988</f>
        <v>77.171257056750235</v>
      </c>
      <c r="F349" s="68">
        <f>'Datos mes_tipo de cambio real'!P988</f>
        <v>77.692779357134299</v>
      </c>
    </row>
    <row r="350" spans="1:6" x14ac:dyDescent="0.3">
      <c r="A350" s="67">
        <f>'Datos mes_tipo de cambio real'!A989</f>
        <v>1989</v>
      </c>
      <c r="B350" s="67">
        <f>'Datos mes_tipo de cambio real'!B989</f>
        <v>1</v>
      </c>
      <c r="C350" s="67" t="str">
        <f>'Datos mes_tipo de cambio real'!C989</f>
        <v>1989-1</v>
      </c>
      <c r="D350" s="68">
        <f>'Datos mes_tipo de cambio real'!N989</f>
        <v>74.050490097822973</v>
      </c>
      <c r="E350" s="68">
        <f>'Datos mes_tipo de cambio real'!O989</f>
        <v>74.050490097823115</v>
      </c>
      <c r="F350" s="68">
        <f>'Datos mes_tipo de cambio real'!P989</f>
        <v>73.850435679410012</v>
      </c>
    </row>
    <row r="351" spans="1:6" x14ac:dyDescent="0.3">
      <c r="A351" s="67">
        <f>'Datos mes_tipo de cambio real'!A990</f>
        <v>1989</v>
      </c>
      <c r="B351" s="67">
        <f>'Datos mes_tipo de cambio real'!B990</f>
        <v>2</v>
      </c>
      <c r="C351" s="67" t="str">
        <f>'Datos mes_tipo de cambio real'!C990</f>
        <v>1989-2</v>
      </c>
      <c r="D351" s="68">
        <f>'Datos mes_tipo de cambio real'!N990</f>
        <v>71.84805043924068</v>
      </c>
      <c r="E351" s="68">
        <f>'Datos mes_tipo de cambio real'!O990</f>
        <v>71.848050439240808</v>
      </c>
      <c r="F351" s="68">
        <f>'Datos mes_tipo de cambio real'!P990</f>
        <v>70.980679729235732</v>
      </c>
    </row>
    <row r="352" spans="1:6" x14ac:dyDescent="0.3">
      <c r="A352" s="67">
        <f>'Datos mes_tipo de cambio real'!A991</f>
        <v>1989</v>
      </c>
      <c r="B352" s="67">
        <f>'Datos mes_tipo de cambio real'!B991</f>
        <v>3</v>
      </c>
      <c r="C352" s="67" t="str">
        <f>'Datos mes_tipo de cambio real'!C991</f>
        <v>1989-3</v>
      </c>
      <c r="D352" s="68">
        <f>'Datos mes_tipo de cambio real'!N991</f>
        <v>65.089952314675344</v>
      </c>
      <c r="E352" s="68">
        <f>'Datos mes_tipo de cambio real'!O991</f>
        <v>65.089952314675443</v>
      </c>
      <c r="F352" s="68">
        <f>'Datos mes_tipo de cambio real'!P991</f>
        <v>63.699960081576982</v>
      </c>
    </row>
    <row r="353" spans="1:6" x14ac:dyDescent="0.3">
      <c r="A353" s="67">
        <f>'Datos mes_tipo de cambio real'!A992</f>
        <v>1989</v>
      </c>
      <c r="B353" s="67">
        <f>'Datos mes_tipo de cambio real'!B992</f>
        <v>4</v>
      </c>
      <c r="C353" s="67" t="str">
        <f>'Datos mes_tipo de cambio real'!C992</f>
        <v>1989-4</v>
      </c>
      <c r="D353" s="68">
        <f>'Datos mes_tipo de cambio real'!N992</f>
        <v>206.08777274670146</v>
      </c>
      <c r="E353" s="68">
        <f>'Datos mes_tipo de cambio real'!O992</f>
        <v>206.08777274670183</v>
      </c>
      <c r="F353" s="68">
        <f>'Datos mes_tipo de cambio real'!P992</f>
        <v>199.7917144400775</v>
      </c>
    </row>
    <row r="354" spans="1:6" x14ac:dyDescent="0.3">
      <c r="A354" s="67">
        <f>'Datos mes_tipo de cambio real'!A993</f>
        <v>1989</v>
      </c>
      <c r="B354" s="67">
        <f>'Datos mes_tipo de cambio real'!B993</f>
        <v>5</v>
      </c>
      <c r="C354" s="67" t="str">
        <f>'Datos mes_tipo de cambio real'!C993</f>
        <v>1989-5</v>
      </c>
      <c r="D354" s="68">
        <f>'Datos mes_tipo de cambio real'!N993</f>
        <v>224.18387856688699</v>
      </c>
      <c r="E354" s="68">
        <f>'Datos mes_tipo de cambio real'!O993</f>
        <v>224.18387856688736</v>
      </c>
      <c r="F354" s="68">
        <f>'Datos mes_tipo de cambio real'!P993</f>
        <v>215.29288009518311</v>
      </c>
    </row>
    <row r="355" spans="1:6" x14ac:dyDescent="0.3">
      <c r="A355" s="67">
        <f>'Datos mes_tipo de cambio real'!A994</f>
        <v>1989</v>
      </c>
      <c r="B355" s="67">
        <f>'Datos mes_tipo de cambio real'!B994</f>
        <v>6</v>
      </c>
      <c r="C355" s="67" t="str">
        <f>'Datos mes_tipo de cambio real'!C994</f>
        <v>1989-6</v>
      </c>
      <c r="D355" s="68">
        <f>'Datos mes_tipo de cambio real'!N994</f>
        <v>176.39777016942037</v>
      </c>
      <c r="E355" s="68">
        <f>'Datos mes_tipo de cambio real'!O994</f>
        <v>176.39777016942068</v>
      </c>
      <c r="F355" s="68">
        <f>'Datos mes_tipo de cambio real'!P994</f>
        <v>167.8102255486354</v>
      </c>
    </row>
    <row r="356" spans="1:6" x14ac:dyDescent="0.3">
      <c r="A356" s="67">
        <f>'Datos mes_tipo de cambio real'!A995</f>
        <v>1989</v>
      </c>
      <c r="B356" s="67">
        <f>'Datos mes_tipo de cambio real'!B995</f>
        <v>7</v>
      </c>
      <c r="C356" s="67" t="str">
        <f>'Datos mes_tipo de cambio real'!C995</f>
        <v>1989-7</v>
      </c>
      <c r="D356" s="68">
        <f>'Datos mes_tipo de cambio real'!N995</f>
        <v>161.15282693374979</v>
      </c>
      <c r="E356" s="68">
        <f>'Datos mes_tipo de cambio real'!O995</f>
        <v>161.15282693374999</v>
      </c>
      <c r="F356" s="68">
        <f>'Datos mes_tipo de cambio real'!P995</f>
        <v>152.88695903044805</v>
      </c>
    </row>
    <row r="357" spans="1:6" x14ac:dyDescent="0.3">
      <c r="A357" s="67">
        <f>'Datos mes_tipo de cambio real'!A996</f>
        <v>1989</v>
      </c>
      <c r="B357" s="67">
        <f>'Datos mes_tipo de cambio real'!B996</f>
        <v>8</v>
      </c>
      <c r="C357" s="67" t="str">
        <f>'Datos mes_tipo de cambio real'!C996</f>
        <v>1989-8</v>
      </c>
      <c r="D357" s="68">
        <f>'Datos mes_tipo de cambio real'!N996</f>
        <v>135.21459299808623</v>
      </c>
      <c r="E357" s="68">
        <f>'Datos mes_tipo de cambio real'!O996</f>
        <v>135.2145929980864</v>
      </c>
      <c r="F357" s="68">
        <f>'Datos mes_tipo de cambio real'!P996</f>
        <v>127.92730872321967</v>
      </c>
    </row>
    <row r="358" spans="1:6" x14ac:dyDescent="0.3">
      <c r="A358" s="67">
        <f>'Datos mes_tipo de cambio real'!A997</f>
        <v>1989</v>
      </c>
      <c r="B358" s="67">
        <f>'Datos mes_tipo de cambio real'!B997</f>
        <v>9</v>
      </c>
      <c r="C358" s="67" t="str">
        <f>'Datos mes_tipo de cambio real'!C997</f>
        <v>1989-9</v>
      </c>
      <c r="D358" s="68">
        <f>'Datos mes_tipo de cambio real'!N997</f>
        <v>124.02886940598674</v>
      </c>
      <c r="E358" s="68">
        <f>'Datos mes_tipo de cambio real'!O997</f>
        <v>124.02886940598688</v>
      </c>
      <c r="F358" s="68">
        <f>'Datos mes_tipo de cambio real'!P997</f>
        <v>117.02257956165013</v>
      </c>
    </row>
    <row r="359" spans="1:6" x14ac:dyDescent="0.3">
      <c r="A359" s="67">
        <f>'Datos mes_tipo de cambio real'!A998</f>
        <v>1989</v>
      </c>
      <c r="B359" s="67">
        <f>'Datos mes_tipo de cambio real'!B998</f>
        <v>10</v>
      </c>
      <c r="C359" s="67" t="str">
        <f>'Datos mes_tipo de cambio real'!C998</f>
        <v>1989-10</v>
      </c>
      <c r="D359" s="68">
        <f>'Datos mes_tipo de cambio real'!N998</f>
        <v>118.08977950503463</v>
      </c>
      <c r="E359" s="68">
        <f>'Datos mes_tipo de cambio real'!O998</f>
        <v>118.08977950503477</v>
      </c>
      <c r="F359" s="68">
        <f>'Datos mes_tipo de cambio real'!P998</f>
        <v>111.11338492545528</v>
      </c>
    </row>
    <row r="360" spans="1:6" x14ac:dyDescent="0.3">
      <c r="A360" s="67">
        <f>'Datos mes_tipo de cambio real'!A999</f>
        <v>1989</v>
      </c>
      <c r="B360" s="67">
        <f>'Datos mes_tipo de cambio real'!B999</f>
        <v>11</v>
      </c>
      <c r="C360" s="67" t="str">
        <f>'Datos mes_tipo de cambio real'!C999</f>
        <v>1989-11</v>
      </c>
      <c r="D360" s="68">
        <f>'Datos mes_tipo de cambio real'!N999</f>
        <v>111.28707786663476</v>
      </c>
      <c r="E360" s="68">
        <f>'Datos mes_tipo de cambio real'!O999</f>
        <v>111.2870778666349</v>
      </c>
      <c r="F360" s="68">
        <f>'Datos mes_tipo de cambio real'!P999</f>
        <v>104.42536198013879</v>
      </c>
    </row>
    <row r="361" spans="1:6" x14ac:dyDescent="0.3">
      <c r="A361" s="67">
        <f>'Datos mes_tipo de cambio real'!A1000</f>
        <v>1989</v>
      </c>
      <c r="B361" s="67">
        <f>'Datos mes_tipo de cambio real'!B1000</f>
        <v>12</v>
      </c>
      <c r="C361" s="67" t="str">
        <f>'Datos mes_tipo de cambio real'!C1000</f>
        <v>1989-12</v>
      </c>
      <c r="D361" s="68">
        <f>'Datos mes_tipo de cambio real'!N1000</f>
        <v>178.82378646222924</v>
      </c>
      <c r="E361" s="68">
        <f>'Datos mes_tipo de cambio real'!O1000</f>
        <v>178.82378646222955</v>
      </c>
      <c r="F361" s="68">
        <f>'Datos mes_tipo de cambio real'!P1000</f>
        <v>167.33767127078184</v>
      </c>
    </row>
    <row r="362" spans="1:6" x14ac:dyDescent="0.3">
      <c r="A362" s="67">
        <f>'Datos mes_tipo de cambio real'!A1001</f>
        <v>1990</v>
      </c>
      <c r="B362" s="67">
        <f>'Datos mes_tipo de cambio real'!B1001</f>
        <v>1</v>
      </c>
      <c r="C362" s="67" t="str">
        <f>'Datos mes_tipo de cambio real'!C1001</f>
        <v>1990-1</v>
      </c>
      <c r="D362" s="68">
        <f>'Datos mes_tipo de cambio real'!N1001</f>
        <v>114.8594379667925</v>
      </c>
      <c r="E362" s="68">
        <f>'Datos mes_tipo de cambio real'!O1001</f>
        <v>114.85943796679268</v>
      </c>
      <c r="F362" s="68">
        <f>'Datos mes_tipo de cambio real'!P1001</f>
        <v>107.18704675072745</v>
      </c>
    </row>
    <row r="363" spans="1:6" x14ac:dyDescent="0.3">
      <c r="A363" s="67">
        <f>'Datos mes_tipo de cambio real'!A1002</f>
        <v>1990</v>
      </c>
      <c r="B363" s="67">
        <f>'Datos mes_tipo de cambio real'!B1002</f>
        <v>2</v>
      </c>
      <c r="C363" s="67" t="str">
        <f>'Datos mes_tipo de cambio real'!C1002</f>
        <v>1990-2</v>
      </c>
      <c r="D363" s="68">
        <f>'Datos mes_tipo de cambio real'!N1002</f>
        <v>158.86231872209419</v>
      </c>
      <c r="E363" s="68">
        <f>'Datos mes_tipo de cambio real'!O1002</f>
        <v>158.86231872209441</v>
      </c>
      <c r="F363" s="68">
        <f>'Datos mes_tipo de cambio real'!P1002</f>
        <v>147.84399846432223</v>
      </c>
    </row>
    <row r="364" spans="1:6" x14ac:dyDescent="0.3">
      <c r="A364" s="67">
        <f>'Datos mes_tipo de cambio real'!A1003</f>
        <v>1990</v>
      </c>
      <c r="B364" s="67">
        <f>'Datos mes_tipo de cambio real'!B1003</f>
        <v>3</v>
      </c>
      <c r="C364" s="67" t="str">
        <f>'Datos mes_tipo de cambio real'!C1003</f>
        <v>1990-3</v>
      </c>
      <c r="D364" s="68">
        <f>'Datos mes_tipo de cambio real'!N1003</f>
        <v>104.27284351800516</v>
      </c>
      <c r="E364" s="68">
        <f>'Datos mes_tipo de cambio real'!O1003</f>
        <v>104.27284351800536</v>
      </c>
      <c r="F364" s="68">
        <f>'Datos mes_tipo de cambio real'!P1003</f>
        <v>96.774559552797399</v>
      </c>
    </row>
    <row r="365" spans="1:6" x14ac:dyDescent="0.3">
      <c r="A365" s="67">
        <f>'Datos mes_tipo de cambio real'!A1004</f>
        <v>1990</v>
      </c>
      <c r="B365" s="67">
        <f>'Datos mes_tipo de cambio real'!B1004</f>
        <v>4</v>
      </c>
      <c r="C365" s="67" t="str">
        <f>'Datos mes_tipo de cambio real'!C1004</f>
        <v>1990-4</v>
      </c>
      <c r="D365" s="68">
        <f>'Datos mes_tipo de cambio real'!N1004</f>
        <v>97.836360756827574</v>
      </c>
      <c r="E365" s="68">
        <f>'Datos mes_tipo de cambio real'!O1004</f>
        <v>97.836360756827716</v>
      </c>
      <c r="F365" s="68">
        <f>'Datos mes_tipo de cambio real'!P1004</f>
        <v>90.551877690830537</v>
      </c>
    </row>
    <row r="366" spans="1:6" x14ac:dyDescent="0.3">
      <c r="A366" s="67">
        <f>'Datos mes_tipo de cambio real'!A1005</f>
        <v>1990</v>
      </c>
      <c r="B366" s="67">
        <f>'Datos mes_tipo de cambio real'!B1005</f>
        <v>5</v>
      </c>
      <c r="C366" s="67" t="str">
        <f>'Datos mes_tipo de cambio real'!C1005</f>
        <v>1990-5</v>
      </c>
      <c r="D366" s="68">
        <f>'Datos mes_tipo de cambio real'!N1005</f>
        <v>87.061066640055614</v>
      </c>
      <c r="E366" s="68">
        <f>'Datos mes_tipo de cambio real'!O1005</f>
        <v>87.061066640055756</v>
      </c>
      <c r="F366" s="68">
        <f>'Datos mes_tipo de cambio real'!P1005</f>
        <v>80.357855495511473</v>
      </c>
    </row>
    <row r="367" spans="1:6" x14ac:dyDescent="0.3">
      <c r="A367" s="67">
        <f>'Datos mes_tipo de cambio real'!A1006</f>
        <v>1990</v>
      </c>
      <c r="B367" s="67">
        <f>'Datos mes_tipo de cambio real'!B1006</f>
        <v>6</v>
      </c>
      <c r="C367" s="67" t="str">
        <f>'Datos mes_tipo de cambio real'!C1006</f>
        <v>1990-6</v>
      </c>
      <c r="D367" s="68">
        <f>'Datos mes_tipo de cambio real'!N1006</f>
        <v>81.004590566021349</v>
      </c>
      <c r="E367" s="68">
        <f>'Datos mes_tipo de cambio real'!O1006</f>
        <v>81.004590566021477</v>
      </c>
      <c r="F367" s="68">
        <f>'Datos mes_tipo de cambio real'!P1006</f>
        <v>74.562621697048158</v>
      </c>
    </row>
    <row r="368" spans="1:6" x14ac:dyDescent="0.3">
      <c r="A368" s="67">
        <f>'Datos mes_tipo de cambio real'!A1007</f>
        <v>1990</v>
      </c>
      <c r="B368" s="67">
        <f>'Datos mes_tipo de cambio real'!B1007</f>
        <v>7</v>
      </c>
      <c r="C368" s="67" t="str">
        <f>'Datos mes_tipo de cambio real'!C1007</f>
        <v>1990-7</v>
      </c>
      <c r="D368" s="68">
        <f>'Datos mes_tipo de cambio real'!N1007</f>
        <v>74.266606189453697</v>
      </c>
      <c r="E368" s="68">
        <f>'Datos mes_tipo de cambio real'!O1007</f>
        <v>74.266606189453796</v>
      </c>
      <c r="F368" s="68">
        <f>'Datos mes_tipo de cambio real'!P1007</f>
        <v>68.634143528565787</v>
      </c>
    </row>
    <row r="369" spans="1:6" x14ac:dyDescent="0.3">
      <c r="A369" s="67">
        <f>'Datos mes_tipo de cambio real'!A1008</f>
        <v>1990</v>
      </c>
      <c r="B369" s="67">
        <f>'Datos mes_tipo de cambio real'!B1008</f>
        <v>8</v>
      </c>
      <c r="C369" s="67" t="str">
        <f>'Datos mes_tipo de cambio real'!C1008</f>
        <v>1990-8</v>
      </c>
      <c r="D369" s="68">
        <f>'Datos mes_tipo de cambio real'!N1008</f>
        <v>73.341608303045703</v>
      </c>
      <c r="E369" s="68">
        <f>'Datos mes_tipo de cambio real'!O1008</f>
        <v>73.341608303045803</v>
      </c>
      <c r="F369" s="68">
        <f>'Datos mes_tipo de cambio real'!P1008</f>
        <v>68.050633363763822</v>
      </c>
    </row>
    <row r="370" spans="1:6" x14ac:dyDescent="0.3">
      <c r="A370" s="67">
        <f>'Datos mes_tipo de cambio real'!A1009</f>
        <v>1990</v>
      </c>
      <c r="B370" s="67">
        <f>'Datos mes_tipo de cambio real'!B1009</f>
        <v>9</v>
      </c>
      <c r="C370" s="67" t="str">
        <f>'Datos mes_tipo de cambio real'!C1009</f>
        <v>1990-9</v>
      </c>
      <c r="D370" s="68">
        <f>'Datos mes_tipo de cambio real'!N1009</f>
        <v>61.120305445493059</v>
      </c>
      <c r="E370" s="68">
        <f>'Datos mes_tipo de cambio real'!O1009</f>
        <v>61.120305445493152</v>
      </c>
      <c r="F370" s="68">
        <f>'Datos mes_tipo de cambio real'!P1009</f>
        <v>56.938019927700225</v>
      </c>
    </row>
    <row r="371" spans="1:6" x14ac:dyDescent="0.3">
      <c r="A371" s="67">
        <f>'Datos mes_tipo de cambio real'!A1010</f>
        <v>1990</v>
      </c>
      <c r="B371" s="67">
        <f>'Datos mes_tipo de cambio real'!B1010</f>
        <v>10</v>
      </c>
      <c r="C371" s="67" t="str">
        <f>'Datos mes_tipo de cambio real'!C1010</f>
        <v>1990-10</v>
      </c>
      <c r="D371" s="68">
        <f>'Datos mes_tipo de cambio real'!N1010</f>
        <v>54.92535997327326</v>
      </c>
      <c r="E371" s="68">
        <f>'Datos mes_tipo de cambio real'!O1010</f>
        <v>54.925359973273324</v>
      </c>
      <c r="F371" s="68">
        <f>'Datos mes_tipo de cambio real'!P1010</f>
        <v>51.37180884816037</v>
      </c>
    </row>
    <row r="372" spans="1:6" x14ac:dyDescent="0.3">
      <c r="A372" s="67">
        <f>'Datos mes_tipo de cambio real'!A1011</f>
        <v>1990</v>
      </c>
      <c r="B372" s="67">
        <f>'Datos mes_tipo de cambio real'!B1011</f>
        <v>11</v>
      </c>
      <c r="C372" s="67" t="str">
        <f>'Datos mes_tipo de cambio real'!C1011</f>
        <v>1990-11</v>
      </c>
      <c r="D372" s="68">
        <f>'Datos mes_tipo de cambio real'!N1011</f>
        <v>49.054996647629544</v>
      </c>
      <c r="E372" s="68">
        <f>'Datos mes_tipo de cambio real'!O1011</f>
        <v>49.054996647629601</v>
      </c>
      <c r="F372" s="68">
        <f>'Datos mes_tipo de cambio real'!P1011</f>
        <v>46.06491755352237</v>
      </c>
    </row>
    <row r="373" spans="1:6" x14ac:dyDescent="0.3">
      <c r="A373" s="67">
        <f>'Datos mes_tipo de cambio real'!A1012</f>
        <v>1990</v>
      </c>
      <c r="B373" s="67">
        <f>'Datos mes_tipo de cambio real'!B1012</f>
        <v>12</v>
      </c>
      <c r="C373" s="67" t="str">
        <f>'Datos mes_tipo de cambio real'!C1012</f>
        <v>1990-12</v>
      </c>
      <c r="D373" s="68">
        <f>'Datos mes_tipo de cambio real'!N1012</f>
        <v>45.593980654939024</v>
      </c>
      <c r="E373" s="68">
        <f>'Datos mes_tipo de cambio real'!O1012</f>
        <v>45.593980654939095</v>
      </c>
      <c r="F373" s="68">
        <f>'Datos mes_tipo de cambio real'!P1012</f>
        <v>42.986259914812287</v>
      </c>
    </row>
    <row r="374" spans="1:6" x14ac:dyDescent="0.3">
      <c r="A374" s="67">
        <f>'Datos mes_tipo de cambio real'!A1013</f>
        <v>1991</v>
      </c>
      <c r="B374" s="67">
        <f>'Datos mes_tipo de cambio real'!B1013</f>
        <v>1</v>
      </c>
      <c r="C374" s="67" t="str">
        <f>'Datos mes_tipo de cambio real'!C1013</f>
        <v>1991-1</v>
      </c>
      <c r="D374" s="68">
        <f>'Datos mes_tipo de cambio real'!N1013</f>
        <v>54.041876597782178</v>
      </c>
      <c r="E374" s="68">
        <f>'Datos mes_tipo de cambio real'!O1013</f>
        <v>54.041876597782256</v>
      </c>
      <c r="F374" s="68">
        <f>'Datos mes_tipo de cambio real'!P1013</f>
        <v>51.154950994994209</v>
      </c>
    </row>
    <row r="375" spans="1:6" x14ac:dyDescent="0.3">
      <c r="A375" s="67">
        <f>'Datos mes_tipo de cambio real'!A1014</f>
        <v>1991</v>
      </c>
      <c r="B375" s="67">
        <f>'Datos mes_tipo de cambio real'!B1014</f>
        <v>2</v>
      </c>
      <c r="C375" s="67" t="str">
        <f>'Datos mes_tipo de cambio real'!C1014</f>
        <v>1991-2</v>
      </c>
      <c r="D375" s="68">
        <f>'Datos mes_tipo de cambio real'!N1014</f>
        <v>61.825694788349928</v>
      </c>
      <c r="E375" s="68">
        <f>'Datos mes_tipo de cambio real'!O1014</f>
        <v>61.825694788350006</v>
      </c>
      <c r="F375" s="68">
        <f>'Datos mes_tipo de cambio real'!P1014</f>
        <v>58.757236138436546</v>
      </c>
    </row>
    <row r="376" spans="1:6" x14ac:dyDescent="0.3">
      <c r="A376" s="67">
        <f>'Datos mes_tipo de cambio real'!A1015</f>
        <v>1991</v>
      </c>
      <c r="B376" s="67">
        <f>'Datos mes_tipo de cambio real'!B1015</f>
        <v>3</v>
      </c>
      <c r="C376" s="67" t="str">
        <f>'Datos mes_tipo de cambio real'!C1015</f>
        <v>1991-3</v>
      </c>
      <c r="D376" s="68">
        <f>'Datos mes_tipo de cambio real'!N1015</f>
        <v>56.345285175324022</v>
      </c>
      <c r="E376" s="68">
        <f>'Datos mes_tipo de cambio real'!O1015</f>
        <v>56.345285175324086</v>
      </c>
      <c r="F376" s="68">
        <f>'Datos mes_tipo de cambio real'!P1015</f>
        <v>53.763190884033392</v>
      </c>
    </row>
    <row r="377" spans="1:6" x14ac:dyDescent="0.3">
      <c r="A377" s="67">
        <f>'Datos mes_tipo de cambio real'!A1016</f>
        <v>1991</v>
      </c>
      <c r="B377" s="67">
        <f>'Datos mes_tipo de cambio real'!B1016</f>
        <v>4</v>
      </c>
      <c r="C377" s="67" t="str">
        <f>'Datos mes_tipo de cambio real'!C1016</f>
        <v>1991-4</v>
      </c>
      <c r="D377" s="68">
        <f>'Datos mes_tipo de cambio real'!N1016</f>
        <v>55.349294669361818</v>
      </c>
      <c r="E377" s="68">
        <f>'Datos mes_tipo de cambio real'!O1016</f>
        <v>55.349294669361896</v>
      </c>
      <c r="F377" s="68">
        <f>'Datos mes_tipo de cambio real'!P1016</f>
        <v>53.024263871360205</v>
      </c>
    </row>
    <row r="378" spans="1:6" x14ac:dyDescent="0.3">
      <c r="A378" s="67">
        <f>'Datos mes_tipo de cambio real'!A1017</f>
        <v>1991</v>
      </c>
      <c r="B378" s="67">
        <f>'Datos mes_tipo de cambio real'!B1017</f>
        <v>5</v>
      </c>
      <c r="C378" s="67" t="str">
        <f>'Datos mes_tipo de cambio real'!C1017</f>
        <v>1991-5</v>
      </c>
      <c r="D378" s="68">
        <f>'Datos mes_tipo de cambio real'!N1017</f>
        <v>54.427308781523834</v>
      </c>
      <c r="E378" s="68">
        <f>'Datos mes_tipo de cambio real'!O1017</f>
        <v>54.427308781523898</v>
      </c>
      <c r="F378" s="68">
        <f>'Datos mes_tipo de cambio real'!P1017</f>
        <v>52.349738857881277</v>
      </c>
    </row>
    <row r="379" spans="1:6" x14ac:dyDescent="0.3">
      <c r="A379" s="67">
        <f>'Datos mes_tipo de cambio real'!A1018</f>
        <v>1991</v>
      </c>
      <c r="B379" s="67">
        <f>'Datos mes_tipo de cambio real'!B1018</f>
        <v>6</v>
      </c>
      <c r="C379" s="67" t="str">
        <f>'Datos mes_tipo de cambio real'!C1018</f>
        <v>1991-6</v>
      </c>
      <c r="D379" s="68">
        <f>'Datos mes_tipo de cambio real'!N1018</f>
        <v>53.339305154356929</v>
      </c>
      <c r="E379" s="68">
        <f>'Datos mes_tipo de cambio real'!O1018</f>
        <v>53.339305154357007</v>
      </c>
      <c r="F379" s="68">
        <f>'Datos mes_tipo de cambio real'!P1018</f>
        <v>51.508643726573602</v>
      </c>
    </row>
    <row r="380" spans="1:6" x14ac:dyDescent="0.3">
      <c r="A380" s="67">
        <f>'Datos mes_tipo de cambio real'!A1019</f>
        <v>1991</v>
      </c>
      <c r="B380" s="67">
        <f>'Datos mes_tipo de cambio real'!B1019</f>
        <v>7</v>
      </c>
      <c r="C380" s="67" t="str">
        <f>'Datos mes_tipo de cambio real'!C1019</f>
        <v>1991-7</v>
      </c>
      <c r="D380" s="68">
        <f>'Datos mes_tipo de cambio real'!N1019</f>
        <v>52.174089799794423</v>
      </c>
      <c r="E380" s="68">
        <f>'Datos mes_tipo de cambio real'!O1019</f>
        <v>52.174089799794487</v>
      </c>
      <c r="F380" s="68">
        <f>'Datos mes_tipo de cambio real'!P1019</f>
        <v>50.537084278890504</v>
      </c>
    </row>
    <row r="381" spans="1:6" x14ac:dyDescent="0.3">
      <c r="A381" s="67">
        <f>'Datos mes_tipo de cambio real'!A1020</f>
        <v>1991</v>
      </c>
      <c r="B381" s="67">
        <f>'Datos mes_tipo de cambio real'!B1020</f>
        <v>8</v>
      </c>
      <c r="C381" s="67" t="str">
        <f>'Datos mes_tipo de cambio real'!C1020</f>
        <v>1991-8</v>
      </c>
      <c r="D381" s="68">
        <f>'Datos mes_tipo de cambio real'!N1020</f>
        <v>51.725722900275017</v>
      </c>
      <c r="E381" s="68">
        <f>'Datos mes_tipo de cambio real'!O1020</f>
        <v>51.725722900275073</v>
      </c>
      <c r="F381" s="68">
        <f>'Datos mes_tipo de cambio real'!P1020</f>
        <v>50.255593838703007</v>
      </c>
    </row>
    <row r="382" spans="1:6" x14ac:dyDescent="0.3">
      <c r="A382" s="67">
        <f>'Datos mes_tipo de cambio real'!A1021</f>
        <v>1991</v>
      </c>
      <c r="B382" s="67">
        <f>'Datos mes_tipo de cambio real'!B1021</f>
        <v>9</v>
      </c>
      <c r="C382" s="67" t="str">
        <f>'Datos mes_tipo de cambio real'!C1021</f>
        <v>1991-9</v>
      </c>
      <c r="D382" s="68">
        <f>'Datos mes_tipo de cambio real'!N1021</f>
        <v>50.88229966084544</v>
      </c>
      <c r="E382" s="68">
        <f>'Datos mes_tipo de cambio real'!O1021</f>
        <v>50.882299660845511</v>
      </c>
      <c r="F382" s="68">
        <f>'Datos mes_tipo de cambio real'!P1021</f>
        <v>49.586917435814769</v>
      </c>
    </row>
    <row r="383" spans="1:6" x14ac:dyDescent="0.3">
      <c r="A383" s="67">
        <f>'Datos mes_tipo de cambio real'!A1022</f>
        <v>1991</v>
      </c>
      <c r="B383" s="67">
        <f>'Datos mes_tipo de cambio real'!B1022</f>
        <v>10</v>
      </c>
      <c r="C383" s="67" t="str">
        <f>'Datos mes_tipo de cambio real'!C1022</f>
        <v>1991-10</v>
      </c>
      <c r="D383" s="68">
        <f>'Datos mes_tipo de cambio real'!N1022</f>
        <v>50.304298266235683</v>
      </c>
      <c r="E383" s="68">
        <f>'Datos mes_tipo de cambio real'!O1022</f>
        <v>50.304298266235733</v>
      </c>
      <c r="F383" s="68">
        <f>'Datos mes_tipo de cambio real'!P1022</f>
        <v>49.173148295194238</v>
      </c>
    </row>
    <row r="384" spans="1:6" x14ac:dyDescent="0.3">
      <c r="A384" s="67">
        <f>'Datos mes_tipo de cambio real'!A1023</f>
        <v>1991</v>
      </c>
      <c r="B384" s="67">
        <f>'Datos mes_tipo de cambio real'!B1023</f>
        <v>11</v>
      </c>
      <c r="C384" s="67" t="str">
        <f>'Datos mes_tipo de cambio real'!C1023</f>
        <v>1991-11</v>
      </c>
      <c r="D384" s="68">
        <f>'Datos mes_tipo de cambio real'!N1023</f>
        <v>50.263569973905639</v>
      </c>
      <c r="E384" s="68">
        <f>'Datos mes_tipo de cambio real'!O1023</f>
        <v>50.263569973905689</v>
      </c>
      <c r="F384" s="68">
        <f>'Datos mes_tipo de cambio real'!P1023</f>
        <v>49.283187674190593</v>
      </c>
    </row>
    <row r="385" spans="1:6" x14ac:dyDescent="0.3">
      <c r="A385" s="67">
        <f>'Datos mes_tipo de cambio real'!A1024</f>
        <v>1991</v>
      </c>
      <c r="B385" s="67">
        <f>'Datos mes_tipo de cambio real'!B1024</f>
        <v>12</v>
      </c>
      <c r="C385" s="67" t="str">
        <f>'Datos mes_tipo de cambio real'!C1024</f>
        <v>1991-12</v>
      </c>
      <c r="D385" s="68">
        <f>'Datos mes_tipo de cambio real'!N1024</f>
        <v>50.147368638369358</v>
      </c>
      <c r="E385" s="68">
        <f>'Datos mes_tipo de cambio real'!O1024</f>
        <v>50.147368638369393</v>
      </c>
      <c r="F385" s="68">
        <f>'Datos mes_tipo de cambio real'!P1024</f>
        <v>49.31921421792692</v>
      </c>
    </row>
    <row r="386" spans="1:6" x14ac:dyDescent="0.3">
      <c r="A386" s="67">
        <f>'Datos mes_tipo de cambio real'!A1025</f>
        <v>1992</v>
      </c>
      <c r="B386" s="67">
        <f>'Datos mes_tipo de cambio real'!B1025</f>
        <v>1</v>
      </c>
      <c r="C386" s="67" t="str">
        <f>'Datos mes_tipo de cambio real'!C1025</f>
        <v>1992-1</v>
      </c>
      <c r="D386" s="68">
        <f>'Datos mes_tipo de cambio real'!N1025</f>
        <v>48.761763120401163</v>
      </c>
      <c r="E386" s="68">
        <f>'Datos mes_tipo de cambio real'!O1025</f>
        <v>48.761763120401213</v>
      </c>
      <c r="F386" s="68">
        <f>'Datos mes_tipo de cambio real'!P1025</f>
        <v>48.102753751719085</v>
      </c>
    </row>
    <row r="387" spans="1:6" x14ac:dyDescent="0.3">
      <c r="A387" s="67">
        <f>'Datos mes_tipo de cambio real'!A1026</f>
        <v>1992</v>
      </c>
      <c r="B387" s="67">
        <f>'Datos mes_tipo de cambio real'!B1026</f>
        <v>2</v>
      </c>
      <c r="C387" s="67" t="str">
        <f>'Datos mes_tipo de cambio real'!C1026</f>
        <v>1992-2</v>
      </c>
      <c r="D387" s="68">
        <f>'Datos mes_tipo de cambio real'!N1026</f>
        <v>47.844805833324685</v>
      </c>
      <c r="E387" s="68">
        <f>'Datos mes_tipo de cambio real'!O1026</f>
        <v>47.844805833324727</v>
      </c>
      <c r="F387" s="68">
        <f>'Datos mes_tipo de cambio real'!P1026</f>
        <v>47.342138873372207</v>
      </c>
    </row>
    <row r="388" spans="1:6" x14ac:dyDescent="0.3">
      <c r="A388" s="67">
        <f>'Datos mes_tipo de cambio real'!A1027</f>
        <v>1992</v>
      </c>
      <c r="B388" s="67">
        <f>'Datos mes_tipo de cambio real'!B1027</f>
        <v>3</v>
      </c>
      <c r="C388" s="67" t="str">
        <f>'Datos mes_tipo de cambio real'!C1027</f>
        <v>1992-3</v>
      </c>
      <c r="D388" s="68">
        <f>'Datos mes_tipo de cambio real'!N1027</f>
        <v>47.061925740108585</v>
      </c>
      <c r="E388" s="68">
        <f>'Datos mes_tipo de cambio real'!O1027</f>
        <v>47.06192574010862</v>
      </c>
      <c r="F388" s="68">
        <f>'Datos mes_tipo de cambio real'!P1027</f>
        <v>46.709510125110071</v>
      </c>
    </row>
    <row r="389" spans="1:6" x14ac:dyDescent="0.3">
      <c r="A389" s="67">
        <f>'Datos mes_tipo de cambio real'!A1028</f>
        <v>1992</v>
      </c>
      <c r="B389" s="67">
        <f>'Datos mes_tipo de cambio real'!B1028</f>
        <v>4</v>
      </c>
      <c r="C389" s="67" t="str">
        <f>'Datos mes_tipo de cambio real'!C1028</f>
        <v>1992-4</v>
      </c>
      <c r="D389" s="68">
        <f>'Datos mes_tipo de cambio real'!N1028</f>
        <v>46.543039845163733</v>
      </c>
      <c r="E389" s="68">
        <f>'Datos mes_tipo de cambio real'!O1028</f>
        <v>46.543039845163776</v>
      </c>
      <c r="F389" s="68">
        <f>'Datos mes_tipo de cambio real'!P1028</f>
        <v>46.335398541393197</v>
      </c>
    </row>
    <row r="390" spans="1:6" x14ac:dyDescent="0.3">
      <c r="A390" s="67">
        <f>'Datos mes_tipo de cambio real'!A1029</f>
        <v>1992</v>
      </c>
      <c r="B390" s="67">
        <f>'Datos mes_tipo de cambio real'!B1029</f>
        <v>5</v>
      </c>
      <c r="C390" s="67" t="str">
        <f>'Datos mes_tipo de cambio real'!C1029</f>
        <v>1992-5</v>
      </c>
      <c r="D390" s="68">
        <f>'Datos mes_tipo de cambio real'!N1029</f>
        <v>46.386597557733452</v>
      </c>
      <c r="E390" s="68">
        <f>'Datos mes_tipo de cambio real'!O1029</f>
        <v>46.386597557733495</v>
      </c>
      <c r="F390" s="68">
        <f>'Datos mes_tipo de cambio real'!P1029</f>
        <v>46.320497595980349</v>
      </c>
    </row>
    <row r="391" spans="1:6" x14ac:dyDescent="0.3">
      <c r="A391" s="67">
        <f>'Datos mes_tipo de cambio real'!A1030</f>
        <v>1992</v>
      </c>
      <c r="B391" s="67">
        <f>'Datos mes_tipo de cambio real'!B1030</f>
        <v>6</v>
      </c>
      <c r="C391" s="67" t="str">
        <f>'Datos mes_tipo de cambio real'!C1030</f>
        <v>1992-6</v>
      </c>
      <c r="D391" s="68">
        <f>'Datos mes_tipo de cambio real'!N1030</f>
        <v>46.119772772355184</v>
      </c>
      <c r="E391" s="68">
        <f>'Datos mes_tipo de cambio real'!O1030</f>
        <v>46.119772772355219</v>
      </c>
      <c r="F391" s="68">
        <f>'Datos mes_tipo de cambio real'!P1030</f>
        <v>46.194513369238919</v>
      </c>
    </row>
    <row r="392" spans="1:6" x14ac:dyDescent="0.3">
      <c r="A392" s="67">
        <f>'Datos mes_tipo de cambio real'!A1031</f>
        <v>1992</v>
      </c>
      <c r="B392" s="67">
        <f>'Datos mes_tipo de cambio real'!B1031</f>
        <v>7</v>
      </c>
      <c r="C392" s="67" t="str">
        <f>'Datos mes_tipo de cambio real'!C1031</f>
        <v>1992-7</v>
      </c>
      <c r="D392" s="68">
        <f>'Datos mes_tipo de cambio real'!N1031</f>
        <v>45.49790895009496</v>
      </c>
      <c r="E392" s="68">
        <f>'Datos mes_tipo de cambio real'!O1031</f>
        <v>45.497908950094995</v>
      </c>
      <c r="F392" s="68">
        <f>'Datos mes_tipo de cambio real'!P1031</f>
        <v>45.685629754096581</v>
      </c>
    </row>
    <row r="393" spans="1:6" x14ac:dyDescent="0.3">
      <c r="A393" s="67">
        <f>'Datos mes_tipo de cambio real'!A1032</f>
        <v>1992</v>
      </c>
      <c r="B393" s="67">
        <f>'Datos mes_tipo de cambio real'!B1032</f>
        <v>8</v>
      </c>
      <c r="C393" s="67" t="str">
        <f>'Datos mes_tipo de cambio real'!C1032</f>
        <v>1992-8</v>
      </c>
      <c r="D393" s="68">
        <f>'Datos mes_tipo de cambio real'!N1032</f>
        <v>44.914946459627139</v>
      </c>
      <c r="E393" s="68">
        <f>'Datos mes_tipo de cambio real'!O1032</f>
        <v>44.914946459627167</v>
      </c>
      <c r="F393" s="68">
        <f>'Datos mes_tipo de cambio real'!P1032</f>
        <v>45.213070932368801</v>
      </c>
    </row>
    <row r="394" spans="1:6" x14ac:dyDescent="0.3">
      <c r="A394" s="67">
        <f>'Datos mes_tipo de cambio real'!A1033</f>
        <v>1992</v>
      </c>
      <c r="B394" s="67">
        <f>'Datos mes_tipo de cambio real'!B1033</f>
        <v>9</v>
      </c>
      <c r="C394" s="67" t="str">
        <f>'Datos mes_tipo de cambio real'!C1033</f>
        <v>1992-9</v>
      </c>
      <c r="D394" s="68">
        <f>'Datos mes_tipo de cambio real'!N1033</f>
        <v>44.511014016950334</v>
      </c>
      <c r="E394" s="68">
        <f>'Datos mes_tipo de cambio real'!O1033</f>
        <v>44.511014016950362</v>
      </c>
      <c r="F394" s="68">
        <f>'Datos mes_tipo de cambio real'!P1033</f>
        <v>44.918531409542517</v>
      </c>
    </row>
    <row r="395" spans="1:6" x14ac:dyDescent="0.3">
      <c r="A395" s="67">
        <f>'Datos mes_tipo de cambio real'!A1034</f>
        <v>1992</v>
      </c>
      <c r="B395" s="67">
        <f>'Datos mes_tipo de cambio real'!B1034</f>
        <v>10</v>
      </c>
      <c r="C395" s="67" t="str">
        <f>'Datos mes_tipo de cambio real'!C1034</f>
        <v>1992-10</v>
      </c>
      <c r="D395" s="68">
        <f>'Datos mes_tipo de cambio real'!N1034</f>
        <v>44.16234575608641</v>
      </c>
      <c r="E395" s="68">
        <f>'Datos mes_tipo de cambio real'!O1034</f>
        <v>44.162345756086438</v>
      </c>
      <c r="F395" s="68">
        <f>'Datos mes_tipo de cambio real'!P1034</f>
        <v>44.678145200626858</v>
      </c>
    </row>
    <row r="396" spans="1:6" x14ac:dyDescent="0.3">
      <c r="A396" s="67">
        <f>'Datos mes_tipo de cambio real'!A1035</f>
        <v>1992</v>
      </c>
      <c r="B396" s="67">
        <f>'Datos mes_tipo de cambio real'!B1035</f>
        <v>11</v>
      </c>
      <c r="C396" s="67" t="str">
        <f>'Datos mes_tipo de cambio real'!C1035</f>
        <v>1992-11</v>
      </c>
      <c r="D396" s="68">
        <f>'Datos mes_tipo de cambio real'!N1035</f>
        <v>44.077884072334989</v>
      </c>
      <c r="E396" s="68">
        <f>'Datos mes_tipo de cambio real'!O1035</f>
        <v>44.07788407233501</v>
      </c>
      <c r="F396" s="68">
        <f>'Datos mes_tipo de cambio real'!P1035</f>
        <v>44.704236394489165</v>
      </c>
    </row>
    <row r="397" spans="1:6" x14ac:dyDescent="0.3">
      <c r="A397" s="67">
        <f>'Datos mes_tipo de cambio real'!A1036</f>
        <v>1992</v>
      </c>
      <c r="B397" s="67">
        <f>'Datos mes_tipo de cambio real'!B1036</f>
        <v>12</v>
      </c>
      <c r="C397" s="67" t="str">
        <f>'Datos mes_tipo de cambio real'!C1036</f>
        <v>1992-12</v>
      </c>
      <c r="D397" s="68">
        <f>'Datos mes_tipo de cambio real'!N1036</f>
        <v>44.071027060371748</v>
      </c>
      <c r="E397" s="68">
        <f>'Datos mes_tipo de cambio real'!O1036</f>
        <v>44.071027060371769</v>
      </c>
      <c r="F397" s="68">
        <f>'Datos mes_tipo de cambio real'!P1036</f>
        <v>44.80908289894937</v>
      </c>
    </row>
    <row r="398" spans="1:6" x14ac:dyDescent="0.3">
      <c r="A398" s="67">
        <f>'Datos mes_tipo de cambio real'!A1037</f>
        <v>1993</v>
      </c>
      <c r="B398" s="67">
        <f>'Datos mes_tipo de cambio real'!B1037</f>
        <v>1</v>
      </c>
      <c r="C398" s="67" t="str">
        <f>'Datos mes_tipo de cambio real'!C1037</f>
        <v>1993-1</v>
      </c>
      <c r="D398" s="68">
        <f>'Datos mes_tipo de cambio real'!N1037</f>
        <v>44.22962776278063</v>
      </c>
      <c r="E398" s="68">
        <f>'Datos mes_tipo de cambio real'!O1037</f>
        <v>44.229627762780659</v>
      </c>
      <c r="F398" s="68">
        <f>'Datos mes_tipo de cambio real'!P1037</f>
        <v>45.082823633956323</v>
      </c>
    </row>
    <row r="399" spans="1:6" x14ac:dyDescent="0.3">
      <c r="A399" s="67">
        <f>'Datos mes_tipo de cambio real'!A1038</f>
        <v>1993</v>
      </c>
      <c r="B399" s="67">
        <f>'Datos mes_tipo de cambio real'!B1038</f>
        <v>2</v>
      </c>
      <c r="C399" s="67" t="str">
        <f>'Datos mes_tipo de cambio real'!C1038</f>
        <v>1993-2</v>
      </c>
      <c r="D399" s="68">
        <f>'Datos mes_tipo de cambio real'!N1038</f>
        <v>44.068394546704141</v>
      </c>
      <c r="E399" s="68">
        <f>'Datos mes_tipo de cambio real'!O1038</f>
        <v>44.068394546704162</v>
      </c>
      <c r="F399" s="68">
        <f>'Datos mes_tipo de cambio real'!P1038</f>
        <v>45.030834442873356</v>
      </c>
    </row>
    <row r="400" spans="1:6" x14ac:dyDescent="0.3">
      <c r="A400" s="67">
        <f>'Datos mes_tipo de cambio real'!A1039</f>
        <v>1993</v>
      </c>
      <c r="B400" s="67">
        <f>'Datos mes_tipo de cambio real'!B1039</f>
        <v>3</v>
      </c>
      <c r="C400" s="67" t="str">
        <f>'Datos mes_tipo de cambio real'!C1039</f>
        <v>1993-3</v>
      </c>
      <c r="D400" s="68">
        <f>'Datos mes_tipo de cambio real'!N1039</f>
        <v>43.793241951682774</v>
      </c>
      <c r="E400" s="68">
        <f>'Datos mes_tipo de cambio real'!O1039</f>
        <v>43.793241951682781</v>
      </c>
      <c r="F400" s="68">
        <f>'Datos mes_tipo de cambio real'!P1039</f>
        <v>44.861604601363844</v>
      </c>
    </row>
    <row r="401" spans="1:6" x14ac:dyDescent="0.3">
      <c r="A401" s="67">
        <f>'Datos mes_tipo de cambio real'!A1040</f>
        <v>1993</v>
      </c>
      <c r="B401" s="67">
        <f>'Datos mes_tipo de cambio real'!B1040</f>
        <v>4</v>
      </c>
      <c r="C401" s="67" t="str">
        <f>'Datos mes_tipo de cambio real'!C1040</f>
        <v>1993-4</v>
      </c>
      <c r="D401" s="68">
        <f>'Datos mes_tipo de cambio real'!N1040</f>
        <v>43.495216783963613</v>
      </c>
      <c r="E401" s="68">
        <f>'Datos mes_tipo de cambio real'!O1040</f>
        <v>43.495216783963627</v>
      </c>
      <c r="F401" s="68">
        <f>'Datos mes_tipo de cambio real'!P1040</f>
        <v>44.667757270009695</v>
      </c>
    </row>
    <row r="402" spans="1:6" x14ac:dyDescent="0.3">
      <c r="A402" s="67">
        <f>'Datos mes_tipo de cambio real'!A1041</f>
        <v>1993</v>
      </c>
      <c r="B402" s="67">
        <f>'Datos mes_tipo de cambio real'!B1041</f>
        <v>5</v>
      </c>
      <c r="C402" s="67" t="str">
        <f>'Datos mes_tipo de cambio real'!C1041</f>
        <v>1993-5</v>
      </c>
      <c r="D402" s="68">
        <f>'Datos mes_tipo de cambio real'!N1041</f>
        <v>43.058342722460452</v>
      </c>
      <c r="E402" s="68">
        <f>'Datos mes_tipo de cambio real'!O1041</f>
        <v>43.058342722460466</v>
      </c>
      <c r="F402" s="68">
        <f>'Datos mes_tipo de cambio real'!P1041</f>
        <v>44.329710891130659</v>
      </c>
    </row>
    <row r="403" spans="1:6" x14ac:dyDescent="0.3">
      <c r="A403" s="67">
        <f>'Datos mes_tipo de cambio real'!A1042</f>
        <v>1993</v>
      </c>
      <c r="B403" s="67">
        <f>'Datos mes_tipo de cambio real'!B1042</f>
        <v>6</v>
      </c>
      <c r="C403" s="67" t="str">
        <f>'Datos mes_tipo de cambio real'!C1042</f>
        <v>1993-6</v>
      </c>
      <c r="D403" s="68">
        <f>'Datos mes_tipo de cambio real'!N1042</f>
        <v>42.833176601142092</v>
      </c>
      <c r="E403" s="68">
        <f>'Datos mes_tipo de cambio real'!O1042</f>
        <v>42.833176601142107</v>
      </c>
      <c r="F403" s="68">
        <f>'Datos mes_tipo de cambio real'!P1042</f>
        <v>44.208198087933532</v>
      </c>
    </row>
    <row r="404" spans="1:6" x14ac:dyDescent="0.3">
      <c r="A404" s="67">
        <f>'Datos mes_tipo de cambio real'!A1043</f>
        <v>1993</v>
      </c>
      <c r="B404" s="67">
        <f>'Datos mes_tipo de cambio real'!B1043</f>
        <v>7</v>
      </c>
      <c r="C404" s="67" t="str">
        <f>'Datos mes_tipo de cambio real'!C1043</f>
        <v>1993-7</v>
      </c>
      <c r="D404" s="68">
        <f>'Datos mes_tipo de cambio real'!N1043</f>
        <v>42.739127599431512</v>
      </c>
      <c r="E404" s="68">
        <f>'Datos mes_tipo de cambio real'!O1043</f>
        <v>42.739127599431527</v>
      </c>
      <c r="F404" s="68">
        <f>'Datos mes_tipo de cambio real'!P1043</f>
        <v>44.345913784267566</v>
      </c>
    </row>
    <row r="405" spans="1:6" x14ac:dyDescent="0.3">
      <c r="A405" s="67">
        <f>'Datos mes_tipo de cambio real'!A1044</f>
        <v>1993</v>
      </c>
      <c r="B405" s="67">
        <f>'Datos mes_tipo de cambio real'!B1044</f>
        <v>8</v>
      </c>
      <c r="C405" s="67" t="str">
        <f>'Datos mes_tipo de cambio real'!C1044</f>
        <v>1993-8</v>
      </c>
      <c r="D405" s="68">
        <f>'Datos mes_tipo de cambio real'!N1044</f>
        <v>42.894033628740893</v>
      </c>
      <c r="E405" s="68">
        <f>'Datos mes_tipo de cambio real'!O1044</f>
        <v>42.894033628740907</v>
      </c>
      <c r="F405" s="68">
        <f>'Datos mes_tipo de cambio real'!P1044</f>
        <v>44.743532518392151</v>
      </c>
    </row>
    <row r="406" spans="1:6" x14ac:dyDescent="0.3">
      <c r="A406" s="67">
        <f>'Datos mes_tipo de cambio real'!A1045</f>
        <v>1993</v>
      </c>
      <c r="B406" s="67">
        <f>'Datos mes_tipo de cambio real'!B1045</f>
        <v>9</v>
      </c>
      <c r="C406" s="67" t="str">
        <f>'Datos mes_tipo de cambio real'!C1045</f>
        <v>1993-9</v>
      </c>
      <c r="D406" s="68">
        <f>'Datos mes_tipo de cambio real'!N1045</f>
        <v>42.59258943469554</v>
      </c>
      <c r="E406" s="68">
        <f>'Datos mes_tipo de cambio real'!O1045</f>
        <v>42.592589434695562</v>
      </c>
      <c r="F406" s="68">
        <f>'Datos mes_tipo de cambio real'!P1045</f>
        <v>44.665566898166773</v>
      </c>
    </row>
    <row r="407" spans="1:6" x14ac:dyDescent="0.3">
      <c r="A407" s="67">
        <f>'Datos mes_tipo de cambio real'!A1046</f>
        <v>1993</v>
      </c>
      <c r="B407" s="67">
        <f>'Datos mes_tipo de cambio real'!B1046</f>
        <v>10</v>
      </c>
      <c r="C407" s="67" t="str">
        <f>'Datos mes_tipo de cambio real'!C1046</f>
        <v>1993-10</v>
      </c>
      <c r="D407" s="68">
        <f>'Datos mes_tipo de cambio real'!N1046</f>
        <v>42.478919398299723</v>
      </c>
      <c r="E407" s="68">
        <f>'Datos mes_tipo de cambio real'!O1046</f>
        <v>42.478919398299745</v>
      </c>
      <c r="F407" s="68">
        <f>'Datos mes_tipo de cambio real'!P1046</f>
        <v>44.783464949799729</v>
      </c>
    </row>
    <row r="408" spans="1:6" x14ac:dyDescent="0.3">
      <c r="A408" s="67">
        <f>'Datos mes_tipo de cambio real'!A1047</f>
        <v>1993</v>
      </c>
      <c r="B408" s="67">
        <f>'Datos mes_tipo de cambio real'!B1047</f>
        <v>11</v>
      </c>
      <c r="C408" s="67" t="str">
        <f>'Datos mes_tipo de cambio real'!C1047</f>
        <v>1993-11</v>
      </c>
      <c r="D408" s="68">
        <f>'Datos mes_tipo de cambio real'!N1047</f>
        <v>42.571715124652727</v>
      </c>
      <c r="E408" s="68">
        <f>'Datos mes_tipo de cambio real'!O1047</f>
        <v>42.571715124652741</v>
      </c>
      <c r="F408" s="68">
        <f>'Datos mes_tipo de cambio real'!P1047</f>
        <v>45.120178067956196</v>
      </c>
    </row>
    <row r="409" spans="1:6" x14ac:dyDescent="0.3">
      <c r="A409" s="67">
        <f>'Datos mes_tipo de cambio real'!A1048</f>
        <v>1993</v>
      </c>
      <c r="B409" s="67">
        <f>'Datos mes_tipo de cambio real'!B1048</f>
        <v>12</v>
      </c>
      <c r="C409" s="67" t="str">
        <f>'Datos mes_tipo de cambio real'!C1048</f>
        <v>1993-12</v>
      </c>
      <c r="D409" s="68">
        <f>'Datos mes_tipo de cambio real'!N1048</f>
        <v>42.679417168240349</v>
      </c>
      <c r="E409" s="68">
        <f>'Datos mes_tipo de cambio real'!O1048</f>
        <v>42.679417168240363</v>
      </c>
      <c r="F409" s="68">
        <f>'Datos mes_tipo de cambio real'!P1048</f>
        <v>45.475089577267973</v>
      </c>
    </row>
    <row r="410" spans="1:6" x14ac:dyDescent="0.3">
      <c r="A410" s="67">
        <f>'Datos mes_tipo de cambio real'!A1049</f>
        <v>1994</v>
      </c>
      <c r="B410" s="67">
        <f>'Datos mes_tipo de cambio real'!B1049</f>
        <v>1</v>
      </c>
      <c r="C410" s="67" t="str">
        <f>'Datos mes_tipo de cambio real'!C1049</f>
        <v>1994-1</v>
      </c>
      <c r="D410" s="68">
        <f>'Datos mes_tipo de cambio real'!N1049</f>
        <v>42.708851788449131</v>
      </c>
      <c r="E410" s="68">
        <f>'Datos mes_tipo de cambio real'!O1049</f>
        <v>42.708851788449159</v>
      </c>
      <c r="F410" s="68">
        <f>'Datos mes_tipo de cambio real'!P1049</f>
        <v>45.748662799229827</v>
      </c>
    </row>
    <row r="411" spans="1:6" x14ac:dyDescent="0.3">
      <c r="A411" s="67">
        <f>'Datos mes_tipo de cambio real'!A1050</f>
        <v>1994</v>
      </c>
      <c r="B411" s="67">
        <f>'Datos mes_tipo de cambio real'!B1050</f>
        <v>2</v>
      </c>
      <c r="C411" s="67" t="str">
        <f>'Datos mes_tipo de cambio real'!C1050</f>
        <v>1994-2</v>
      </c>
      <c r="D411" s="68">
        <f>'Datos mes_tipo de cambio real'!N1050</f>
        <v>42.793292501607546</v>
      </c>
      <c r="E411" s="68">
        <f>'Datos mes_tipo de cambio real'!O1050</f>
        <v>42.79329250160756</v>
      </c>
      <c r="F411" s="68">
        <f>'Datos mes_tipo de cambio real'!P1050</f>
        <v>46.083094720971566</v>
      </c>
    </row>
    <row r="412" spans="1:6" x14ac:dyDescent="0.3">
      <c r="A412" s="67">
        <f>'Datos mes_tipo de cambio real'!A1051</f>
        <v>1994</v>
      </c>
      <c r="B412" s="67">
        <f>'Datos mes_tipo de cambio real'!B1051</f>
        <v>3</v>
      </c>
      <c r="C412" s="67" t="str">
        <f>'Datos mes_tipo de cambio real'!C1051</f>
        <v>1994-3</v>
      </c>
      <c r="D412" s="68">
        <f>'Datos mes_tipo de cambio real'!N1051</f>
        <v>42.893213881675507</v>
      </c>
      <c r="E412" s="68">
        <f>'Datos mes_tipo de cambio real'!O1051</f>
        <v>42.893213881675514</v>
      </c>
      <c r="F412" s="68">
        <f>'Datos mes_tipo de cambio real'!P1051</f>
        <v>46.436550164829811</v>
      </c>
    </row>
    <row r="413" spans="1:6" x14ac:dyDescent="0.3">
      <c r="A413" s="67">
        <f>'Datos mes_tipo de cambio real'!A1052</f>
        <v>1994</v>
      </c>
      <c r="B413" s="67">
        <f>'Datos mes_tipo de cambio real'!B1052</f>
        <v>4</v>
      </c>
      <c r="C413" s="67" t="str">
        <f>'Datos mes_tipo de cambio real'!C1052</f>
        <v>1994-4</v>
      </c>
      <c r="D413" s="68">
        <f>'Datos mes_tipo de cambio real'!N1052</f>
        <v>42.839875078066953</v>
      </c>
      <c r="E413" s="68">
        <f>'Datos mes_tipo de cambio real'!O1052</f>
        <v>42.839875078066974</v>
      </c>
      <c r="F413" s="68">
        <f>'Datos mes_tipo de cambio real'!P1052</f>
        <v>46.625658793329173</v>
      </c>
    </row>
    <row r="414" spans="1:6" x14ac:dyDescent="0.3">
      <c r="A414" s="67">
        <f>'Datos mes_tipo de cambio real'!A1053</f>
        <v>1994</v>
      </c>
      <c r="B414" s="67">
        <f>'Datos mes_tipo de cambio real'!B1053</f>
        <v>5</v>
      </c>
      <c r="C414" s="67" t="str">
        <f>'Datos mes_tipo de cambio real'!C1053</f>
        <v>1994-5</v>
      </c>
      <c r="D414" s="68">
        <f>'Datos mes_tipo de cambio real'!N1053</f>
        <v>42.776023879453831</v>
      </c>
      <c r="E414" s="68">
        <f>'Datos mes_tipo de cambio real'!O1053</f>
        <v>42.776023879453859</v>
      </c>
      <c r="F414" s="68">
        <f>'Datos mes_tipo de cambio real'!P1053</f>
        <v>46.803962697083705</v>
      </c>
    </row>
    <row r="415" spans="1:6" x14ac:dyDescent="0.3">
      <c r="A415" s="67">
        <f>'Datos mes_tipo de cambio real'!A1054</f>
        <v>1994</v>
      </c>
      <c r="B415" s="67">
        <f>'Datos mes_tipo de cambio real'!B1054</f>
        <v>6</v>
      </c>
      <c r="C415" s="67" t="str">
        <f>'Datos mes_tipo de cambio real'!C1054</f>
        <v>1994-6</v>
      </c>
      <c r="D415" s="68">
        <f>'Datos mes_tipo de cambio real'!N1054</f>
        <v>42.739225274428847</v>
      </c>
      <c r="E415" s="68">
        <f>'Datos mes_tipo de cambio real'!O1054</f>
        <v>42.739225274428875</v>
      </c>
      <c r="F415" s="68">
        <f>'Datos mes_tipo de cambio real'!P1054</f>
        <v>47.012601286877164</v>
      </c>
    </row>
    <row r="416" spans="1:6" x14ac:dyDescent="0.3">
      <c r="A416" s="67">
        <f>'Datos mes_tipo de cambio real'!A1055</f>
        <v>1994</v>
      </c>
      <c r="B416" s="67">
        <f>'Datos mes_tipo de cambio real'!B1055</f>
        <v>7</v>
      </c>
      <c r="C416" s="67" t="str">
        <f>'Datos mes_tipo de cambio real'!C1055</f>
        <v>1994-7</v>
      </c>
      <c r="D416" s="68">
        <f>'Datos mes_tipo de cambio real'!N1055</f>
        <v>42.433730421634905</v>
      </c>
      <c r="E416" s="68">
        <f>'Datos mes_tipo de cambio real'!O1055</f>
        <v>42.433730421634927</v>
      </c>
      <c r="F416" s="68">
        <f>'Datos mes_tipo de cambio real'!P1055</f>
        <v>46.696857181552488</v>
      </c>
    </row>
    <row r="417" spans="1:6" x14ac:dyDescent="0.3">
      <c r="A417" s="67">
        <f>'Datos mes_tipo de cambio real'!A1056</f>
        <v>1994</v>
      </c>
      <c r="B417" s="67">
        <f>'Datos mes_tipo de cambio real'!B1056</f>
        <v>8</v>
      </c>
      <c r="C417" s="67" t="str">
        <f>'Datos mes_tipo de cambio real'!C1056</f>
        <v>1994-8</v>
      </c>
      <c r="D417" s="68">
        <f>'Datos mes_tipo de cambio real'!N1056</f>
        <v>42.479966444142775</v>
      </c>
      <c r="E417" s="68">
        <f>'Datos mes_tipo de cambio real'!O1056</f>
        <v>42.479966444142789</v>
      </c>
      <c r="F417" s="68">
        <f>'Datos mes_tipo de cambio real'!P1056</f>
        <v>46.768065606430447</v>
      </c>
    </row>
    <row r="418" spans="1:6" x14ac:dyDescent="0.3">
      <c r="A418" s="67">
        <f>'Datos mes_tipo de cambio real'!A1057</f>
        <v>1994</v>
      </c>
      <c r="B418" s="67">
        <f>'Datos mes_tipo de cambio real'!B1057</f>
        <v>9</v>
      </c>
      <c r="C418" s="67" t="str">
        <f>'Datos mes_tipo de cambio real'!C1057</f>
        <v>1994-9</v>
      </c>
      <c r="D418" s="68">
        <f>'Datos mes_tipo de cambio real'!N1057</f>
        <v>42.307095941782528</v>
      </c>
      <c r="E418" s="68">
        <f>'Datos mes_tipo de cambio real'!O1057</f>
        <v>42.307095941782521</v>
      </c>
      <c r="F418" s="68">
        <f>'Datos mes_tipo de cambio real'!P1057</f>
        <v>46.597998216517816</v>
      </c>
    </row>
    <row r="419" spans="1:6" x14ac:dyDescent="0.3">
      <c r="A419" s="67">
        <f>'Datos mes_tipo de cambio real'!A1058</f>
        <v>1994</v>
      </c>
      <c r="B419" s="67">
        <f>'Datos mes_tipo de cambio real'!B1058</f>
        <v>10</v>
      </c>
      <c r="C419" s="67" t="str">
        <f>'Datos mes_tipo de cambio real'!C1058</f>
        <v>1994-10</v>
      </c>
      <c r="D419" s="68">
        <f>'Datos mes_tipo de cambio real'!N1058</f>
        <v>42.239602298354797</v>
      </c>
      <c r="E419" s="68">
        <f>'Datos mes_tipo de cambio real'!O1058</f>
        <v>42.239602298354804</v>
      </c>
      <c r="F419" s="68">
        <f>'Datos mes_tipo de cambio real'!P1058</f>
        <v>46.543889021981698</v>
      </c>
    </row>
    <row r="420" spans="1:6" x14ac:dyDescent="0.3">
      <c r="A420" s="67">
        <f>'Datos mes_tipo de cambio real'!A1059</f>
        <v>1994</v>
      </c>
      <c r="B420" s="67">
        <f>'Datos mes_tipo de cambio real'!B1059</f>
        <v>11</v>
      </c>
      <c r="C420" s="67" t="str">
        <f>'Datos mes_tipo de cambio real'!C1059</f>
        <v>1994-11</v>
      </c>
      <c r="D420" s="68">
        <f>'Datos mes_tipo de cambio real'!N1059</f>
        <v>42.263834853638613</v>
      </c>
      <c r="E420" s="68">
        <f>'Datos mes_tipo de cambio real'!O1059</f>
        <v>42.263834853638613</v>
      </c>
      <c r="F420" s="68">
        <f>'Datos mes_tipo de cambio real'!P1059</f>
        <v>46.590841163037183</v>
      </c>
    </row>
    <row r="421" spans="1:6" x14ac:dyDescent="0.3">
      <c r="A421" s="67">
        <f>'Datos mes_tipo de cambio real'!A1060</f>
        <v>1994</v>
      </c>
      <c r="B421" s="67">
        <f>'Datos mes_tipo de cambio real'!B1060</f>
        <v>12</v>
      </c>
      <c r="C421" s="67" t="str">
        <f>'Datos mes_tipo de cambio real'!C1060</f>
        <v>1994-12</v>
      </c>
      <c r="D421" s="68">
        <f>'Datos mes_tipo de cambio real'!N1060</f>
        <v>42.169225239973265</v>
      </c>
      <c r="E421" s="68">
        <f>'Datos mes_tipo de cambio real'!O1060</f>
        <v>42.169225239973265</v>
      </c>
      <c r="F421" s="68">
        <f>'Datos mes_tipo de cambio real'!P1060</f>
        <v>46.506759041057691</v>
      </c>
    </row>
    <row r="422" spans="1:6" x14ac:dyDescent="0.3">
      <c r="A422" s="67">
        <f>'Datos mes_tipo de cambio real'!A1061</f>
        <v>1995</v>
      </c>
      <c r="B422" s="67">
        <f>'Datos mes_tipo de cambio real'!B1061</f>
        <v>1</v>
      </c>
      <c r="C422" s="67" t="str">
        <f>'Datos mes_tipo de cambio real'!C1061</f>
        <v>1995-1</v>
      </c>
      <c r="D422" s="68">
        <f>'Datos mes_tipo de cambio real'!N1061</f>
        <v>41.763239062844889</v>
      </c>
      <c r="E422" s="68">
        <f>'Datos mes_tipo de cambio real'!O1061</f>
        <v>41.763239062844903</v>
      </c>
      <c r="F422" s="68">
        <f>'Datos mes_tipo de cambio real'!P1061</f>
        <v>46.079040854116514</v>
      </c>
    </row>
    <row r="423" spans="1:6" x14ac:dyDescent="0.3">
      <c r="A423" s="67">
        <f>'Datos mes_tipo de cambio real'!A1062</f>
        <v>1995</v>
      </c>
      <c r="B423" s="67">
        <f>'Datos mes_tipo de cambio real'!B1062</f>
        <v>2</v>
      </c>
      <c r="C423" s="67" t="str">
        <f>'Datos mes_tipo de cambio real'!C1062</f>
        <v>1995-2</v>
      </c>
      <c r="D423" s="68">
        <f>'Datos mes_tipo de cambio real'!N1062</f>
        <v>41.9954352073024</v>
      </c>
      <c r="E423" s="68">
        <f>'Datos mes_tipo de cambio real'!O1062</f>
        <v>41.995435207302393</v>
      </c>
      <c r="F423" s="68">
        <f>'Datos mes_tipo de cambio real'!P1062</f>
        <v>46.355379991777838</v>
      </c>
    </row>
    <row r="424" spans="1:6" x14ac:dyDescent="0.3">
      <c r="A424" s="67">
        <f>'Datos mes_tipo de cambio real'!A1063</f>
        <v>1995</v>
      </c>
      <c r="B424" s="67">
        <f>'Datos mes_tipo de cambio real'!B1063</f>
        <v>3</v>
      </c>
      <c r="C424" s="67" t="str">
        <f>'Datos mes_tipo de cambio real'!C1063</f>
        <v>1995-3</v>
      </c>
      <c r="D424" s="68">
        <f>'Datos mes_tipo de cambio real'!N1063</f>
        <v>42.317291032507939</v>
      </c>
      <c r="E424" s="68">
        <f>'Datos mes_tipo de cambio real'!O1063</f>
        <v>42.317291032507939</v>
      </c>
      <c r="F424" s="68">
        <f>'Datos mes_tipo de cambio real'!P1063</f>
        <v>46.730961875113437</v>
      </c>
    </row>
    <row r="425" spans="1:6" x14ac:dyDescent="0.3">
      <c r="A425" s="67">
        <f>'Datos mes_tipo de cambio real'!A1064</f>
        <v>1995</v>
      </c>
      <c r="B425" s="67">
        <f>'Datos mes_tipo de cambio real'!B1064</f>
        <v>4</v>
      </c>
      <c r="C425" s="67" t="str">
        <f>'Datos mes_tipo de cambio real'!C1064</f>
        <v>1995-4</v>
      </c>
      <c r="D425" s="68">
        <f>'Datos mes_tipo de cambio real'!N1064</f>
        <v>42.25636269730856</v>
      </c>
      <c r="E425" s="68">
        <f>'Datos mes_tipo de cambio real'!O1064</f>
        <v>42.25636269730856</v>
      </c>
      <c r="F425" s="68">
        <f>'Datos mes_tipo de cambio real'!P1064</f>
        <v>46.683969471919347</v>
      </c>
    </row>
    <row r="426" spans="1:6" x14ac:dyDescent="0.3">
      <c r="A426" s="67">
        <f>'Datos mes_tipo de cambio real'!A1065</f>
        <v>1995</v>
      </c>
      <c r="B426" s="67">
        <f>'Datos mes_tipo de cambio real'!B1065</f>
        <v>5</v>
      </c>
      <c r="C426" s="67" t="str">
        <f>'Datos mes_tipo de cambio real'!C1065</f>
        <v>1995-5</v>
      </c>
      <c r="D426" s="68">
        <f>'Datos mes_tipo de cambio real'!N1065</f>
        <v>42.326497692083699</v>
      </c>
      <c r="E426" s="68">
        <f>'Datos mes_tipo de cambio real'!O1065</f>
        <v>42.326497692083699</v>
      </c>
      <c r="F426" s="68">
        <f>'Datos mes_tipo de cambio real'!P1065</f>
        <v>46.781786426682153</v>
      </c>
    </row>
    <row r="427" spans="1:6" x14ac:dyDescent="0.3">
      <c r="A427" s="67">
        <f>'Datos mes_tipo de cambio real'!A1066</f>
        <v>1995</v>
      </c>
      <c r="B427" s="67">
        <f>'Datos mes_tipo de cambio real'!B1066</f>
        <v>6</v>
      </c>
      <c r="C427" s="67" t="str">
        <f>'Datos mes_tipo de cambio real'!C1066</f>
        <v>1995-6</v>
      </c>
      <c r="D427" s="68">
        <f>'Datos mes_tipo de cambio real'!N1066</f>
        <v>42.519419259238283</v>
      </c>
      <c r="E427" s="68">
        <f>'Datos mes_tipo de cambio real'!O1066</f>
        <v>42.519419259238283</v>
      </c>
      <c r="F427" s="68">
        <f>'Datos mes_tipo de cambio real'!P1066</f>
        <v>47.015449724590752</v>
      </c>
    </row>
    <row r="428" spans="1:6" x14ac:dyDescent="0.3">
      <c r="A428" s="67">
        <f>'Datos mes_tipo de cambio real'!A1067</f>
        <v>1995</v>
      </c>
      <c r="B428" s="67">
        <f>'Datos mes_tipo de cambio real'!B1067</f>
        <v>7</v>
      </c>
      <c r="C428" s="67" t="str">
        <f>'Datos mes_tipo de cambio real'!C1067</f>
        <v>1995-7</v>
      </c>
      <c r="D428" s="68">
        <f>'Datos mes_tipo de cambio real'!N1067</f>
        <v>42.426470030550192</v>
      </c>
      <c r="E428" s="68">
        <f>'Datos mes_tipo de cambio real'!O1067</f>
        <v>42.426470030550192</v>
      </c>
      <c r="F428" s="68">
        <f>'Datos mes_tipo de cambio real'!P1067</f>
        <v>47.076741076776862</v>
      </c>
    </row>
    <row r="429" spans="1:6" x14ac:dyDescent="0.3">
      <c r="A429" s="67">
        <f>'Datos mes_tipo de cambio real'!A1068</f>
        <v>1995</v>
      </c>
      <c r="B429" s="67">
        <f>'Datos mes_tipo de cambio real'!B1068</f>
        <v>8</v>
      </c>
      <c r="C429" s="67" t="str">
        <f>'Datos mes_tipo de cambio real'!C1068</f>
        <v>1995-8</v>
      </c>
      <c r="D429" s="68">
        <f>'Datos mes_tipo de cambio real'!N1068</f>
        <v>42.634938919789867</v>
      </c>
      <c r="E429" s="68">
        <f>'Datos mes_tipo de cambio real'!O1068</f>
        <v>42.634938919789867</v>
      </c>
      <c r="F429" s="68">
        <f>'Datos mes_tipo de cambio real'!P1068</f>
        <v>47.473511670497381</v>
      </c>
    </row>
    <row r="430" spans="1:6" x14ac:dyDescent="0.3">
      <c r="A430" s="67">
        <f>'Datos mes_tipo de cambio real'!A1069</f>
        <v>1995</v>
      </c>
      <c r="B430" s="67">
        <f>'Datos mes_tipo de cambio real'!B1069</f>
        <v>9</v>
      </c>
      <c r="C430" s="67" t="str">
        <f>'Datos mes_tipo de cambio real'!C1069</f>
        <v>1995-9</v>
      </c>
      <c r="D430" s="68">
        <f>'Datos mes_tipo de cambio real'!N1069</f>
        <v>42.670173976093764</v>
      </c>
      <c r="E430" s="68">
        <f>'Datos mes_tipo de cambio real'!O1069</f>
        <v>42.670173976093764</v>
      </c>
      <c r="F430" s="68">
        <f>'Datos mes_tipo de cambio real'!P1069</f>
        <v>47.678913244961777</v>
      </c>
    </row>
    <row r="431" spans="1:6" x14ac:dyDescent="0.3">
      <c r="A431" s="67">
        <f>'Datos mes_tipo de cambio real'!A1070</f>
        <v>1995</v>
      </c>
      <c r="B431" s="67">
        <f>'Datos mes_tipo de cambio real'!B1070</f>
        <v>10</v>
      </c>
      <c r="C431" s="67" t="str">
        <f>'Datos mes_tipo de cambio real'!C1070</f>
        <v>1995-10</v>
      </c>
      <c r="D431" s="68">
        <f>'Datos mes_tipo de cambio real'!N1070</f>
        <v>42.656689198708705</v>
      </c>
      <c r="E431" s="68">
        <f>'Datos mes_tipo de cambio real'!O1070</f>
        <v>42.656689198708705</v>
      </c>
      <c r="F431" s="68">
        <f>'Datos mes_tipo de cambio real'!P1070</f>
        <v>47.830541781719631</v>
      </c>
    </row>
    <row r="432" spans="1:6" x14ac:dyDescent="0.3">
      <c r="A432" s="67">
        <f>'Datos mes_tipo de cambio real'!A1071</f>
        <v>1995</v>
      </c>
      <c r="B432" s="67">
        <f>'Datos mes_tipo de cambio real'!B1071</f>
        <v>11</v>
      </c>
      <c r="C432" s="67" t="str">
        <f>'Datos mes_tipo de cambio real'!C1071</f>
        <v>1995-11</v>
      </c>
      <c r="D432" s="68">
        <f>'Datos mes_tipo de cambio real'!N1071</f>
        <v>42.833180288386096</v>
      </c>
      <c r="E432" s="68">
        <f>'Datos mes_tipo de cambio real'!O1071</f>
        <v>42.83318028838611</v>
      </c>
      <c r="F432" s="68">
        <f>'Datos mes_tipo de cambio real'!P1071</f>
        <v>48.196410868650482</v>
      </c>
    </row>
    <row r="433" spans="1:6" x14ac:dyDescent="0.3">
      <c r="A433" s="67">
        <f>'Datos mes_tipo de cambio real'!A1072</f>
        <v>1995</v>
      </c>
      <c r="B433" s="67">
        <f>'Datos mes_tipo de cambio real'!B1072</f>
        <v>12</v>
      </c>
      <c r="C433" s="67" t="str">
        <f>'Datos mes_tipo de cambio real'!C1072</f>
        <v>1995-12</v>
      </c>
      <c r="D433" s="68">
        <f>'Datos mes_tipo de cambio real'!N1072</f>
        <v>42.81606441529474</v>
      </c>
      <c r="E433" s="68">
        <f>'Datos mes_tipo de cambio real'!O1072</f>
        <v>42.81606441529474</v>
      </c>
      <c r="F433" s="68">
        <f>'Datos mes_tipo de cambio real'!P1072</f>
        <v>48.34564327677208</v>
      </c>
    </row>
    <row r="434" spans="1:6" x14ac:dyDescent="0.3">
      <c r="A434" s="67">
        <f>'Datos mes_tipo de cambio real'!A1073</f>
        <v>1996</v>
      </c>
      <c r="B434" s="67">
        <f>'Datos mes_tipo de cambio real'!B1073</f>
        <v>1</v>
      </c>
      <c r="C434" s="67" t="str">
        <f>'Datos mes_tipo de cambio real'!C1073</f>
        <v>1996-1</v>
      </c>
      <c r="D434" s="68">
        <f>'Datos mes_tipo de cambio real'!N1073</f>
        <v>42.845128225197499</v>
      </c>
      <c r="E434" s="68">
        <f>'Datos mes_tipo de cambio real'!O1073</f>
        <v>42.845128225197499</v>
      </c>
      <c r="F434" s="68">
        <f>'Datos mes_tipo de cambio real'!P1073</f>
        <v>48.547656036956653</v>
      </c>
    </row>
    <row r="435" spans="1:6" x14ac:dyDescent="0.3">
      <c r="A435" s="67">
        <f>'Datos mes_tipo de cambio real'!A1074</f>
        <v>1996</v>
      </c>
      <c r="B435" s="67">
        <f>'Datos mes_tipo de cambio real'!B1074</f>
        <v>2</v>
      </c>
      <c r="C435" s="67" t="str">
        <f>'Datos mes_tipo de cambio real'!C1074</f>
        <v>1996-2</v>
      </c>
      <c r="D435" s="68">
        <f>'Datos mes_tipo de cambio real'!N1074</f>
        <v>43.06358790557352</v>
      </c>
      <c r="E435" s="68">
        <f>'Datos mes_tipo de cambio real'!O1074</f>
        <v>43.063587905573513</v>
      </c>
      <c r="F435" s="68">
        <f>'Datos mes_tipo de cambio real'!P1074</f>
        <v>48.965844776023204</v>
      </c>
    </row>
    <row r="436" spans="1:6" x14ac:dyDescent="0.3">
      <c r="A436" s="67">
        <f>'Datos mes_tipo de cambio real'!A1075</f>
        <v>1996</v>
      </c>
      <c r="B436" s="67">
        <f>'Datos mes_tipo de cambio real'!B1075</f>
        <v>3</v>
      </c>
      <c r="C436" s="67" t="str">
        <f>'Datos mes_tipo de cambio real'!C1075</f>
        <v>1996-3</v>
      </c>
      <c r="D436" s="68">
        <f>'Datos mes_tipo de cambio real'!N1075</f>
        <v>43.402776348364895</v>
      </c>
      <c r="E436" s="68">
        <f>'Datos mes_tipo de cambio real'!O1075</f>
        <v>43.402776348364903</v>
      </c>
      <c r="F436" s="68">
        <f>'Datos mes_tipo de cambio real'!P1075</f>
        <v>49.524120638560035</v>
      </c>
    </row>
    <row r="437" spans="1:6" x14ac:dyDescent="0.3">
      <c r="A437" s="67">
        <f>'Datos mes_tipo de cambio real'!A1076</f>
        <v>1996</v>
      </c>
      <c r="B437" s="67">
        <f>'Datos mes_tipo de cambio real'!B1076</f>
        <v>4</v>
      </c>
      <c r="C437" s="67" t="str">
        <f>'Datos mes_tipo de cambio real'!C1076</f>
        <v>1996-4</v>
      </c>
      <c r="D437" s="68">
        <f>'Datos mes_tipo de cambio real'!N1076</f>
        <v>43.452741374251808</v>
      </c>
      <c r="E437" s="68">
        <f>'Datos mes_tipo de cambio real'!O1076</f>
        <v>43.452741374251808</v>
      </c>
      <c r="F437" s="68">
        <f>'Datos mes_tipo de cambio real'!P1076</f>
        <v>49.754534099077055</v>
      </c>
    </row>
    <row r="438" spans="1:6" x14ac:dyDescent="0.3">
      <c r="A438" s="67">
        <f>'Datos mes_tipo de cambio real'!A1077</f>
        <v>1996</v>
      </c>
      <c r="B438" s="67">
        <f>'Datos mes_tipo de cambio real'!B1077</f>
        <v>5</v>
      </c>
      <c r="C438" s="67" t="str">
        <f>'Datos mes_tipo de cambio real'!C1077</f>
        <v>1996-5</v>
      </c>
      <c r="D438" s="68">
        <f>'Datos mes_tipo de cambio real'!N1077</f>
        <v>43.57759983297516</v>
      </c>
      <c r="E438" s="68">
        <f>'Datos mes_tipo de cambio real'!O1077</f>
        <v>43.57759983297516</v>
      </c>
      <c r="F438" s="68">
        <f>'Datos mes_tipo de cambio real'!P1077</f>
        <v>50.072008346007586</v>
      </c>
    </row>
    <row r="439" spans="1:6" x14ac:dyDescent="0.3">
      <c r="A439" s="67">
        <f>'Datos mes_tipo de cambio real'!A1078</f>
        <v>1996</v>
      </c>
      <c r="B439" s="67">
        <f>'Datos mes_tipo de cambio real'!B1078</f>
        <v>6</v>
      </c>
      <c r="C439" s="67" t="str">
        <f>'Datos mes_tipo de cambio real'!C1078</f>
        <v>1996-6</v>
      </c>
      <c r="D439" s="68">
        <f>'Datos mes_tipo de cambio real'!N1078</f>
        <v>43.682108299103675</v>
      </c>
      <c r="E439" s="68">
        <f>'Datos mes_tipo de cambio real'!O1078</f>
        <v>43.682108299103682</v>
      </c>
      <c r="F439" s="68">
        <f>'Datos mes_tipo de cambio real'!P1078</f>
        <v>50.367630106444786</v>
      </c>
    </row>
    <row r="440" spans="1:6" x14ac:dyDescent="0.3">
      <c r="A440" s="67">
        <f>'Datos mes_tipo de cambio real'!A1079</f>
        <v>1996</v>
      </c>
      <c r="B440" s="67">
        <f>'Datos mes_tipo de cambio real'!B1079</f>
        <v>7</v>
      </c>
      <c r="C440" s="67" t="str">
        <f>'Datos mes_tipo de cambio real'!C1079</f>
        <v>1996-7</v>
      </c>
      <c r="D440" s="68">
        <f>'Datos mes_tipo de cambio real'!N1079</f>
        <v>43.525347733983374</v>
      </c>
      <c r="E440" s="68">
        <f>'Datos mes_tipo de cambio real'!O1079</f>
        <v>43.525347733983381</v>
      </c>
      <c r="F440" s="68">
        <f>'Datos mes_tipo de cambio real'!P1079</f>
        <v>50.205650219680081</v>
      </c>
    </row>
    <row r="441" spans="1:6" x14ac:dyDescent="0.3">
      <c r="A441" s="67">
        <f>'Datos mes_tipo de cambio real'!A1080</f>
        <v>1996</v>
      </c>
      <c r="B441" s="67">
        <f>'Datos mes_tipo de cambio real'!B1080</f>
        <v>8</v>
      </c>
      <c r="C441" s="67" t="str">
        <f>'Datos mes_tipo de cambio real'!C1080</f>
        <v>1996-8</v>
      </c>
      <c r="D441" s="68">
        <f>'Datos mes_tipo de cambio real'!N1080</f>
        <v>43.637948750172967</v>
      </c>
      <c r="E441" s="68">
        <f>'Datos mes_tipo de cambio real'!O1080</f>
        <v>43.637948750172981</v>
      </c>
      <c r="F441" s="68">
        <f>'Datos mes_tipo de cambio real'!P1080</f>
        <v>50.354361722422411</v>
      </c>
    </row>
    <row r="442" spans="1:6" x14ac:dyDescent="0.3">
      <c r="A442" s="67">
        <f>'Datos mes_tipo de cambio real'!A1081</f>
        <v>1996</v>
      </c>
      <c r="B442" s="67">
        <f>'Datos mes_tipo de cambio real'!B1081</f>
        <v>9</v>
      </c>
      <c r="C442" s="67" t="str">
        <f>'Datos mes_tipo de cambio real'!C1081</f>
        <v>1996-9</v>
      </c>
      <c r="D442" s="68">
        <f>'Datos mes_tipo de cambio real'!N1081</f>
        <v>43.690057564902844</v>
      </c>
      <c r="E442" s="68">
        <f>'Datos mes_tipo de cambio real'!O1081</f>
        <v>43.690057564902851</v>
      </c>
      <c r="F442" s="68">
        <f>'Datos mes_tipo de cambio real'!P1081</f>
        <v>50.433348653932761</v>
      </c>
    </row>
    <row r="443" spans="1:6" x14ac:dyDescent="0.3">
      <c r="A443" s="67">
        <f>'Datos mes_tipo de cambio real'!A1082</f>
        <v>1996</v>
      </c>
      <c r="B443" s="67">
        <f>'Datos mes_tipo de cambio real'!B1082</f>
        <v>10</v>
      </c>
      <c r="C443" s="67" t="str">
        <f>'Datos mes_tipo de cambio real'!C1082</f>
        <v>1996-10</v>
      </c>
      <c r="D443" s="68">
        <f>'Datos mes_tipo de cambio real'!N1082</f>
        <v>43.549251590568758</v>
      </c>
      <c r="E443" s="68">
        <f>'Datos mes_tipo de cambio real'!O1082</f>
        <v>43.549251590568772</v>
      </c>
      <c r="F443" s="68">
        <f>'Datos mes_tipo de cambio real'!P1082</f>
        <v>50.2896143346522</v>
      </c>
    </row>
    <row r="444" spans="1:6" x14ac:dyDescent="0.3">
      <c r="A444" s="67">
        <f>'Datos mes_tipo de cambio real'!A1083</f>
        <v>1996</v>
      </c>
      <c r="B444" s="67">
        <f>'Datos mes_tipo de cambio real'!B1083</f>
        <v>11</v>
      </c>
      <c r="C444" s="67" t="str">
        <f>'Datos mes_tipo de cambio real'!C1083</f>
        <v>1996-11</v>
      </c>
      <c r="D444" s="68">
        <f>'Datos mes_tipo de cambio real'!N1083</f>
        <v>43.721591067742352</v>
      </c>
      <c r="E444" s="68">
        <f>'Datos mes_tipo de cambio real'!O1083</f>
        <v>43.721591067742359</v>
      </c>
      <c r="F444" s="68">
        <f>'Datos mes_tipo de cambio real'!P1083</f>
        <v>50.507513428232024</v>
      </c>
    </row>
    <row r="445" spans="1:6" x14ac:dyDescent="0.3">
      <c r="A445" s="67">
        <f>'Datos mes_tipo de cambio real'!A1084</f>
        <v>1996</v>
      </c>
      <c r="B445" s="67">
        <f>'Datos mes_tipo de cambio real'!B1084</f>
        <v>12</v>
      </c>
      <c r="C445" s="67" t="str">
        <f>'Datos mes_tipo de cambio real'!C1084</f>
        <v>1996-12</v>
      </c>
      <c r="D445" s="68">
        <f>'Datos mes_tipo de cambio real'!N1084</f>
        <v>43.899058797319263</v>
      </c>
      <c r="E445" s="68">
        <f>'Datos mes_tipo de cambio real'!O1084</f>
        <v>43.89905879731927</v>
      </c>
      <c r="F445" s="68">
        <f>'Datos mes_tipo de cambio real'!P1084</f>
        <v>50.731494911085889</v>
      </c>
    </row>
    <row r="446" spans="1:6" x14ac:dyDescent="0.3">
      <c r="A446" s="67">
        <f>'Datos mes_tipo de cambio real'!A1085</f>
        <v>1997</v>
      </c>
      <c r="B446" s="67">
        <f>'Datos mes_tipo de cambio real'!B1085</f>
        <v>1</v>
      </c>
      <c r="C446" s="67" t="str">
        <f>'Datos mes_tipo de cambio real'!C1085</f>
        <v>1997-1</v>
      </c>
      <c r="D446" s="68">
        <f>'Datos mes_tipo de cambio real'!N1085</f>
        <v>43.799385947702078</v>
      </c>
      <c r="E446" s="68">
        <f>'Datos mes_tipo de cambio real'!O1085</f>
        <v>43.799385947702085</v>
      </c>
      <c r="F446" s="68">
        <f>'Datos mes_tipo de cambio real'!P1085</f>
        <v>50.63524243541697</v>
      </c>
    </row>
    <row r="447" spans="1:6" x14ac:dyDescent="0.3">
      <c r="A447" s="67">
        <f>'Datos mes_tipo de cambio real'!A1086</f>
        <v>1997</v>
      </c>
      <c r="B447" s="67">
        <f>'Datos mes_tipo de cambio real'!B1086</f>
        <v>2</v>
      </c>
      <c r="C447" s="67" t="str">
        <f>'Datos mes_tipo de cambio real'!C1086</f>
        <v>1997-2</v>
      </c>
      <c r="D447" s="68">
        <f>'Datos mes_tipo de cambio real'!N1086</f>
        <v>43.709624793481929</v>
      </c>
      <c r="E447" s="68">
        <f>'Datos mes_tipo de cambio real'!O1086</f>
        <v>43.709624793481943</v>
      </c>
      <c r="F447" s="68">
        <f>'Datos mes_tipo de cambio real'!P1086</f>
        <v>50.550373772877983</v>
      </c>
    </row>
    <row r="448" spans="1:6" x14ac:dyDescent="0.3">
      <c r="A448" s="67">
        <f>'Datos mes_tipo de cambio real'!A1087</f>
        <v>1997</v>
      </c>
      <c r="B448" s="67">
        <f>'Datos mes_tipo de cambio real'!B1087</f>
        <v>3</v>
      </c>
      <c r="C448" s="67" t="str">
        <f>'Datos mes_tipo de cambio real'!C1087</f>
        <v>1997-3</v>
      </c>
      <c r="D448" s="68">
        <f>'Datos mes_tipo de cambio real'!N1087</f>
        <v>44.004555440363681</v>
      </c>
      <c r="E448" s="68">
        <f>'Datos mes_tipo de cambio real'!O1087</f>
        <v>44.004555440363688</v>
      </c>
      <c r="F448" s="68">
        <f>'Datos mes_tipo de cambio real'!P1087</f>
        <v>50.910498715341049</v>
      </c>
    </row>
    <row r="449" spans="1:6" x14ac:dyDescent="0.3">
      <c r="A449" s="67">
        <f>'Datos mes_tipo de cambio real'!A1088</f>
        <v>1997</v>
      </c>
      <c r="B449" s="67">
        <f>'Datos mes_tipo de cambio real'!B1088</f>
        <v>4</v>
      </c>
      <c r="C449" s="67" t="str">
        <f>'Datos mes_tipo de cambio real'!C1088</f>
        <v>1997-4</v>
      </c>
      <c r="D449" s="68">
        <f>'Datos mes_tipo de cambio real'!N1088</f>
        <v>44.281564745515219</v>
      </c>
      <c r="E449" s="68">
        <f>'Datos mes_tipo de cambio real'!O1088</f>
        <v>44.281564745515226</v>
      </c>
      <c r="F449" s="68">
        <f>'Datos mes_tipo de cambio real'!P1088</f>
        <v>51.250144380783837</v>
      </c>
    </row>
    <row r="450" spans="1:6" x14ac:dyDescent="0.3">
      <c r="A450" s="67">
        <f>'Datos mes_tipo de cambio real'!A1089</f>
        <v>1997</v>
      </c>
      <c r="B450" s="67">
        <f>'Datos mes_tipo de cambio real'!B1089</f>
        <v>5</v>
      </c>
      <c r="C450" s="67" t="str">
        <f>'Datos mes_tipo de cambio real'!C1089</f>
        <v>1997-5</v>
      </c>
      <c r="D450" s="68">
        <f>'Datos mes_tipo de cambio real'!N1089</f>
        <v>44.397057907719741</v>
      </c>
      <c r="E450" s="68">
        <f>'Datos mes_tipo de cambio real'!O1089</f>
        <v>44.397057907719748</v>
      </c>
      <c r="F450" s="68">
        <f>'Datos mes_tipo de cambio real'!P1089</f>
        <v>51.403033191884873</v>
      </c>
    </row>
    <row r="451" spans="1:6" x14ac:dyDescent="0.3">
      <c r="A451" s="67">
        <f>'Datos mes_tipo de cambio real'!A1090</f>
        <v>1997</v>
      </c>
      <c r="B451" s="67">
        <f>'Datos mes_tipo de cambio real'!B1090</f>
        <v>6</v>
      </c>
      <c r="C451" s="67" t="str">
        <f>'Datos mes_tipo de cambio real'!C1090</f>
        <v>1997-6</v>
      </c>
      <c r="D451" s="68">
        <f>'Datos mes_tipo de cambio real'!N1090</f>
        <v>44.348556983063823</v>
      </c>
      <c r="E451" s="68">
        <f>'Datos mes_tipo de cambio real'!O1090</f>
        <v>44.34855698306383</v>
      </c>
      <c r="F451" s="68">
        <f>'Datos mes_tipo de cambio real'!P1090</f>
        <v>51.366085391797853</v>
      </c>
    </row>
    <row r="452" spans="1:6" x14ac:dyDescent="0.3">
      <c r="A452" s="67">
        <f>'Datos mes_tipo de cambio real'!A1091</f>
        <v>1997</v>
      </c>
      <c r="B452" s="67">
        <f>'Datos mes_tipo de cambio real'!B1091</f>
        <v>7</v>
      </c>
      <c r="C452" s="67" t="str">
        <f>'Datos mes_tipo de cambio real'!C1091</f>
        <v>1997-7</v>
      </c>
      <c r="D452" s="68">
        <f>'Datos mes_tipo de cambio real'!N1091</f>
        <v>44.328590426564467</v>
      </c>
      <c r="E452" s="68">
        <f>'Datos mes_tipo de cambio real'!O1091</f>
        <v>44.328590426564482</v>
      </c>
      <c r="F452" s="68">
        <f>'Datos mes_tipo de cambio real'!P1091</f>
        <v>51.294126859339464</v>
      </c>
    </row>
    <row r="453" spans="1:6" x14ac:dyDescent="0.3">
      <c r="A453" s="67">
        <f>'Datos mes_tipo de cambio real'!A1092</f>
        <v>1997</v>
      </c>
      <c r="B453" s="67">
        <f>'Datos mes_tipo de cambio real'!B1092</f>
        <v>8</v>
      </c>
      <c r="C453" s="67" t="str">
        <f>'Datos mes_tipo de cambio real'!C1092</f>
        <v>1997-8</v>
      </c>
      <c r="D453" s="68">
        <f>'Datos mes_tipo de cambio real'!N1092</f>
        <v>44.28184005355692</v>
      </c>
      <c r="E453" s="68">
        <f>'Datos mes_tipo de cambio real'!O1092</f>
        <v>44.281840053556927</v>
      </c>
      <c r="F453" s="68">
        <f>'Datos mes_tipo de cambio real'!P1092</f>
        <v>51.191295749039625</v>
      </c>
    </row>
    <row r="454" spans="1:6" x14ac:dyDescent="0.3">
      <c r="A454" s="67">
        <f>'Datos mes_tipo de cambio real'!A1093</f>
        <v>1997</v>
      </c>
      <c r="B454" s="67">
        <f>'Datos mes_tipo de cambio real'!B1093</f>
        <v>9</v>
      </c>
      <c r="C454" s="67" t="str">
        <f>'Datos mes_tipo de cambio real'!C1093</f>
        <v>1997-9</v>
      </c>
      <c r="D454" s="68">
        <f>'Datos mes_tipo de cambio real'!N1093</f>
        <v>44.40742042758184</v>
      </c>
      <c r="E454" s="68">
        <f>'Datos mes_tipo de cambio real'!O1093</f>
        <v>44.407420427581847</v>
      </c>
      <c r="F454" s="68">
        <f>'Datos mes_tipo de cambio real'!P1093</f>
        <v>51.287644502028968</v>
      </c>
    </row>
    <row r="455" spans="1:6" x14ac:dyDescent="0.3">
      <c r="A455" s="67">
        <f>'Datos mes_tipo de cambio real'!A1094</f>
        <v>1997</v>
      </c>
      <c r="B455" s="67">
        <f>'Datos mes_tipo de cambio real'!B1094</f>
        <v>10</v>
      </c>
      <c r="C455" s="67" t="str">
        <f>'Datos mes_tipo de cambio real'!C1094</f>
        <v>1997-10</v>
      </c>
      <c r="D455" s="68">
        <f>'Datos mes_tipo de cambio real'!N1094</f>
        <v>44.581625801400904</v>
      </c>
      <c r="E455" s="68">
        <f>'Datos mes_tipo de cambio real'!O1094</f>
        <v>44.581625801400918</v>
      </c>
      <c r="F455" s="68">
        <f>'Datos mes_tipo de cambio real'!P1094</f>
        <v>51.43986892970026</v>
      </c>
    </row>
    <row r="456" spans="1:6" x14ac:dyDescent="0.3">
      <c r="A456" s="67">
        <f>'Datos mes_tipo de cambio real'!A1095</f>
        <v>1997</v>
      </c>
      <c r="B456" s="67">
        <f>'Datos mes_tipo de cambio real'!B1095</f>
        <v>11</v>
      </c>
      <c r="C456" s="67" t="str">
        <f>'Datos mes_tipo de cambio real'!C1095</f>
        <v>1997-11</v>
      </c>
      <c r="D456" s="68">
        <f>'Datos mes_tipo de cambio real'!N1095</f>
        <v>44.720318487615017</v>
      </c>
      <c r="E456" s="68">
        <f>'Datos mes_tipo de cambio real'!O1095</f>
        <v>44.720318487615032</v>
      </c>
      <c r="F456" s="68">
        <f>'Datos mes_tipo de cambio real'!P1095</f>
        <v>51.550820567163889</v>
      </c>
    </row>
    <row r="457" spans="1:6" x14ac:dyDescent="0.3">
      <c r="A457" s="67">
        <f>'Datos mes_tipo de cambio real'!A1096</f>
        <v>1997</v>
      </c>
      <c r="B457" s="67">
        <f>'Datos mes_tipo de cambio real'!B1096</f>
        <v>12</v>
      </c>
      <c r="C457" s="67" t="str">
        <f>'Datos mes_tipo de cambio real'!C1096</f>
        <v>1997-12</v>
      </c>
      <c r="D457" s="68">
        <f>'Datos mes_tipo de cambio real'!N1096</f>
        <v>44.748803248154623</v>
      </c>
      <c r="E457" s="68">
        <f>'Datos mes_tipo de cambio real'!O1096</f>
        <v>44.748803248154637</v>
      </c>
      <c r="F457" s="68">
        <f>'Datos mes_tipo de cambio real'!P1096</f>
        <v>51.5345945593157</v>
      </c>
    </row>
    <row r="458" spans="1:6" x14ac:dyDescent="0.3">
      <c r="A458" s="67">
        <f>'Datos mes_tipo de cambio real'!A1097</f>
        <v>1998</v>
      </c>
      <c r="B458" s="67">
        <f>'Datos mes_tipo de cambio real'!B1097</f>
        <v>1</v>
      </c>
      <c r="C458" s="67" t="str">
        <f>'Datos mes_tipo de cambio real'!C1097</f>
        <v>1998-1</v>
      </c>
      <c r="D458" s="68">
        <f>'Datos mes_tipo de cambio real'!N1097</f>
        <v>44.573176384572072</v>
      </c>
      <c r="E458" s="68">
        <f>'Datos mes_tipo de cambio real'!O1097</f>
        <v>44.573176384572079</v>
      </c>
      <c r="F458" s="68">
        <f>'Datos mes_tipo de cambio real'!P1097</f>
        <v>51.28351286549794</v>
      </c>
    </row>
    <row r="459" spans="1:6" x14ac:dyDescent="0.3">
      <c r="A459" s="67">
        <f>'Datos mes_tipo de cambio real'!A1098</f>
        <v>1998</v>
      </c>
      <c r="B459" s="67">
        <f>'Datos mes_tipo de cambio real'!B1098</f>
        <v>2</v>
      </c>
      <c r="C459" s="67" t="str">
        <f>'Datos mes_tipo de cambio real'!C1098</f>
        <v>1998-2</v>
      </c>
      <c r="D459" s="68">
        <f>'Datos mes_tipo de cambio real'!N1098</f>
        <v>44.495954122669303</v>
      </c>
      <c r="E459" s="68">
        <f>'Datos mes_tipo de cambio real'!O1098</f>
        <v>44.49595412266931</v>
      </c>
      <c r="F459" s="68">
        <f>'Datos mes_tipo de cambio real'!P1098</f>
        <v>51.145973552145463</v>
      </c>
    </row>
    <row r="460" spans="1:6" x14ac:dyDescent="0.3">
      <c r="A460" s="67">
        <f>'Datos mes_tipo de cambio real'!A1099</f>
        <v>1998</v>
      </c>
      <c r="B460" s="67">
        <f>'Datos mes_tipo de cambio real'!B1099</f>
        <v>3</v>
      </c>
      <c r="C460" s="67" t="str">
        <f>'Datos mes_tipo de cambio real'!C1099</f>
        <v>1998-3</v>
      </c>
      <c r="D460" s="68">
        <f>'Datos mes_tipo de cambio real'!N1099</f>
        <v>44.629671420262014</v>
      </c>
      <c r="E460" s="68">
        <f>'Datos mes_tipo de cambio real'!O1099</f>
        <v>44.629671420262028</v>
      </c>
      <c r="F460" s="68">
        <f>'Datos mes_tipo de cambio real'!P1099</f>
        <v>51.250883813108857</v>
      </c>
    </row>
    <row r="461" spans="1:6" x14ac:dyDescent="0.3">
      <c r="A461" s="67">
        <f>'Datos mes_tipo de cambio real'!A1100</f>
        <v>1998</v>
      </c>
      <c r="B461" s="67">
        <f>'Datos mes_tipo de cambio real'!B1100</f>
        <v>4</v>
      </c>
      <c r="C461" s="67" t="str">
        <f>'Datos mes_tipo de cambio real'!C1100</f>
        <v>1998-4</v>
      </c>
      <c r="D461" s="68">
        <f>'Datos mes_tipo de cambio real'!N1100</f>
        <v>44.702380581529994</v>
      </c>
      <c r="E461" s="68">
        <f>'Datos mes_tipo de cambio real'!O1100</f>
        <v>44.702380581529994</v>
      </c>
      <c r="F461" s="68">
        <f>'Datos mes_tipo de cambio real'!P1100</f>
        <v>51.285555638687967</v>
      </c>
    </row>
    <row r="462" spans="1:6" x14ac:dyDescent="0.3">
      <c r="A462" s="67">
        <f>'Datos mes_tipo de cambio real'!A1101</f>
        <v>1998</v>
      </c>
      <c r="B462" s="67">
        <f>'Datos mes_tipo de cambio real'!B1101</f>
        <v>5</v>
      </c>
      <c r="C462" s="67" t="str">
        <f>'Datos mes_tipo de cambio real'!C1101</f>
        <v>1998-5</v>
      </c>
      <c r="D462" s="68">
        <f>'Datos mes_tipo de cambio real'!N1101</f>
        <v>44.838420169065145</v>
      </c>
      <c r="E462" s="68">
        <f>'Datos mes_tipo de cambio real'!O1101</f>
        <v>44.838420169065152</v>
      </c>
      <c r="F462" s="68">
        <f>'Datos mes_tipo de cambio real'!P1101</f>
        <v>51.392702938604813</v>
      </c>
    </row>
    <row r="463" spans="1:6" x14ac:dyDescent="0.3">
      <c r="A463" s="67">
        <f>'Datos mes_tipo de cambio real'!A1102</f>
        <v>1998</v>
      </c>
      <c r="B463" s="67">
        <f>'Datos mes_tipo de cambio real'!B1102</f>
        <v>6</v>
      </c>
      <c r="C463" s="67" t="str">
        <f>'Datos mes_tipo de cambio real'!C1102</f>
        <v>1998-6</v>
      </c>
      <c r="D463" s="68">
        <f>'Datos mes_tipo de cambio real'!N1102</f>
        <v>44.830634723210558</v>
      </c>
      <c r="E463" s="68">
        <f>'Datos mes_tipo de cambio real'!O1102</f>
        <v>44.830634723210565</v>
      </c>
      <c r="F463" s="68">
        <f>'Datos mes_tipo de cambio real'!P1102</f>
        <v>51.334908073962836</v>
      </c>
    </row>
    <row r="464" spans="1:6" x14ac:dyDescent="0.3">
      <c r="A464" s="67">
        <f>'Datos mes_tipo de cambio real'!A1103</f>
        <v>1998</v>
      </c>
      <c r="B464" s="67">
        <f>'Datos mes_tipo de cambio real'!B1103</f>
        <v>7</v>
      </c>
      <c r="C464" s="67" t="str">
        <f>'Datos mes_tipo de cambio real'!C1103</f>
        <v>1998-7</v>
      </c>
      <c r="D464" s="68">
        <f>'Datos mes_tipo de cambio real'!N1103</f>
        <v>44.768364844494698</v>
      </c>
      <c r="E464" s="68">
        <f>'Datos mes_tipo de cambio real'!O1103</f>
        <v>44.768364844494712</v>
      </c>
      <c r="F464" s="68">
        <f>'Datos mes_tipo de cambio real'!P1103</f>
        <v>50.995200649068963</v>
      </c>
    </row>
    <row r="465" spans="1:6" x14ac:dyDescent="0.3">
      <c r="A465" s="67">
        <f>'Datos mes_tipo de cambio real'!A1104</f>
        <v>1998</v>
      </c>
      <c r="B465" s="67">
        <f>'Datos mes_tipo de cambio real'!B1104</f>
        <v>8</v>
      </c>
      <c r="C465" s="67" t="str">
        <f>'Datos mes_tipo de cambio real'!C1104</f>
        <v>1998-8</v>
      </c>
      <c r="D465" s="68">
        <f>'Datos mes_tipo de cambio real'!N1104</f>
        <v>44.888316568470493</v>
      </c>
      <c r="E465" s="68">
        <f>'Datos mes_tipo de cambio real'!O1104</f>
        <v>44.888316568470508</v>
      </c>
      <c r="F465" s="68">
        <f>'Datos mes_tipo de cambio real'!P1104</f>
        <v>50.864123276499292</v>
      </c>
    </row>
    <row r="466" spans="1:6" x14ac:dyDescent="0.3">
      <c r="A466" s="67">
        <f>'Datos mes_tipo de cambio real'!A1105</f>
        <v>1998</v>
      </c>
      <c r="B466" s="67">
        <f>'Datos mes_tipo de cambio real'!B1105</f>
        <v>9</v>
      </c>
      <c r="C466" s="67" t="str">
        <f>'Datos mes_tipo de cambio real'!C1105</f>
        <v>1998-9</v>
      </c>
      <c r="D466" s="68">
        <f>'Datos mes_tipo de cambio real'!N1105</f>
        <v>44.953814660614363</v>
      </c>
      <c r="E466" s="68">
        <f>'Datos mes_tipo de cambio real'!O1105</f>
        <v>44.95381466061437</v>
      </c>
      <c r="F466" s="68">
        <f>'Datos mes_tipo de cambio real'!P1105</f>
        <v>50.671640775441865</v>
      </c>
    </row>
    <row r="467" spans="1:6" x14ac:dyDescent="0.3">
      <c r="A467" s="67">
        <f>'Datos mes_tipo de cambio real'!A1106</f>
        <v>1998</v>
      </c>
      <c r="B467" s="67">
        <f>'Datos mes_tipo de cambio real'!B1106</f>
        <v>10</v>
      </c>
      <c r="C467" s="67" t="str">
        <f>'Datos mes_tipo de cambio real'!C1106</f>
        <v>1998-10</v>
      </c>
      <c r="D467" s="68">
        <f>'Datos mes_tipo de cambio real'!N1106</f>
        <v>45.170680353846627</v>
      </c>
      <c r="E467" s="68">
        <f>'Datos mes_tipo de cambio real'!O1106</f>
        <v>45.170680353846635</v>
      </c>
      <c r="F467" s="68">
        <f>'Datos mes_tipo de cambio real'!P1106</f>
        <v>50.649506740936978</v>
      </c>
    </row>
    <row r="468" spans="1:6" x14ac:dyDescent="0.3">
      <c r="A468" s="67">
        <f>'Datos mes_tipo de cambio real'!A1107</f>
        <v>1998</v>
      </c>
      <c r="B468" s="67">
        <f>'Datos mes_tipo de cambio real'!B1107</f>
        <v>11</v>
      </c>
      <c r="C468" s="67" t="str">
        <f>'Datos mes_tipo de cambio real'!C1107</f>
        <v>1998-11</v>
      </c>
      <c r="D468" s="68">
        <f>'Datos mes_tipo de cambio real'!N1107</f>
        <v>45.382040889471625</v>
      </c>
      <c r="E468" s="68">
        <f>'Datos mes_tipo de cambio real'!O1107</f>
        <v>45.382040889471632</v>
      </c>
      <c r="F468" s="68">
        <f>'Datos mes_tipo de cambio real'!P1107</f>
        <v>50.620074852772341</v>
      </c>
    </row>
    <row r="469" spans="1:6" x14ac:dyDescent="0.3">
      <c r="A469" s="67">
        <f>'Datos mes_tipo de cambio real'!A1108</f>
        <v>1998</v>
      </c>
      <c r="B469" s="67">
        <f>'Datos mes_tipo de cambio real'!B1108</f>
        <v>12</v>
      </c>
      <c r="C469" s="67" t="str">
        <f>'Datos mes_tipo de cambio real'!C1108</f>
        <v>1998-12</v>
      </c>
      <c r="D469" s="68">
        <f>'Datos mes_tipo de cambio real'!N1108</f>
        <v>45.543983055985962</v>
      </c>
      <c r="E469" s="68">
        <f>'Datos mes_tipo de cambio real'!O1108</f>
        <v>45.543983055985976</v>
      </c>
      <c r="F469" s="68">
        <f>'Datos mes_tipo de cambio real'!P1108</f>
        <v>50.534729031298248</v>
      </c>
    </row>
    <row r="470" spans="1:6" x14ac:dyDescent="0.3">
      <c r="A470" s="67">
        <f>'Datos mes_tipo de cambio real'!A1109</f>
        <v>1999</v>
      </c>
      <c r="B470" s="67">
        <f>'Datos mes_tipo de cambio real'!B1109</f>
        <v>1</v>
      </c>
      <c r="C470" s="67" t="str">
        <f>'Datos mes_tipo de cambio real'!C1109</f>
        <v>1999-1</v>
      </c>
      <c r="D470" s="68">
        <f>'Datos mes_tipo de cambio real'!N1109</f>
        <v>45.381977372339641</v>
      </c>
      <c r="E470" s="68">
        <f>'Datos mes_tipo de cambio real'!O1109</f>
        <v>45.381977372339648</v>
      </c>
      <c r="F470" s="68">
        <f>'Datos mes_tipo de cambio real'!P1109</f>
        <v>50.091324913704028</v>
      </c>
    </row>
    <row r="471" spans="1:6" x14ac:dyDescent="0.3">
      <c r="A471" s="67">
        <f>'Datos mes_tipo de cambio real'!A1110</f>
        <v>1999</v>
      </c>
      <c r="B471" s="67">
        <f>'Datos mes_tipo de cambio real'!B1110</f>
        <v>2</v>
      </c>
      <c r="C471" s="67" t="str">
        <f>'Datos mes_tipo de cambio real'!C1110</f>
        <v>1999-2</v>
      </c>
      <c r="D471" s="68">
        <f>'Datos mes_tipo de cambio real'!N1110</f>
        <v>45.454997343660537</v>
      </c>
      <c r="E471" s="68">
        <f>'Datos mes_tipo de cambio real'!O1110</f>
        <v>45.454997343660544</v>
      </c>
      <c r="F471" s="68">
        <f>'Datos mes_tipo de cambio real'!P1110</f>
        <v>49.909234935985893</v>
      </c>
    </row>
    <row r="472" spans="1:6" x14ac:dyDescent="0.3">
      <c r="A472" s="67">
        <f>'Datos mes_tipo de cambio real'!A1111</f>
        <v>1999</v>
      </c>
      <c r="B472" s="67">
        <f>'Datos mes_tipo de cambio real'!B1111</f>
        <v>3</v>
      </c>
      <c r="C472" s="67" t="str">
        <f>'Datos mes_tipo de cambio real'!C1111</f>
        <v>1999-3</v>
      </c>
      <c r="D472" s="68">
        <f>'Datos mes_tipo de cambio real'!N1111</f>
        <v>45.824943768320495</v>
      </c>
      <c r="E472" s="68">
        <f>'Datos mes_tipo de cambio real'!O1111</f>
        <v>45.824943768320502</v>
      </c>
      <c r="F472" s="68">
        <f>'Datos mes_tipo de cambio real'!P1111</f>
        <v>50.051994529908683</v>
      </c>
    </row>
    <row r="473" spans="1:6" x14ac:dyDescent="0.3">
      <c r="A473" s="67">
        <f>'Datos mes_tipo de cambio real'!A1112</f>
        <v>1999</v>
      </c>
      <c r="B473" s="67">
        <f>'Datos mes_tipo de cambio real'!B1112</f>
        <v>4</v>
      </c>
      <c r="C473" s="67" t="str">
        <f>'Datos mes_tipo de cambio real'!C1112</f>
        <v>1999-4</v>
      </c>
      <c r="D473" s="68">
        <f>'Datos mes_tipo de cambio real'!N1112</f>
        <v>46.026506826504495</v>
      </c>
      <c r="E473" s="68">
        <f>'Datos mes_tipo de cambio real'!O1112</f>
        <v>46.026506826504502</v>
      </c>
      <c r="F473" s="68">
        <f>'Datos mes_tipo de cambio real'!P1112</f>
        <v>50.008938362574547</v>
      </c>
    </row>
    <row r="474" spans="1:6" x14ac:dyDescent="0.3">
      <c r="A474" s="67">
        <f>'Datos mes_tipo de cambio real'!A1113</f>
        <v>1999</v>
      </c>
      <c r="B474" s="67">
        <f>'Datos mes_tipo de cambio real'!B1113</f>
        <v>5</v>
      </c>
      <c r="C474" s="67" t="str">
        <f>'Datos mes_tipo de cambio real'!C1113</f>
        <v>1999-5</v>
      </c>
      <c r="D474" s="68">
        <f>'Datos mes_tipo de cambio real'!N1113</f>
        <v>46.306715192954528</v>
      </c>
      <c r="E474" s="68">
        <f>'Datos mes_tipo de cambio real'!O1113</f>
        <v>46.306715192954535</v>
      </c>
      <c r="F474" s="68">
        <f>'Datos mes_tipo de cambio real'!P1113</f>
        <v>50.049963659838859</v>
      </c>
    </row>
    <row r="475" spans="1:6" x14ac:dyDescent="0.3">
      <c r="A475" s="67">
        <f>'Datos mes_tipo de cambio real'!A1114</f>
        <v>1999</v>
      </c>
      <c r="B475" s="67">
        <f>'Datos mes_tipo de cambio real'!B1114</f>
        <v>6</v>
      </c>
      <c r="C475" s="67" t="str">
        <f>'Datos mes_tipo de cambio real'!C1114</f>
        <v>1999-6</v>
      </c>
      <c r="D475" s="68">
        <f>'Datos mes_tipo de cambio real'!N1114</f>
        <v>46.335765677269244</v>
      </c>
      <c r="E475" s="68">
        <f>'Datos mes_tipo de cambio real'!O1114</f>
        <v>46.335765677269251</v>
      </c>
      <c r="F475" s="68">
        <f>'Datos mes_tipo de cambio real'!P1114</f>
        <v>49.819149288364088</v>
      </c>
    </row>
    <row r="476" spans="1:6" x14ac:dyDescent="0.3">
      <c r="A476" s="67">
        <f>'Datos mes_tipo de cambio real'!A1115</f>
        <v>1999</v>
      </c>
      <c r="B476" s="67">
        <f>'Datos mes_tipo de cambio real'!B1115</f>
        <v>7</v>
      </c>
      <c r="C476" s="67" t="str">
        <f>'Datos mes_tipo de cambio real'!C1115</f>
        <v>1999-7</v>
      </c>
      <c r="D476" s="68">
        <f>'Datos mes_tipo de cambio real'!N1115</f>
        <v>46.380747049636724</v>
      </c>
      <c r="E476" s="68">
        <f>'Datos mes_tipo de cambio real'!O1115</f>
        <v>46.380747049636739</v>
      </c>
      <c r="F476" s="68">
        <f>'Datos mes_tipo de cambio real'!P1115</f>
        <v>49.847081763314065</v>
      </c>
    </row>
    <row r="477" spans="1:6" x14ac:dyDescent="0.3">
      <c r="A477" s="67">
        <f>'Datos mes_tipo de cambio real'!A1116</f>
        <v>1999</v>
      </c>
      <c r="B477" s="67">
        <f>'Datos mes_tipo de cambio real'!B1116</f>
        <v>8</v>
      </c>
      <c r="C477" s="67" t="str">
        <f>'Datos mes_tipo de cambio real'!C1116</f>
        <v>1999-8</v>
      </c>
      <c r="D477" s="68">
        <f>'Datos mes_tipo de cambio real'!N1116</f>
        <v>46.608571243505779</v>
      </c>
      <c r="E477" s="68">
        <f>'Datos mes_tipo de cambio real'!O1116</f>
        <v>46.608571243505793</v>
      </c>
      <c r="F477" s="68">
        <f>'Datos mes_tipo de cambio real'!P1116</f>
        <v>50.071410334372125</v>
      </c>
    </row>
    <row r="478" spans="1:6" x14ac:dyDescent="0.3">
      <c r="A478" s="67">
        <f>'Datos mes_tipo de cambio real'!A1117</f>
        <v>1999</v>
      </c>
      <c r="B478" s="67">
        <f>'Datos mes_tipo de cambio real'!B1117</f>
        <v>9</v>
      </c>
      <c r="C478" s="67" t="str">
        <f>'Datos mes_tipo de cambio real'!C1117</f>
        <v>1999-9</v>
      </c>
      <c r="D478" s="68">
        <f>'Datos mes_tipo de cambio real'!N1117</f>
        <v>46.833317077199432</v>
      </c>
      <c r="E478" s="68">
        <f>'Datos mes_tipo de cambio real'!O1117</f>
        <v>46.833317077199446</v>
      </c>
      <c r="F478" s="68">
        <f>'Datos mes_tipo de cambio real'!P1117</f>
        <v>50.292241010387869</v>
      </c>
    </row>
    <row r="479" spans="1:6" x14ac:dyDescent="0.3">
      <c r="A479" s="67">
        <f>'Datos mes_tipo de cambio real'!A1118</f>
        <v>1999</v>
      </c>
      <c r="B479" s="67">
        <f>'Datos mes_tipo de cambio real'!B1118</f>
        <v>10</v>
      </c>
      <c r="C479" s="67" t="str">
        <f>'Datos mes_tipo de cambio real'!C1118</f>
        <v>1999-10</v>
      </c>
      <c r="D479" s="68">
        <f>'Datos mes_tipo de cambio real'!N1118</f>
        <v>46.919677560100389</v>
      </c>
      <c r="E479" s="68">
        <f>'Datos mes_tipo de cambio real'!O1118</f>
        <v>46.919677560100389</v>
      </c>
      <c r="F479" s="68">
        <f>'Datos mes_tipo de cambio real'!P1118</f>
        <v>50.364337272090232</v>
      </c>
    </row>
    <row r="480" spans="1:6" x14ac:dyDescent="0.3">
      <c r="A480" s="67">
        <f>'Datos mes_tipo de cambio real'!A1119</f>
        <v>1999</v>
      </c>
      <c r="B480" s="67">
        <f>'Datos mes_tipo de cambio real'!B1119</f>
        <v>11</v>
      </c>
      <c r="C480" s="67" t="str">
        <f>'Datos mes_tipo de cambio real'!C1119</f>
        <v>1999-11</v>
      </c>
      <c r="D480" s="68">
        <f>'Datos mes_tipo de cambio real'!N1119</f>
        <v>47.14773726628885</v>
      </c>
      <c r="E480" s="68">
        <f>'Datos mes_tipo de cambio real'!O1119</f>
        <v>47.147737266288864</v>
      </c>
      <c r="F480" s="68">
        <f>'Datos mes_tipo de cambio real'!P1119</f>
        <v>50.588405929371127</v>
      </c>
    </row>
    <row r="481" spans="1:6" x14ac:dyDescent="0.3">
      <c r="A481" s="67">
        <f>'Datos mes_tipo de cambio real'!A1120</f>
        <v>1999</v>
      </c>
      <c r="B481" s="67">
        <f>'Datos mes_tipo de cambio real'!B1120</f>
        <v>12</v>
      </c>
      <c r="C481" s="67" t="str">
        <f>'Datos mes_tipo de cambio real'!C1120</f>
        <v>1999-12</v>
      </c>
      <c r="D481" s="68">
        <f>'Datos mes_tipo de cambio real'!N1120</f>
        <v>47.256409960223003</v>
      </c>
      <c r="E481" s="68">
        <f>'Datos mes_tipo de cambio real'!O1120</f>
        <v>47.256409960223003</v>
      </c>
      <c r="F481" s="68">
        <f>'Datos mes_tipo de cambio real'!P1120</f>
        <v>50.684235577316088</v>
      </c>
    </row>
    <row r="482" spans="1:6" x14ac:dyDescent="0.3">
      <c r="A482" s="67">
        <f>'Datos mes_tipo de cambio real'!A1121</f>
        <v>2000</v>
      </c>
      <c r="B482" s="67">
        <f>'Datos mes_tipo de cambio real'!B1121</f>
        <v>1</v>
      </c>
      <c r="C482" s="67" t="str">
        <f>'Datos mes_tipo de cambio real'!C1121</f>
        <v>2000-1</v>
      </c>
      <c r="D482" s="68">
        <f>'Datos mes_tipo de cambio real'!N1121</f>
        <v>47.039844355710628</v>
      </c>
      <c r="E482" s="68">
        <f>'Datos mes_tipo de cambio real'!O1121</f>
        <v>47.039844355710656</v>
      </c>
      <c r="F482" s="68">
        <f>'Datos mes_tipo de cambio real'!P1121</f>
        <v>50.431291103801968</v>
      </c>
    </row>
    <row r="483" spans="1:6" x14ac:dyDescent="0.3">
      <c r="A483" s="67">
        <f>'Datos mes_tipo de cambio real'!A1122</f>
        <v>2000</v>
      </c>
      <c r="B483" s="67">
        <f>'Datos mes_tipo de cambio real'!B1122</f>
        <v>2</v>
      </c>
      <c r="C483" s="67" t="str">
        <f>'Datos mes_tipo de cambio real'!C1122</f>
        <v>2000-2</v>
      </c>
      <c r="D483" s="68">
        <f>'Datos mes_tipo de cambio real'!N1122</f>
        <v>47.060117819254529</v>
      </c>
      <c r="E483" s="68">
        <f>'Datos mes_tipo de cambio real'!O1122</f>
        <v>47.060117819254558</v>
      </c>
      <c r="F483" s="68">
        <f>'Datos mes_tipo de cambio real'!P1122</f>
        <v>50.432355885881435</v>
      </c>
    </row>
    <row r="484" spans="1:6" x14ac:dyDescent="0.3">
      <c r="A484" s="67">
        <f>'Datos mes_tipo de cambio real'!A1123</f>
        <v>2000</v>
      </c>
      <c r="B484" s="67">
        <f>'Datos mes_tipo de cambio real'!B1123</f>
        <v>3</v>
      </c>
      <c r="C484" s="67" t="str">
        <f>'Datos mes_tipo de cambio real'!C1123</f>
        <v>2000-3</v>
      </c>
      <c r="D484" s="68">
        <f>'Datos mes_tipo de cambio real'!N1123</f>
        <v>47.466715675395022</v>
      </c>
      <c r="E484" s="68">
        <f>'Datos mes_tipo de cambio real'!O1123</f>
        <v>47.466715675395051</v>
      </c>
      <c r="F484" s="68">
        <f>'Datos mes_tipo de cambio real'!P1123</f>
        <v>50.847249373747545</v>
      </c>
    </row>
    <row r="485" spans="1:6" x14ac:dyDescent="0.3">
      <c r="A485" s="67">
        <f>'Datos mes_tipo de cambio real'!A1124</f>
        <v>2000</v>
      </c>
      <c r="B485" s="67">
        <f>'Datos mes_tipo de cambio real'!B1124</f>
        <v>4</v>
      </c>
      <c r="C485" s="67" t="str">
        <f>'Datos mes_tipo de cambio real'!C1124</f>
        <v>2000-4</v>
      </c>
      <c r="D485" s="68">
        <f>'Datos mes_tipo de cambio real'!N1124</f>
        <v>47.595198794990395</v>
      </c>
      <c r="E485" s="68">
        <f>'Datos mes_tipo de cambio real'!O1124</f>
        <v>47.595198794990431</v>
      </c>
      <c r="F485" s="68">
        <f>'Datos mes_tipo de cambio real'!P1124</f>
        <v>50.963994694359513</v>
      </c>
    </row>
    <row r="486" spans="1:6" x14ac:dyDescent="0.3">
      <c r="A486" s="67">
        <f>'Datos mes_tipo de cambio real'!A1125</f>
        <v>2000</v>
      </c>
      <c r="B486" s="67">
        <f>'Datos mes_tipo de cambio real'!B1125</f>
        <v>5</v>
      </c>
      <c r="C486" s="67" t="str">
        <f>'Datos mes_tipo de cambio real'!C1125</f>
        <v>2000-5</v>
      </c>
      <c r="D486" s="68">
        <f>'Datos mes_tipo de cambio real'!N1125</f>
        <v>47.893183707311096</v>
      </c>
      <c r="E486" s="68">
        <f>'Datos mes_tipo de cambio real'!O1125</f>
        <v>47.893183707311124</v>
      </c>
      <c r="F486" s="68">
        <f>'Datos mes_tipo de cambio real'!P1125</f>
        <v>51.262060618233136</v>
      </c>
    </row>
    <row r="487" spans="1:6" x14ac:dyDescent="0.3">
      <c r="A487" s="67">
        <f>'Datos mes_tipo de cambio real'!A1126</f>
        <v>2000</v>
      </c>
      <c r="B487" s="67">
        <f>'Datos mes_tipo de cambio real'!B1126</f>
        <v>6</v>
      </c>
      <c r="C487" s="67" t="str">
        <f>'Datos mes_tipo de cambio real'!C1126</f>
        <v>2000-6</v>
      </c>
      <c r="D487" s="68">
        <f>'Datos mes_tipo de cambio real'!N1126</f>
        <v>48.085258770090029</v>
      </c>
      <c r="E487" s="68">
        <f>'Datos mes_tipo de cambio real'!O1126</f>
        <v>48.085258770090064</v>
      </c>
      <c r="F487" s="68">
        <f>'Datos mes_tipo de cambio real'!P1126</f>
        <v>51.446560494506393</v>
      </c>
    </row>
    <row r="488" spans="1:6" x14ac:dyDescent="0.3">
      <c r="A488" s="67">
        <f>'Datos mes_tipo de cambio real'!A1127</f>
        <v>2000</v>
      </c>
      <c r="B488" s="67">
        <f>'Datos mes_tipo de cambio real'!B1127</f>
        <v>7</v>
      </c>
      <c r="C488" s="67" t="str">
        <f>'Datos mes_tipo de cambio real'!C1127</f>
        <v>2000-7</v>
      </c>
      <c r="D488" s="68">
        <f>'Datos mes_tipo de cambio real'!N1127</f>
        <v>47.983153583342769</v>
      </c>
      <c r="E488" s="68">
        <f>'Datos mes_tipo de cambio real'!O1127</f>
        <v>47.983153583342812</v>
      </c>
      <c r="F488" s="68">
        <f>'Datos mes_tipo de cambio real'!P1127</f>
        <v>51.263861728736167</v>
      </c>
    </row>
    <row r="489" spans="1:6" x14ac:dyDescent="0.3">
      <c r="A489" s="67">
        <f>'Datos mes_tipo de cambio real'!A1128</f>
        <v>2000</v>
      </c>
      <c r="B489" s="67">
        <f>'Datos mes_tipo de cambio real'!B1128</f>
        <v>8</v>
      </c>
      <c r="C489" s="67" t="str">
        <f>'Datos mes_tipo de cambio real'!C1128</f>
        <v>2000-8</v>
      </c>
      <c r="D489" s="68">
        <f>'Datos mes_tipo de cambio real'!N1128</f>
        <v>48.188864391354954</v>
      </c>
      <c r="E489" s="68">
        <f>'Datos mes_tipo de cambio real'!O1128</f>
        <v>48.18886439135499</v>
      </c>
      <c r="F489" s="68">
        <f>'Datos mes_tipo de cambio real'!P1128</f>
        <v>51.409971926779797</v>
      </c>
    </row>
    <row r="490" spans="1:6" x14ac:dyDescent="0.3">
      <c r="A490" s="67">
        <f>'Datos mes_tipo de cambio real'!A1129</f>
        <v>2000</v>
      </c>
      <c r="B490" s="67">
        <f>'Datos mes_tipo de cambio real'!B1129</f>
        <v>9</v>
      </c>
      <c r="C490" s="67" t="str">
        <f>'Datos mes_tipo de cambio real'!C1129</f>
        <v>2000-9</v>
      </c>
      <c r="D490" s="68">
        <f>'Datos mes_tipo de cambio real'!N1129</f>
        <v>48.36662421204273</v>
      </c>
      <c r="E490" s="68">
        <f>'Datos mes_tipo de cambio real'!O1129</f>
        <v>48.366624212042758</v>
      </c>
      <c r="F490" s="68">
        <f>'Datos mes_tipo de cambio real'!P1129</f>
        <v>51.52578238679007</v>
      </c>
    </row>
    <row r="491" spans="1:6" x14ac:dyDescent="0.3">
      <c r="A491" s="67">
        <f>'Datos mes_tipo de cambio real'!A1130</f>
        <v>2000</v>
      </c>
      <c r="B491" s="67">
        <f>'Datos mes_tipo de cambio real'!B1130</f>
        <v>10</v>
      </c>
      <c r="C491" s="67" t="str">
        <f>'Datos mes_tipo de cambio real'!C1130</f>
        <v>2000-10</v>
      </c>
      <c r="D491" s="68">
        <f>'Datos mes_tipo de cambio real'!N1130</f>
        <v>48.360415335538327</v>
      </c>
      <c r="E491" s="68">
        <f>'Datos mes_tipo de cambio real'!O1130</f>
        <v>48.360415335538356</v>
      </c>
      <c r="F491" s="68">
        <f>'Datos mes_tipo de cambio real'!P1130</f>
        <v>51.44545164036753</v>
      </c>
    </row>
    <row r="492" spans="1:6" x14ac:dyDescent="0.3">
      <c r="A492" s="67">
        <f>'Datos mes_tipo de cambio real'!A1131</f>
        <v>2000</v>
      </c>
      <c r="B492" s="67">
        <f>'Datos mes_tipo de cambio real'!B1131</f>
        <v>11</v>
      </c>
      <c r="C492" s="67" t="str">
        <f>'Datos mes_tipo de cambio real'!C1131</f>
        <v>2000-11</v>
      </c>
      <c r="D492" s="68">
        <f>'Datos mes_tipo de cambio real'!N1131</f>
        <v>48.725966918754018</v>
      </c>
      <c r="E492" s="68">
        <f>'Datos mes_tipo de cambio real'!O1131</f>
        <v>48.725966918754054</v>
      </c>
      <c r="F492" s="68">
        <f>'Datos mes_tipo de cambio real'!P1131</f>
        <v>51.760155441798979</v>
      </c>
    </row>
    <row r="493" spans="1:6" x14ac:dyDescent="0.3">
      <c r="A493" s="67">
        <f>'Datos mes_tipo de cambio real'!A1132</f>
        <v>2000</v>
      </c>
      <c r="B493" s="67">
        <f>'Datos mes_tipo de cambio real'!B1132</f>
        <v>12</v>
      </c>
      <c r="C493" s="67" t="str">
        <f>'Datos mes_tipo de cambio real'!C1132</f>
        <v>2000-12</v>
      </c>
      <c r="D493" s="68">
        <f>'Datos mes_tipo de cambio real'!N1132</f>
        <v>48.822605281975889</v>
      </c>
      <c r="E493" s="68">
        <f>'Datos mes_tipo de cambio real'!O1132</f>
        <v>48.82260528197591</v>
      </c>
      <c r="F493" s="68">
        <f>'Datos mes_tipo de cambio real'!P1132</f>
        <v>51.788603492116884</v>
      </c>
    </row>
    <row r="494" spans="1:6" x14ac:dyDescent="0.3">
      <c r="A494" s="67">
        <f>'Datos mes_tipo de cambio real'!A1133</f>
        <v>2001</v>
      </c>
      <c r="B494" s="67">
        <f>'Datos mes_tipo de cambio real'!B1133</f>
        <v>1</v>
      </c>
      <c r="C494" s="67" t="str">
        <f>'Datos mes_tipo de cambio real'!C1133</f>
        <v>2001-1</v>
      </c>
      <c r="D494" s="68">
        <f>'Datos mes_tipo de cambio real'!N1133</f>
        <v>48.959166052640768</v>
      </c>
      <c r="E494" s="68">
        <f>'Datos mes_tipo de cambio real'!O1133</f>
        <v>48.959166052640775</v>
      </c>
      <c r="F494" s="68">
        <f>'Datos mes_tipo de cambio real'!P1133</f>
        <v>51.859151282707764</v>
      </c>
    </row>
    <row r="495" spans="1:6" x14ac:dyDescent="0.3">
      <c r="A495" s="67">
        <f>'Datos mes_tipo de cambio real'!A1134</f>
        <v>2001</v>
      </c>
      <c r="B495" s="67">
        <f>'Datos mes_tipo de cambio real'!B1134</f>
        <v>2</v>
      </c>
      <c r="C495" s="67" t="str">
        <f>'Datos mes_tipo de cambio real'!C1134</f>
        <v>2001-2</v>
      </c>
      <c r="D495" s="68">
        <f>'Datos mes_tipo de cambio real'!N1134</f>
        <v>49.209498180908149</v>
      </c>
      <c r="E495" s="68">
        <f>'Datos mes_tipo de cambio real'!O1134</f>
        <v>49.209498180908177</v>
      </c>
      <c r="F495" s="68">
        <f>'Datos mes_tipo de cambio real'!P1134</f>
        <v>52.049729071117135</v>
      </c>
    </row>
    <row r="496" spans="1:6" x14ac:dyDescent="0.3">
      <c r="A496" s="67">
        <f>'Datos mes_tipo de cambio real'!A1135</f>
        <v>2001</v>
      </c>
      <c r="B496" s="67">
        <f>'Datos mes_tipo de cambio real'!B1135</f>
        <v>3</v>
      </c>
      <c r="C496" s="67" t="str">
        <f>'Datos mes_tipo de cambio real'!C1135</f>
        <v>2001-3</v>
      </c>
      <c r="D496" s="68">
        <f>'Datos mes_tipo de cambio real'!N1135</f>
        <v>49.190901977486121</v>
      </c>
      <c r="E496" s="68">
        <f>'Datos mes_tipo de cambio real'!O1135</f>
        <v>49.190901977486142</v>
      </c>
      <c r="F496" s="68">
        <f>'Datos mes_tipo de cambio real'!P1135</f>
        <v>51.955612212474179</v>
      </c>
    </row>
    <row r="497" spans="1:6" x14ac:dyDescent="0.3">
      <c r="A497" s="67">
        <f>'Datos mes_tipo de cambio real'!A1136</f>
        <v>2001</v>
      </c>
      <c r="B497" s="67">
        <f>'Datos mes_tipo de cambio real'!B1136</f>
        <v>4</v>
      </c>
      <c r="C497" s="67" t="str">
        <f>'Datos mes_tipo de cambio real'!C1136</f>
        <v>2001-4</v>
      </c>
      <c r="D497" s="68">
        <f>'Datos mes_tipo de cambio real'!N1136</f>
        <v>48.962162591798808</v>
      </c>
      <c r="E497" s="68">
        <f>'Datos mes_tipo de cambio real'!O1136</f>
        <v>48.962162591798823</v>
      </c>
      <c r="F497" s="68">
        <f>'Datos mes_tipo de cambio real'!P1136</f>
        <v>51.640021703837022</v>
      </c>
    </row>
    <row r="498" spans="1:6" x14ac:dyDescent="0.3">
      <c r="A498" s="67">
        <f>'Datos mes_tipo de cambio real'!A1137</f>
        <v>2001</v>
      </c>
      <c r="B498" s="67">
        <f>'Datos mes_tipo de cambio real'!B1137</f>
        <v>5</v>
      </c>
      <c r="C498" s="67" t="str">
        <f>'Datos mes_tipo de cambio real'!C1137</f>
        <v>2001-5</v>
      </c>
      <c r="D498" s="68">
        <f>'Datos mes_tipo de cambio real'!N1137</f>
        <v>48.987677604558549</v>
      </c>
      <c r="E498" s="68">
        <f>'Datos mes_tipo de cambio real'!O1137</f>
        <v>48.987677604558563</v>
      </c>
      <c r="F498" s="68">
        <f>'Datos mes_tipo de cambio real'!P1137</f>
        <v>51.59300444023939</v>
      </c>
    </row>
    <row r="499" spans="1:6" x14ac:dyDescent="0.3">
      <c r="A499" s="67">
        <f>'Datos mes_tipo de cambio real'!A1138</f>
        <v>2001</v>
      </c>
      <c r="B499" s="67">
        <f>'Datos mes_tipo de cambio real'!B1138</f>
        <v>6</v>
      </c>
      <c r="C499" s="67" t="str">
        <f>'Datos mes_tipo de cambio real'!C1138</f>
        <v>2001-6</v>
      </c>
      <c r="D499" s="68">
        <f>'Datos mes_tipo de cambio real'!N1138</f>
        <v>49.532703188426993</v>
      </c>
      <c r="E499" s="68">
        <f>'Datos mes_tipo de cambio real'!O1138</f>
        <v>49.532703188427007</v>
      </c>
      <c r="F499" s="68">
        <f>'Datos mes_tipo de cambio real'!P1138</f>
        <v>52.092372987834636</v>
      </c>
    </row>
    <row r="500" spans="1:6" x14ac:dyDescent="0.3">
      <c r="A500" s="67">
        <f>'Datos mes_tipo de cambio real'!A1139</f>
        <v>2001</v>
      </c>
      <c r="B500" s="67">
        <f>'Datos mes_tipo de cambio real'!B1139</f>
        <v>7</v>
      </c>
      <c r="C500" s="67" t="str">
        <f>'Datos mes_tipo de cambio real'!C1139</f>
        <v>2001-7</v>
      </c>
      <c r="D500" s="68">
        <f>'Datos mes_tipo de cambio real'!N1139</f>
        <v>49.79649804321393</v>
      </c>
      <c r="E500" s="68">
        <f>'Datos mes_tipo de cambio real'!O1139</f>
        <v>49.796498043213937</v>
      </c>
      <c r="F500" s="68">
        <f>'Datos mes_tipo de cambio real'!P1139</f>
        <v>52.05515647861818</v>
      </c>
    </row>
    <row r="501" spans="1:6" x14ac:dyDescent="0.3">
      <c r="A501" s="67">
        <f>'Datos mes_tipo de cambio real'!A1140</f>
        <v>2001</v>
      </c>
      <c r="B501" s="67">
        <f>'Datos mes_tipo de cambio real'!B1140</f>
        <v>8</v>
      </c>
      <c r="C501" s="67" t="str">
        <f>'Datos mes_tipo de cambio real'!C1140</f>
        <v>2001-8</v>
      </c>
      <c r="D501" s="68">
        <f>'Datos mes_tipo de cambio real'!N1140</f>
        <v>50.071195707780625</v>
      </c>
      <c r="E501" s="68">
        <f>'Datos mes_tipo de cambio real'!O1140</f>
        <v>50.071195707780639</v>
      </c>
      <c r="F501" s="68">
        <f>'Datos mes_tipo de cambio real'!P1140</f>
        <v>52.02783563532352</v>
      </c>
    </row>
    <row r="502" spans="1:6" x14ac:dyDescent="0.3">
      <c r="A502" s="67">
        <f>'Datos mes_tipo de cambio real'!A1141</f>
        <v>2001</v>
      </c>
      <c r="B502" s="67">
        <f>'Datos mes_tipo de cambio real'!B1141</f>
        <v>9</v>
      </c>
      <c r="C502" s="67" t="str">
        <f>'Datos mes_tipo de cambio real'!C1141</f>
        <v>2001-9</v>
      </c>
      <c r="D502" s="68">
        <f>'Datos mes_tipo de cambio real'!N1141</f>
        <v>50.216327548200582</v>
      </c>
      <c r="E502" s="68">
        <f>'Datos mes_tipo de cambio real'!O1141</f>
        <v>50.216327548200582</v>
      </c>
      <c r="F502" s="68">
        <f>'Datos mes_tipo de cambio real'!P1141</f>
        <v>51.865144008955312</v>
      </c>
    </row>
    <row r="503" spans="1:6" x14ac:dyDescent="0.3">
      <c r="A503" s="67">
        <f>'Datos mes_tipo de cambio real'!A1142</f>
        <v>2001</v>
      </c>
      <c r="B503" s="67">
        <f>'Datos mes_tipo de cambio real'!B1142</f>
        <v>10</v>
      </c>
      <c r="C503" s="67" t="str">
        <f>'Datos mes_tipo de cambio real'!C1142</f>
        <v>2001-10</v>
      </c>
      <c r="D503" s="68">
        <f>'Datos mes_tipo de cambio real'!N1142</f>
        <v>50.518787655555798</v>
      </c>
      <c r="E503" s="68">
        <f>'Datos mes_tipo de cambio real'!O1142</f>
        <v>50.518787655555805</v>
      </c>
      <c r="F503" s="68">
        <f>'Datos mes_tipo de cambio real'!P1142</f>
        <v>51.864046997598933</v>
      </c>
    </row>
    <row r="504" spans="1:6" x14ac:dyDescent="0.3">
      <c r="A504" s="67">
        <f>'Datos mes_tipo de cambio real'!A1143</f>
        <v>2001</v>
      </c>
      <c r="B504" s="67">
        <f>'Datos mes_tipo de cambio real'!B1143</f>
        <v>11</v>
      </c>
      <c r="C504" s="67" t="str">
        <f>'Datos mes_tipo de cambio real'!C1143</f>
        <v>2001-11</v>
      </c>
      <c r="D504" s="68">
        <f>'Datos mes_tipo de cambio real'!N1143</f>
        <v>50.875395486517348</v>
      </c>
      <c r="E504" s="68">
        <f>'Datos mes_tipo de cambio real'!O1143</f>
        <v>50.875395486517341</v>
      </c>
      <c r="F504" s="68">
        <f>'Datos mes_tipo de cambio real'!P1143</f>
        <v>51.91634660354859</v>
      </c>
    </row>
    <row r="505" spans="1:6" x14ac:dyDescent="0.3">
      <c r="A505" s="67">
        <f>'Datos mes_tipo de cambio real'!A1144</f>
        <v>2001</v>
      </c>
      <c r="B505" s="67">
        <f>'Datos mes_tipo de cambio real'!B1144</f>
        <v>12</v>
      </c>
      <c r="C505" s="67" t="str">
        <f>'Datos mes_tipo de cambio real'!C1144</f>
        <v>2001-12</v>
      </c>
      <c r="D505" s="68">
        <f>'Datos mes_tipo de cambio real'!N1144</f>
        <v>51.000354622829235</v>
      </c>
      <c r="E505" s="68">
        <f>'Datos mes_tipo de cambio real'!O1144</f>
        <v>51.000354622829256</v>
      </c>
      <c r="F505" s="68">
        <f>'Datos mes_tipo de cambio real'!P1144</f>
        <v>51.731177447368516</v>
      </c>
    </row>
    <row r="506" spans="1:6" x14ac:dyDescent="0.3">
      <c r="A506" s="67">
        <f>'Datos mes_tipo de cambio real'!A1145</f>
        <v>2002</v>
      </c>
      <c r="B506" s="67">
        <f>'Datos mes_tipo de cambio real'!B1145</f>
        <v>1</v>
      </c>
      <c r="C506" s="67" t="str">
        <f>'Datos mes_tipo de cambio real'!C1145</f>
        <v>2002-1</v>
      </c>
      <c r="D506" s="68">
        <f>'Datos mes_tipo de cambio real'!N1145</f>
        <v>79.601229511445837</v>
      </c>
      <c r="E506" s="68">
        <f>'Datos mes_tipo de cambio real'!O1145</f>
        <v>79.601229511445837</v>
      </c>
      <c r="F506" s="68">
        <f>'Datos mes_tipo de cambio real'!P1145</f>
        <v>80.256790108750678</v>
      </c>
    </row>
    <row r="507" spans="1:6" x14ac:dyDescent="0.3">
      <c r="A507" s="67">
        <f>'Datos mes_tipo de cambio real'!A1146</f>
        <v>2002</v>
      </c>
      <c r="B507" s="67">
        <f>'Datos mes_tipo de cambio real'!B1146</f>
        <v>2</v>
      </c>
      <c r="C507" s="67" t="str">
        <f>'Datos mes_tipo de cambio real'!C1146</f>
        <v>2002-2</v>
      </c>
      <c r="D507" s="68">
        <f>'Datos mes_tipo de cambio real'!N1146</f>
        <v>98.058912028938153</v>
      </c>
      <c r="E507" s="68">
        <f>'Datos mes_tipo de cambio real'!O1146</f>
        <v>98.058912028938138</v>
      </c>
      <c r="F507" s="68">
        <f>'Datos mes_tipo de cambio real'!P1146</f>
        <v>98.272481625005497</v>
      </c>
    </row>
    <row r="508" spans="1:6" x14ac:dyDescent="0.3">
      <c r="A508" s="67">
        <f>'Datos mes_tipo de cambio real'!A1147</f>
        <v>2002</v>
      </c>
      <c r="B508" s="67">
        <f>'Datos mes_tipo de cambio real'!B1147</f>
        <v>3</v>
      </c>
      <c r="C508" s="67" t="str">
        <f>'Datos mes_tipo de cambio real'!C1147</f>
        <v>2002-3</v>
      </c>
      <c r="D508" s="68">
        <f>'Datos mes_tipo de cambio real'!N1147</f>
        <v>114.60591192648673</v>
      </c>
      <c r="E508" s="68">
        <f>'Datos mes_tipo de cambio real'!O1147</f>
        <v>114.60591192648675</v>
      </c>
      <c r="F508" s="68">
        <f>'Datos mes_tipo de cambio real'!P1147</f>
        <v>114.16545625932085</v>
      </c>
    </row>
    <row r="509" spans="1:6" x14ac:dyDescent="0.3">
      <c r="A509" s="67">
        <f>'Datos mes_tipo de cambio real'!A1148</f>
        <v>2002</v>
      </c>
      <c r="B509" s="67">
        <f>'Datos mes_tipo de cambio real'!B1148</f>
        <v>4</v>
      </c>
      <c r="C509" s="67" t="str">
        <f>'Datos mes_tipo de cambio real'!C1148</f>
        <v>2002-4</v>
      </c>
      <c r="D509" s="68">
        <f>'Datos mes_tipo de cambio real'!N1148</f>
        <v>123.97863363003223</v>
      </c>
      <c r="E509" s="68">
        <f>'Datos mes_tipo de cambio real'!O1148</f>
        <v>123.97863363003225</v>
      </c>
      <c r="F509" s="68">
        <f>'Datos mes_tipo de cambio real'!P1148</f>
        <v>122.76014245725719</v>
      </c>
    </row>
    <row r="510" spans="1:6" x14ac:dyDescent="0.3">
      <c r="A510" s="67">
        <f>'Datos mes_tipo de cambio real'!A1149</f>
        <v>2002</v>
      </c>
      <c r="B510" s="67">
        <f>'Datos mes_tipo de cambio real'!B1149</f>
        <v>5</v>
      </c>
      <c r="C510" s="67" t="str">
        <f>'Datos mes_tipo de cambio real'!C1149</f>
        <v>2002-5</v>
      </c>
      <c r="D510" s="68">
        <f>'Datos mes_tipo de cambio real'!N1149</f>
        <v>135.20394546766269</v>
      </c>
      <c r="E510" s="68">
        <f>'Datos mes_tipo de cambio real'!O1149</f>
        <v>135.20394546766269</v>
      </c>
      <c r="F510" s="68">
        <f>'Datos mes_tipo de cambio real'!P1149</f>
        <v>133.07079328782322</v>
      </c>
    </row>
    <row r="511" spans="1:6" x14ac:dyDescent="0.3">
      <c r="A511" s="67">
        <f>'Datos mes_tipo de cambio real'!A1150</f>
        <v>2002</v>
      </c>
      <c r="B511" s="67">
        <f>'Datos mes_tipo de cambio real'!B1150</f>
        <v>6</v>
      </c>
      <c r="C511" s="67" t="str">
        <f>'Datos mes_tipo de cambio real'!C1150</f>
        <v>2002-6</v>
      </c>
      <c r="D511" s="68">
        <f>'Datos mes_tipo de cambio real'!N1150</f>
        <v>143.03611461097213</v>
      </c>
      <c r="E511" s="68">
        <f>'Datos mes_tipo de cambio real'!O1150</f>
        <v>143.03611461097213</v>
      </c>
      <c r="F511" s="68">
        <f>'Datos mes_tipo de cambio real'!P1150</f>
        <v>139.93357446149614</v>
      </c>
    </row>
    <row r="512" spans="1:6" x14ac:dyDescent="0.3">
      <c r="A512" s="67">
        <f>'Datos mes_tipo de cambio real'!A1151</f>
        <v>2002</v>
      </c>
      <c r="B512" s="67">
        <f>'Datos mes_tipo de cambio real'!B1151</f>
        <v>7</v>
      </c>
      <c r="C512" s="67" t="str">
        <f>'Datos mes_tipo de cambio real'!C1151</f>
        <v>2002-7</v>
      </c>
      <c r="D512" s="68">
        <f>'Datos mes_tipo de cambio real'!N1151</f>
        <v>138.13505466469843</v>
      </c>
      <c r="E512" s="68">
        <f>'Datos mes_tipo de cambio real'!O1151</f>
        <v>138.13505466469843</v>
      </c>
      <c r="F512" s="68">
        <f>'Datos mes_tipo de cambio real'!P1151</f>
        <v>135.16021062913089</v>
      </c>
    </row>
    <row r="513" spans="1:6" x14ac:dyDescent="0.3">
      <c r="A513" s="67">
        <f>'Datos mes_tipo de cambio real'!A1152</f>
        <v>2002</v>
      </c>
      <c r="B513" s="67">
        <f>'Datos mes_tipo de cambio real'!B1152</f>
        <v>8</v>
      </c>
      <c r="C513" s="67" t="str">
        <f>'Datos mes_tipo de cambio real'!C1152</f>
        <v>2002-8</v>
      </c>
      <c r="D513" s="68">
        <f>'Datos mes_tipo de cambio real'!N1152</f>
        <v>135.90580589659811</v>
      </c>
      <c r="E513" s="68">
        <f>'Datos mes_tipo de cambio real'!O1152</f>
        <v>135.90580589659811</v>
      </c>
      <c r="F513" s="68">
        <f>'Datos mes_tipo de cambio real'!P1152</f>
        <v>133.00001773543988</v>
      </c>
    </row>
    <row r="514" spans="1:6" x14ac:dyDescent="0.3">
      <c r="A514" s="67">
        <f>'Datos mes_tipo de cambio real'!A1153</f>
        <v>2002</v>
      </c>
      <c r="B514" s="67">
        <f>'Datos mes_tipo de cambio real'!B1153</f>
        <v>9</v>
      </c>
      <c r="C514" s="67" t="str">
        <f>'Datos mes_tipo de cambio real'!C1153</f>
        <v>2002-9</v>
      </c>
      <c r="D514" s="68">
        <f>'Datos mes_tipo de cambio real'!N1153</f>
        <v>135.18871184508373</v>
      </c>
      <c r="E514" s="68">
        <f>'Datos mes_tipo de cambio real'!O1153</f>
        <v>135.1887118450837</v>
      </c>
      <c r="F514" s="68">
        <f>'Datos mes_tipo de cambio real'!P1153</f>
        <v>132.31919535571987</v>
      </c>
    </row>
    <row r="515" spans="1:6" x14ac:dyDescent="0.3">
      <c r="A515" s="67">
        <f>'Datos mes_tipo de cambio real'!A1154</f>
        <v>2002</v>
      </c>
      <c r="B515" s="67">
        <f>'Datos mes_tipo de cambio real'!B1154</f>
        <v>10</v>
      </c>
      <c r="C515" s="67" t="str">
        <f>'Datos mes_tipo de cambio real'!C1154</f>
        <v>2002-10</v>
      </c>
      <c r="D515" s="68">
        <f>'Datos mes_tipo de cambio real'!N1154</f>
        <v>135.2492286524124</v>
      </c>
      <c r="E515" s="68">
        <f>'Datos mes_tipo de cambio real'!O1154</f>
        <v>135.2492286524124</v>
      </c>
      <c r="F515" s="68">
        <f>'Datos mes_tipo de cambio real'!P1154</f>
        <v>132.39937987921235</v>
      </c>
    </row>
    <row r="516" spans="1:6" x14ac:dyDescent="0.3">
      <c r="A516" s="67">
        <f>'Datos mes_tipo de cambio real'!A1155</f>
        <v>2002</v>
      </c>
      <c r="B516" s="67">
        <f>'Datos mes_tipo de cambio real'!B1155</f>
        <v>11</v>
      </c>
      <c r="C516" s="67" t="str">
        <f>'Datos mes_tipo de cambio real'!C1155</f>
        <v>2002-11</v>
      </c>
      <c r="D516" s="68">
        <f>'Datos mes_tipo de cambio real'!N1155</f>
        <v>130.20914188806032</v>
      </c>
      <c r="E516" s="68">
        <f>'Datos mes_tipo de cambio real'!O1155</f>
        <v>130.20914188806029</v>
      </c>
      <c r="F516" s="68">
        <f>'Datos mes_tipo de cambio real'!P1155</f>
        <v>127.48566789029259</v>
      </c>
    </row>
    <row r="517" spans="1:6" x14ac:dyDescent="0.3">
      <c r="A517" s="67">
        <f>'Datos mes_tipo de cambio real'!A1156</f>
        <v>2002</v>
      </c>
      <c r="B517" s="67">
        <f>'Datos mes_tipo de cambio real'!B1156</f>
        <v>12</v>
      </c>
      <c r="C517" s="67" t="str">
        <f>'Datos mes_tipo de cambio real'!C1156</f>
        <v>2002-12</v>
      </c>
      <c r="D517" s="68">
        <f>'Datos mes_tipo de cambio real'!N1156</f>
        <v>128.4305417206227</v>
      </c>
      <c r="E517" s="68">
        <f>'Datos mes_tipo de cambio real'!O1156</f>
        <v>128.43054172062267</v>
      </c>
      <c r="F517" s="68">
        <f>'Datos mes_tipo de cambio real'!P1156</f>
        <v>125.76417141384196</v>
      </c>
    </row>
    <row r="518" spans="1:6" x14ac:dyDescent="0.3">
      <c r="A518" s="67">
        <f>'Datos mes_tipo de cambio real'!A1157</f>
        <v>2003</v>
      </c>
      <c r="B518" s="67">
        <f>'Datos mes_tipo de cambio real'!B1157</f>
        <v>1</v>
      </c>
      <c r="C518" s="67" t="str">
        <f>'Datos mes_tipo de cambio real'!C1157</f>
        <v>2003-1</v>
      </c>
      <c r="D518" s="68">
        <f>'Datos mes_tipo de cambio real'!N1157</f>
        <v>118.88332451166788</v>
      </c>
      <c r="E518" s="68">
        <f>'Datos mes_tipo de cambio real'!O1157</f>
        <v>118.88332451166788</v>
      </c>
      <c r="F518" s="68">
        <f>'Datos mes_tipo de cambio real'!P1157</f>
        <v>116.43359140776558</v>
      </c>
    </row>
    <row r="519" spans="1:6" x14ac:dyDescent="0.3">
      <c r="A519" s="67">
        <f>'Datos mes_tipo de cambio real'!A1158</f>
        <v>2003</v>
      </c>
      <c r="B519" s="67">
        <f>'Datos mes_tipo de cambio real'!B1158</f>
        <v>2</v>
      </c>
      <c r="C519" s="67" t="str">
        <f>'Datos mes_tipo de cambio real'!C1158</f>
        <v>2003-2</v>
      </c>
      <c r="D519" s="68">
        <f>'Datos mes_tipo de cambio real'!N1158</f>
        <v>114.6438006609493</v>
      </c>
      <c r="E519" s="68">
        <f>'Datos mes_tipo de cambio real'!O1158</f>
        <v>114.64380066094932</v>
      </c>
      <c r="F519" s="68">
        <f>'Datos mes_tipo de cambio real'!P1158</f>
        <v>112.29919940310623</v>
      </c>
    </row>
    <row r="520" spans="1:6" x14ac:dyDescent="0.3">
      <c r="A520" s="67">
        <f>'Datos mes_tipo de cambio real'!A1159</f>
        <v>2003</v>
      </c>
      <c r="B520" s="67">
        <f>'Datos mes_tipo de cambio real'!B1159</f>
        <v>3</v>
      </c>
      <c r="C520" s="67" t="str">
        <f>'Datos mes_tipo de cambio real'!C1159</f>
        <v>2003-3</v>
      </c>
      <c r="D520" s="68">
        <f>'Datos mes_tipo de cambio real'!N1159</f>
        <v>110.36840459345241</v>
      </c>
      <c r="E520" s="68">
        <f>'Datos mes_tipo de cambio real'!O1159</f>
        <v>110.36840459345241</v>
      </c>
      <c r="F520" s="68">
        <f>'Datos mes_tipo de cambio real'!P1159</f>
        <v>108.1283515875932</v>
      </c>
    </row>
    <row r="521" spans="1:6" x14ac:dyDescent="0.3">
      <c r="A521" s="67">
        <f>'Datos mes_tipo de cambio real'!A1160</f>
        <v>2003</v>
      </c>
      <c r="B521" s="67">
        <f>'Datos mes_tipo de cambio real'!B1160</f>
        <v>4</v>
      </c>
      <c r="C521" s="67" t="str">
        <f>'Datos mes_tipo de cambio real'!C1160</f>
        <v>2003-4</v>
      </c>
      <c r="D521" s="68">
        <f>'Datos mes_tipo de cambio real'!N1160</f>
        <v>104.49126191158985</v>
      </c>
      <c r="E521" s="68">
        <f>'Datos mes_tipo de cambio real'!O1160</f>
        <v>104.49126191158985</v>
      </c>
      <c r="F521" s="68">
        <f>'Datos mes_tipo de cambio real'!P1160</f>
        <v>102.38669496733421</v>
      </c>
    </row>
    <row r="522" spans="1:6" x14ac:dyDescent="0.3">
      <c r="A522" s="67">
        <f>'Datos mes_tipo de cambio real'!A1161</f>
        <v>2003</v>
      </c>
      <c r="B522" s="67">
        <f>'Datos mes_tipo de cambio real'!B1161</f>
        <v>5</v>
      </c>
      <c r="C522" s="67" t="str">
        <f>'Datos mes_tipo de cambio real'!C1161</f>
        <v>2003-5</v>
      </c>
      <c r="D522" s="68">
        <f>'Datos mes_tipo de cambio real'!N1161</f>
        <v>102.74083059105139</v>
      </c>
      <c r="E522" s="68">
        <f>'Datos mes_tipo de cambio real'!O1161</f>
        <v>102.74083059105139</v>
      </c>
      <c r="F522" s="68">
        <f>'Datos mes_tipo de cambio real'!P1161</f>
        <v>100.68745304862516</v>
      </c>
    </row>
    <row r="523" spans="1:6" x14ac:dyDescent="0.3">
      <c r="A523" s="67">
        <f>'Datos mes_tipo de cambio real'!A1162</f>
        <v>2003</v>
      </c>
      <c r="B523" s="67">
        <f>'Datos mes_tipo de cambio real'!B1162</f>
        <v>6</v>
      </c>
      <c r="C523" s="67" t="str">
        <f>'Datos mes_tipo de cambio real'!C1162</f>
        <v>2003-6</v>
      </c>
      <c r="D523" s="68">
        <f>'Datos mes_tipo de cambio real'!N1162</f>
        <v>102.05921978310953</v>
      </c>
      <c r="E523" s="68">
        <f>'Datos mes_tipo de cambio real'!O1162</f>
        <v>102.05921978310953</v>
      </c>
      <c r="F523" s="68">
        <f>'Datos mes_tipo de cambio real'!P1162</f>
        <v>100.03529552862972</v>
      </c>
    </row>
    <row r="524" spans="1:6" x14ac:dyDescent="0.3">
      <c r="A524" s="67">
        <f>'Datos mes_tipo de cambio real'!A1163</f>
        <v>2003</v>
      </c>
      <c r="B524" s="67">
        <f>'Datos mes_tipo de cambio real'!B1163</f>
        <v>7</v>
      </c>
      <c r="C524" s="67" t="str">
        <f>'Datos mes_tipo de cambio real'!C1163</f>
        <v>2003-7</v>
      </c>
      <c r="D524" s="68">
        <f>'Datos mes_tipo de cambio real'!N1163</f>
        <v>101.48218151392661</v>
      </c>
      <c r="E524" s="68">
        <f>'Datos mes_tipo de cambio real'!O1163</f>
        <v>101.48218151392658</v>
      </c>
      <c r="F524" s="68">
        <f>'Datos mes_tipo de cambio real'!P1163</f>
        <v>99.424675957565526</v>
      </c>
    </row>
    <row r="525" spans="1:6" x14ac:dyDescent="0.3">
      <c r="A525" s="67">
        <f>'Datos mes_tipo de cambio real'!A1164</f>
        <v>2003</v>
      </c>
      <c r="B525" s="67">
        <f>'Datos mes_tipo de cambio real'!B1164</f>
        <v>8</v>
      </c>
      <c r="C525" s="67" t="str">
        <f>'Datos mes_tipo de cambio real'!C1164</f>
        <v>2003-8</v>
      </c>
      <c r="D525" s="68">
        <f>'Datos mes_tipo de cambio real'!N1164</f>
        <v>106.19957653007144</v>
      </c>
      <c r="E525" s="68">
        <f>'Datos mes_tipo de cambio real'!O1164</f>
        <v>106.19957653007141</v>
      </c>
      <c r="F525" s="68">
        <f>'Datos mes_tipo de cambio real'!P1164</f>
        <v>103.9993318001323</v>
      </c>
    </row>
    <row r="526" spans="1:6" x14ac:dyDescent="0.3">
      <c r="A526" s="67">
        <f>'Datos mes_tipo de cambio real'!A1165</f>
        <v>2003</v>
      </c>
      <c r="B526" s="67">
        <f>'Datos mes_tipo de cambio real'!B1165</f>
        <v>9</v>
      </c>
      <c r="C526" s="67" t="str">
        <f>'Datos mes_tipo de cambio real'!C1165</f>
        <v>2003-9</v>
      </c>
      <c r="D526" s="68">
        <f>'Datos mes_tipo de cambio real'!N1165</f>
        <v>105.89243271229863</v>
      </c>
      <c r="E526" s="68">
        <f>'Datos mes_tipo de cambio real'!O1165</f>
        <v>105.89243271229863</v>
      </c>
      <c r="F526" s="68">
        <f>'Datos mes_tipo de cambio real'!P1165</f>
        <v>103.65161274533429</v>
      </c>
    </row>
    <row r="527" spans="1:6" x14ac:dyDescent="0.3">
      <c r="A527" s="67">
        <f>'Datos mes_tipo de cambio real'!A1166</f>
        <v>2003</v>
      </c>
      <c r="B527" s="67">
        <f>'Datos mes_tipo de cambio real'!B1166</f>
        <v>10</v>
      </c>
      <c r="C527" s="67" t="str">
        <f>'Datos mes_tipo de cambio real'!C1166</f>
        <v>2003-10</v>
      </c>
      <c r="D527" s="68">
        <f>'Datos mes_tipo de cambio real'!N1166</f>
        <v>103.1453452513104</v>
      </c>
      <c r="E527" s="68">
        <f>'Datos mes_tipo de cambio real'!O1166</f>
        <v>103.14534525131039</v>
      </c>
      <c r="F527" s="68">
        <f>'Datos mes_tipo de cambio real'!P1166</f>
        <v>100.91695692666565</v>
      </c>
    </row>
    <row r="528" spans="1:6" x14ac:dyDescent="0.3">
      <c r="A528" s="67">
        <f>'Datos mes_tipo de cambio real'!A1167</f>
        <v>2003</v>
      </c>
      <c r="B528" s="67">
        <f>'Datos mes_tipo de cambio real'!B1167</f>
        <v>11</v>
      </c>
      <c r="C528" s="67" t="str">
        <f>'Datos mes_tipo de cambio real'!C1167</f>
        <v>2003-11</v>
      </c>
      <c r="D528" s="68">
        <f>'Datos mes_tipo de cambio real'!N1167</f>
        <v>103.88091852009273</v>
      </c>
      <c r="E528" s="68">
        <f>'Datos mes_tipo de cambio real'!O1167</f>
        <v>103.88091852009271</v>
      </c>
      <c r="F528" s="68">
        <f>'Datos mes_tipo de cambio real'!P1167</f>
        <v>101.59063327848889</v>
      </c>
    </row>
    <row r="529" spans="1:6" x14ac:dyDescent="0.3">
      <c r="A529" s="67">
        <f>'Datos mes_tipo de cambio real'!A1168</f>
        <v>2003</v>
      </c>
      <c r="B529" s="67">
        <f>'Datos mes_tipo de cambio real'!B1168</f>
        <v>12</v>
      </c>
      <c r="C529" s="67" t="str">
        <f>'Datos mes_tipo de cambio real'!C1168</f>
        <v>2003-12</v>
      </c>
      <c r="D529" s="68">
        <f>'Datos mes_tipo de cambio real'!N1168</f>
        <v>106.47492776953547</v>
      </c>
      <c r="E529" s="68">
        <f>'Datos mes_tipo de cambio real'!O1168</f>
        <v>106.47492776953544</v>
      </c>
      <c r="F529" s="68">
        <f>'Datos mes_tipo de cambio real'!P1168</f>
        <v>104.08031905302948</v>
      </c>
    </row>
    <row r="530" spans="1:6" x14ac:dyDescent="0.3">
      <c r="A530" s="67">
        <f>'Datos mes_tipo de cambio real'!A1169</f>
        <v>2004</v>
      </c>
      <c r="B530" s="67">
        <f>'Datos mes_tipo de cambio real'!B1169</f>
        <v>1</v>
      </c>
      <c r="C530" s="67" t="str">
        <f>'Datos mes_tipo de cambio real'!C1169</f>
        <v>2004-1</v>
      </c>
      <c r="D530" s="68">
        <f>'Datos mes_tipo de cambio real'!N1169</f>
        <v>103.9469899199063</v>
      </c>
      <c r="E530" s="68">
        <f>'Datos mes_tipo de cambio real'!O1169</f>
        <v>103.94698991990626</v>
      </c>
      <c r="F530" s="68">
        <f>'Datos mes_tipo de cambio real'!P1169</f>
        <v>101.56324130219201</v>
      </c>
    </row>
    <row r="531" spans="1:6" x14ac:dyDescent="0.3">
      <c r="A531" s="67">
        <f>'Datos mes_tipo de cambio real'!A1170</f>
        <v>2004</v>
      </c>
      <c r="B531" s="67">
        <f>'Datos mes_tipo de cambio real'!B1170</f>
        <v>2</v>
      </c>
      <c r="C531" s="67" t="str">
        <f>'Datos mes_tipo de cambio real'!C1170</f>
        <v>2004-2</v>
      </c>
      <c r="D531" s="68">
        <f>'Datos mes_tipo de cambio real'!N1170</f>
        <v>105.31246030301311</v>
      </c>
      <c r="E531" s="68">
        <f>'Datos mes_tipo de cambio real'!O1170</f>
        <v>105.31246030301311</v>
      </c>
      <c r="F531" s="68">
        <f>'Datos mes_tipo de cambio real'!P1170</f>
        <v>102.85082223230835</v>
      </c>
    </row>
    <row r="532" spans="1:6" x14ac:dyDescent="0.3">
      <c r="A532" s="67">
        <f>'Datos mes_tipo de cambio real'!A1171</f>
        <v>2004</v>
      </c>
      <c r="B532" s="67">
        <f>'Datos mes_tipo de cambio real'!B1171</f>
        <v>3</v>
      </c>
      <c r="C532" s="67" t="str">
        <f>'Datos mes_tipo de cambio real'!C1171</f>
        <v>2004-3</v>
      </c>
      <c r="D532" s="68">
        <f>'Datos mes_tipo de cambio real'!N1171</f>
        <v>103.74834539619057</v>
      </c>
      <c r="E532" s="68">
        <f>'Datos mes_tipo de cambio real'!O1171</f>
        <v>103.74834539619057</v>
      </c>
      <c r="F532" s="68">
        <f>'Datos mes_tipo de cambio real'!P1171</f>
        <v>101.27740441956051</v>
      </c>
    </row>
    <row r="533" spans="1:6" x14ac:dyDescent="0.3">
      <c r="A533" s="67">
        <f>'Datos mes_tipo de cambio real'!A1172</f>
        <v>2004</v>
      </c>
      <c r="B533" s="67">
        <f>'Datos mes_tipo de cambio real'!B1172</f>
        <v>4</v>
      </c>
      <c r="C533" s="67" t="str">
        <f>'Datos mes_tipo de cambio real'!C1172</f>
        <v>2004-4</v>
      </c>
      <c r="D533" s="68">
        <f>'Datos mes_tipo de cambio real'!N1172</f>
        <v>100.88598413250868</v>
      </c>
      <c r="E533" s="68">
        <f>'Datos mes_tipo de cambio real'!O1172</f>
        <v>100.88598413250867</v>
      </c>
      <c r="F533" s="68">
        <f>'Datos mes_tipo de cambio real'!P1172</f>
        <v>98.438637142180198</v>
      </c>
    </row>
    <row r="534" spans="1:6" x14ac:dyDescent="0.3">
      <c r="A534" s="67">
        <f>'Datos mes_tipo de cambio real'!A1173</f>
        <v>2004</v>
      </c>
      <c r="B534" s="67">
        <f>'Datos mes_tipo de cambio real'!B1173</f>
        <v>5</v>
      </c>
      <c r="C534" s="67" t="str">
        <f>'Datos mes_tipo de cambio real'!C1173</f>
        <v>2004-5</v>
      </c>
      <c r="D534" s="68">
        <f>'Datos mes_tipo de cambio real'!N1173</f>
        <v>103.34214755005308</v>
      </c>
      <c r="E534" s="68">
        <f>'Datos mes_tipo de cambio real'!O1173</f>
        <v>103.34214755005307</v>
      </c>
      <c r="F534" s="68">
        <f>'Datos mes_tipo de cambio real'!P1173</f>
        <v>100.78957503974645</v>
      </c>
    </row>
    <row r="535" spans="1:6" x14ac:dyDescent="0.3">
      <c r="A535" s="67">
        <f>'Datos mes_tipo de cambio real'!A1174</f>
        <v>2004</v>
      </c>
      <c r="B535" s="67">
        <f>'Datos mes_tipo de cambio real'!B1174</f>
        <v>6</v>
      </c>
      <c r="C535" s="67" t="str">
        <f>'Datos mes_tipo de cambio real'!C1174</f>
        <v>2004-6</v>
      </c>
      <c r="D535" s="68">
        <f>'Datos mes_tipo de cambio real'!N1174</f>
        <v>104.30792657830696</v>
      </c>
      <c r="E535" s="68">
        <f>'Datos mes_tipo de cambio real'!O1174</f>
        <v>104.30792657830699</v>
      </c>
      <c r="F535" s="68">
        <f>'Datos mes_tipo de cambio real'!P1174</f>
        <v>101.68545085378987</v>
      </c>
    </row>
    <row r="536" spans="1:6" x14ac:dyDescent="0.3">
      <c r="A536" s="67">
        <f>'Datos mes_tipo de cambio real'!A1175</f>
        <v>2004</v>
      </c>
      <c r="B536" s="67">
        <f>'Datos mes_tipo de cambio real'!B1175</f>
        <v>7</v>
      </c>
      <c r="C536" s="67" t="str">
        <f>'Datos mes_tipo de cambio real'!C1175</f>
        <v>2004-7</v>
      </c>
      <c r="D536" s="68">
        <f>'Datos mes_tipo de cambio real'!N1175</f>
        <v>103.83025355859728</v>
      </c>
      <c r="E536" s="68">
        <f>'Datos mes_tipo de cambio real'!O1175</f>
        <v>103.83025355859728</v>
      </c>
      <c r="F536" s="68">
        <f>'Datos mes_tipo de cambio real'!P1175</f>
        <v>101.48630928243816</v>
      </c>
    </row>
    <row r="537" spans="1:6" x14ac:dyDescent="0.3">
      <c r="A537" s="67">
        <f>'Datos mes_tipo de cambio real'!A1176</f>
        <v>2004</v>
      </c>
      <c r="B537" s="67">
        <f>'Datos mes_tipo de cambio real'!B1176</f>
        <v>8</v>
      </c>
      <c r="C537" s="67" t="str">
        <f>'Datos mes_tipo de cambio real'!C1176</f>
        <v>2004-8</v>
      </c>
      <c r="D537" s="68">
        <f>'Datos mes_tipo de cambio real'!N1176</f>
        <v>105.55215827049761</v>
      </c>
      <c r="E537" s="68">
        <f>'Datos mes_tipo de cambio real'!O1176</f>
        <v>105.55215827049761</v>
      </c>
      <c r="F537" s="68">
        <f>'Datos mes_tipo de cambio real'!P1176</f>
        <v>103.4409977141033</v>
      </c>
    </row>
    <row r="538" spans="1:6" x14ac:dyDescent="0.3">
      <c r="A538" s="67">
        <f>'Datos mes_tipo de cambio real'!A1177</f>
        <v>2004</v>
      </c>
      <c r="B538" s="67">
        <f>'Datos mes_tipo de cambio real'!B1177</f>
        <v>9</v>
      </c>
      <c r="C538" s="67" t="str">
        <f>'Datos mes_tipo de cambio real'!C1177</f>
        <v>2004-9</v>
      </c>
      <c r="D538" s="68">
        <f>'Datos mes_tipo de cambio real'!N1177</f>
        <v>104.57997433543125</v>
      </c>
      <c r="E538" s="68">
        <f>'Datos mes_tipo de cambio real'!O1177</f>
        <v>104.57997433543127</v>
      </c>
      <c r="F538" s="68">
        <f>'Datos mes_tipo de cambio real'!P1177</f>
        <v>102.7581205018529</v>
      </c>
    </row>
    <row r="539" spans="1:6" x14ac:dyDescent="0.3">
      <c r="A539" s="67">
        <f>'Datos mes_tipo de cambio real'!A1178</f>
        <v>2004</v>
      </c>
      <c r="B539" s="67">
        <f>'Datos mes_tipo de cambio real'!B1178</f>
        <v>10</v>
      </c>
      <c r="C539" s="67" t="str">
        <f>'Datos mes_tipo de cambio real'!C1178</f>
        <v>2004-10</v>
      </c>
      <c r="D539" s="68">
        <f>'Datos mes_tipo de cambio real'!N1178</f>
        <v>103.45695588699057</v>
      </c>
      <c r="E539" s="68">
        <f>'Datos mes_tipo de cambio real'!O1178</f>
        <v>103.45695588699057</v>
      </c>
      <c r="F539" s="68">
        <f>'Datos mes_tipo de cambio real'!P1178</f>
        <v>101.9223328225595</v>
      </c>
    </row>
    <row r="540" spans="1:6" x14ac:dyDescent="0.3">
      <c r="A540" s="67">
        <f>'Datos mes_tipo de cambio real'!A1179</f>
        <v>2004</v>
      </c>
      <c r="B540" s="67">
        <f>'Datos mes_tipo de cambio real'!B1179</f>
        <v>11</v>
      </c>
      <c r="C540" s="67" t="str">
        <f>'Datos mes_tipo de cambio real'!C1179</f>
        <v>2004-11</v>
      </c>
      <c r="D540" s="68">
        <f>'Datos mes_tipo de cambio real'!N1179</f>
        <v>103.15782517107857</v>
      </c>
      <c r="E540" s="68">
        <f>'Datos mes_tipo de cambio real'!O1179</f>
        <v>103.15782517107857</v>
      </c>
      <c r="F540" s="68">
        <f>'Datos mes_tipo de cambio real'!P1179</f>
        <v>101.89523511081057</v>
      </c>
    </row>
    <row r="541" spans="1:6" x14ac:dyDescent="0.3">
      <c r="A541" s="67">
        <f>'Datos mes_tipo de cambio real'!A1180</f>
        <v>2004</v>
      </c>
      <c r="B541" s="67">
        <f>'Datos mes_tipo de cambio real'!B1180</f>
        <v>12</v>
      </c>
      <c r="C541" s="67" t="str">
        <f>'Datos mes_tipo de cambio real'!C1180</f>
        <v>2004-12</v>
      </c>
      <c r="D541" s="68">
        <f>'Datos mes_tipo de cambio real'!N1180</f>
        <v>103.02031092251525</v>
      </c>
      <c r="E541" s="68">
        <f>'Datos mes_tipo de cambio real'!O1180</f>
        <v>103.02031092251525</v>
      </c>
      <c r="F541" s="68">
        <f>'Datos mes_tipo de cambio real'!P1180</f>
        <v>102.02734676933746</v>
      </c>
    </row>
    <row r="542" spans="1:6" x14ac:dyDescent="0.3">
      <c r="A542" s="67">
        <f>'Datos mes_tipo de cambio real'!A1181</f>
        <v>2005</v>
      </c>
      <c r="B542" s="67">
        <f>'Datos mes_tipo de cambio real'!B1181</f>
        <v>1</v>
      </c>
      <c r="C542" s="67" t="str">
        <f>'Datos mes_tipo de cambio real'!C1181</f>
        <v>2005-1</v>
      </c>
      <c r="D542" s="68">
        <f>'Datos mes_tipo de cambio real'!N1181</f>
        <v>100.77664624879425</v>
      </c>
      <c r="E542" s="68">
        <f>'Datos mes_tipo de cambio real'!O1181</f>
        <v>100.77664624879424</v>
      </c>
      <c r="F542" s="68">
        <f>'Datos mes_tipo de cambio real'!P1181</f>
        <v>100.06810520213931</v>
      </c>
    </row>
    <row r="543" spans="1:6" x14ac:dyDescent="0.3">
      <c r="A543" s="67">
        <f>'Datos mes_tipo de cambio real'!A1182</f>
        <v>2005</v>
      </c>
      <c r="B543" s="67">
        <f>'Datos mes_tipo de cambio real'!B1182</f>
        <v>2</v>
      </c>
      <c r="C543" s="67" t="str">
        <f>'Datos mes_tipo de cambio real'!C1182</f>
        <v>2005-2</v>
      </c>
      <c r="D543" s="68">
        <f>'Datos mes_tipo de cambio real'!N1182</f>
        <v>99.161167549706875</v>
      </c>
      <c r="E543" s="68">
        <f>'Datos mes_tipo de cambio real'!O1182</f>
        <v>99.161167549706832</v>
      </c>
      <c r="F543" s="68">
        <f>'Datos mes_tipo de cambio real'!P1182</f>
        <v>98.723250262499349</v>
      </c>
    </row>
    <row r="544" spans="1:6" x14ac:dyDescent="0.3">
      <c r="A544" s="67">
        <f>'Datos mes_tipo de cambio real'!A1183</f>
        <v>2005</v>
      </c>
      <c r="B544" s="67">
        <f>'Datos mes_tipo de cambio real'!B1183</f>
        <v>3</v>
      </c>
      <c r="C544" s="67" t="str">
        <f>'Datos mes_tipo de cambio real'!C1183</f>
        <v>2005-3</v>
      </c>
      <c r="D544" s="68">
        <f>'Datos mes_tipo de cambio real'!N1183</f>
        <v>98.234341280518095</v>
      </c>
      <c r="E544" s="68">
        <f>'Datos mes_tipo de cambio real'!O1183</f>
        <v>98.234341280518095</v>
      </c>
      <c r="F544" s="68">
        <f>'Datos mes_tipo de cambio real'!P1183</f>
        <v>98.058035724620311</v>
      </c>
    </row>
    <row r="545" spans="1:6" x14ac:dyDescent="0.3">
      <c r="A545" s="67">
        <f>'Datos mes_tipo de cambio real'!A1184</f>
        <v>2005</v>
      </c>
      <c r="B545" s="67">
        <f>'Datos mes_tipo de cambio real'!B1184</f>
        <v>4</v>
      </c>
      <c r="C545" s="67" t="str">
        <f>'Datos mes_tipo de cambio real'!C1184</f>
        <v>2005-4</v>
      </c>
      <c r="D545" s="68">
        <f>'Datos mes_tipo de cambio real'!N1184</f>
        <v>96.994635979575435</v>
      </c>
      <c r="E545" s="68">
        <f>'Datos mes_tipo de cambio real'!O1184</f>
        <v>96.994635979575406</v>
      </c>
      <c r="F545" s="68">
        <f>'Datos mes_tipo de cambio real'!P1184</f>
        <v>97.075493704646476</v>
      </c>
    </row>
    <row r="546" spans="1:6" x14ac:dyDescent="0.3">
      <c r="A546" s="67">
        <f>'Datos mes_tipo de cambio real'!A1185</f>
        <v>2005</v>
      </c>
      <c r="B546" s="67">
        <f>'Datos mes_tipo de cambio real'!B1185</f>
        <v>5</v>
      </c>
      <c r="C546" s="67" t="str">
        <f>'Datos mes_tipo de cambio real'!C1185</f>
        <v>2005-5</v>
      </c>
      <c r="D546" s="68">
        <f>'Datos mes_tipo de cambio real'!N1185</f>
        <v>96.199224269286745</v>
      </c>
      <c r="E546" s="68">
        <f>'Datos mes_tipo de cambio real'!O1185</f>
        <v>96.199224269286745</v>
      </c>
      <c r="F546" s="68">
        <f>'Datos mes_tipo de cambio real'!P1185</f>
        <v>96.532932374022622</v>
      </c>
    </row>
    <row r="547" spans="1:6" x14ac:dyDescent="0.3">
      <c r="A547" s="67">
        <f>'Datos mes_tipo de cambio real'!A1186</f>
        <v>2005</v>
      </c>
      <c r="B547" s="67">
        <f>'Datos mes_tipo de cambio real'!B1186</f>
        <v>6</v>
      </c>
      <c r="C547" s="67" t="str">
        <f>'Datos mes_tipo de cambio real'!C1186</f>
        <v>2005-6</v>
      </c>
      <c r="D547" s="68">
        <f>'Datos mes_tipo de cambio real'!N1186</f>
        <v>95.148065230135003</v>
      </c>
      <c r="E547" s="68">
        <f>'Datos mes_tipo de cambio real'!O1186</f>
        <v>95.148065230134961</v>
      </c>
      <c r="F547" s="68">
        <f>'Datos mes_tipo de cambio real'!P1186</f>
        <v>95.729530517168186</v>
      </c>
    </row>
    <row r="548" spans="1:6" x14ac:dyDescent="0.3">
      <c r="A548" s="67">
        <f>'Datos mes_tipo de cambio real'!A1187</f>
        <v>2005</v>
      </c>
      <c r="B548" s="67">
        <f>'Datos mes_tipo de cambio real'!B1187</f>
        <v>7</v>
      </c>
      <c r="C548" s="67" t="str">
        <f>'Datos mes_tipo de cambio real'!C1187</f>
        <v>2005-7</v>
      </c>
      <c r="D548" s="68">
        <f>'Datos mes_tipo de cambio real'!N1187</f>
        <v>93.879139003129296</v>
      </c>
      <c r="E548" s="68">
        <f>'Datos mes_tipo de cambio real'!O1187</f>
        <v>93.879139003129268</v>
      </c>
      <c r="F548" s="68">
        <f>'Datos mes_tipo de cambio real'!P1187</f>
        <v>94.691132547058658</v>
      </c>
    </row>
    <row r="549" spans="1:6" x14ac:dyDescent="0.3">
      <c r="A549" s="67">
        <f>'Datos mes_tipo de cambio real'!A1188</f>
        <v>2005</v>
      </c>
      <c r="B549" s="67">
        <f>'Datos mes_tipo de cambio real'!B1188</f>
        <v>8</v>
      </c>
      <c r="C549" s="67" t="str">
        <f>'Datos mes_tipo de cambio real'!C1188</f>
        <v>2005-8</v>
      </c>
      <c r="D549" s="68">
        <f>'Datos mes_tipo de cambio real'!N1188</f>
        <v>94.193974046793301</v>
      </c>
      <c r="E549" s="68">
        <f>'Datos mes_tipo de cambio real'!O1188</f>
        <v>94.193974046793272</v>
      </c>
      <c r="F549" s="68">
        <f>'Datos mes_tipo de cambio real'!P1188</f>
        <v>95.248375839917372</v>
      </c>
    </row>
    <row r="550" spans="1:6" x14ac:dyDescent="0.3">
      <c r="A550" s="67">
        <f>'Datos mes_tipo de cambio real'!A1189</f>
        <v>2005</v>
      </c>
      <c r="B550" s="67">
        <f>'Datos mes_tipo de cambio real'!B1189</f>
        <v>9</v>
      </c>
      <c r="C550" s="67" t="str">
        <f>'Datos mes_tipo de cambio real'!C1189</f>
        <v>2005-9</v>
      </c>
      <c r="D550" s="68">
        <f>'Datos mes_tipo de cambio real'!N1189</f>
        <v>93.96029627813914</v>
      </c>
      <c r="E550" s="68">
        <f>'Datos mes_tipo de cambio real'!O1189</f>
        <v>93.960296278139111</v>
      </c>
      <c r="F550" s="68">
        <f>'Datos mes_tipo de cambio real'!P1189</f>
        <v>95.251775982957</v>
      </c>
    </row>
    <row r="551" spans="1:6" x14ac:dyDescent="0.3">
      <c r="A551" s="67">
        <f>'Datos mes_tipo de cambio real'!A1190</f>
        <v>2005</v>
      </c>
      <c r="B551" s="67">
        <f>'Datos mes_tipo de cambio real'!B1190</f>
        <v>10</v>
      </c>
      <c r="C551" s="67" t="str">
        <f>'Datos mes_tipo de cambio real'!C1190</f>
        <v>2005-10</v>
      </c>
      <c r="D551" s="68">
        <f>'Datos mes_tipo de cambio real'!N1190</f>
        <v>95.3262027724316</v>
      </c>
      <c r="E551" s="68">
        <f>'Datos mes_tipo de cambio real'!O1190</f>
        <v>95.3262027724316</v>
      </c>
      <c r="F551" s="68">
        <f>'Datos mes_tipo de cambio real'!P1190</f>
        <v>96.880248406690569</v>
      </c>
    </row>
    <row r="552" spans="1:6" x14ac:dyDescent="0.3">
      <c r="A552" s="67">
        <f>'Datos mes_tipo de cambio real'!A1191</f>
        <v>2005</v>
      </c>
      <c r="B552" s="67">
        <f>'Datos mes_tipo de cambio real'!B1191</f>
        <v>11</v>
      </c>
      <c r="C552" s="67" t="str">
        <f>'Datos mes_tipo de cambio real'!C1191</f>
        <v>2005-11</v>
      </c>
      <c r="D552" s="68">
        <f>'Datos mes_tipo de cambio real'!N1191</f>
        <v>94.37741076544485</v>
      </c>
      <c r="E552" s="68">
        <f>'Datos mes_tipo de cambio real'!O1191</f>
        <v>94.377410765444807</v>
      </c>
      <c r="F552" s="68">
        <f>'Datos mes_tipo de cambio real'!P1191</f>
        <v>96.15796285105975</v>
      </c>
    </row>
    <row r="553" spans="1:6" x14ac:dyDescent="0.3">
      <c r="A553" s="67">
        <f>'Datos mes_tipo de cambio real'!A1192</f>
        <v>2005</v>
      </c>
      <c r="B553" s="67">
        <f>'Datos mes_tipo de cambio real'!B1192</f>
        <v>12</v>
      </c>
      <c r="C553" s="67" t="str">
        <f>'Datos mes_tipo de cambio real'!C1192</f>
        <v>2005-12</v>
      </c>
      <c r="D553" s="68">
        <f>'Datos mes_tipo de cambio real'!N1192</f>
        <v>95.014310927681962</v>
      </c>
      <c r="E553" s="68">
        <f>'Datos mes_tipo de cambio real'!O1192</f>
        <v>95.014310927681962</v>
      </c>
      <c r="F553" s="68">
        <f>'Datos mes_tipo de cambio real'!P1192</f>
        <v>97.051100506828263</v>
      </c>
    </row>
    <row r="554" spans="1:6" x14ac:dyDescent="0.3">
      <c r="A554" s="67">
        <f>'Datos mes_tipo de cambio real'!A1193</f>
        <v>2006</v>
      </c>
      <c r="B554" s="67">
        <f>'Datos mes_tipo de cambio real'!B1193</f>
        <v>1</v>
      </c>
      <c r="C554" s="67" t="str">
        <f>'Datos mes_tipo de cambio real'!C1193</f>
        <v>2006-1</v>
      </c>
      <c r="D554" s="68">
        <f>'Datos mes_tipo de cambio real'!N1193</f>
        <v>95.048771063179871</v>
      </c>
      <c r="E554" s="68">
        <f>'Datos mes_tipo de cambio real'!O1193</f>
        <v>95.048771063179856</v>
      </c>
      <c r="F554" s="68">
        <f>'Datos mes_tipo de cambio real'!P1193</f>
        <v>97.331225813218936</v>
      </c>
    </row>
    <row r="555" spans="1:6" x14ac:dyDescent="0.3">
      <c r="A555" s="67">
        <f>'Datos mes_tipo de cambio real'!A1194</f>
        <v>2006</v>
      </c>
      <c r="B555" s="67">
        <f>'Datos mes_tipo de cambio real'!B1194</f>
        <v>2</v>
      </c>
      <c r="C555" s="67" t="str">
        <f>'Datos mes_tipo de cambio real'!C1194</f>
        <v>2006-2</v>
      </c>
      <c r="D555" s="68">
        <f>'Datos mes_tipo de cambio real'!N1194</f>
        <v>95.562151121497266</v>
      </c>
      <c r="E555" s="68">
        <f>'Datos mes_tipo de cambio real'!O1194</f>
        <v>95.562151121497251</v>
      </c>
      <c r="F555" s="68">
        <f>'Datos mes_tipo de cambio real'!P1194</f>
        <v>98.103804524326847</v>
      </c>
    </row>
    <row r="556" spans="1:6" x14ac:dyDescent="0.3">
      <c r="A556" s="67">
        <f>'Datos mes_tipo de cambio real'!A1195</f>
        <v>2006</v>
      </c>
      <c r="B556" s="67">
        <f>'Datos mes_tipo de cambio real'!B1195</f>
        <v>3</v>
      </c>
      <c r="C556" s="67" t="str">
        <f>'Datos mes_tipo de cambio real'!C1195</f>
        <v>2006-3</v>
      </c>
      <c r="D556" s="68">
        <f>'Datos mes_tipo de cambio real'!N1195</f>
        <v>94.981688989170635</v>
      </c>
      <c r="E556" s="68">
        <f>'Datos mes_tipo de cambio real'!O1195</f>
        <v>94.981688989170607</v>
      </c>
      <c r="F556" s="68">
        <f>'Datos mes_tipo de cambio real'!P1195</f>
        <v>97.753893992676296</v>
      </c>
    </row>
    <row r="557" spans="1:6" x14ac:dyDescent="0.3">
      <c r="A557" s="67">
        <f>'Datos mes_tipo de cambio real'!A1196</f>
        <v>2006</v>
      </c>
      <c r="B557" s="67">
        <f>'Datos mes_tipo de cambio real'!B1196</f>
        <v>4</v>
      </c>
      <c r="C557" s="67" t="str">
        <f>'Datos mes_tipo de cambio real'!C1196</f>
        <v>2006-4</v>
      </c>
      <c r="D557" s="68">
        <f>'Datos mes_tipo de cambio real'!N1196</f>
        <v>94.003208645442243</v>
      </c>
      <c r="E557" s="68">
        <f>'Datos mes_tipo de cambio real'!O1196</f>
        <v>94.003208645442228</v>
      </c>
      <c r="F557" s="68">
        <f>'Datos mes_tipo de cambio real'!P1196</f>
        <v>96.990925126831812</v>
      </c>
    </row>
    <row r="558" spans="1:6" x14ac:dyDescent="0.3">
      <c r="A558" s="67">
        <f>'Datos mes_tipo de cambio real'!A1197</f>
        <v>2006</v>
      </c>
      <c r="B558" s="67">
        <f>'Datos mes_tipo de cambio real'!B1197</f>
        <v>5</v>
      </c>
      <c r="C558" s="67" t="str">
        <f>'Datos mes_tipo de cambio real'!C1197</f>
        <v>2006-5</v>
      </c>
      <c r="D558" s="68">
        <f>'Datos mes_tipo de cambio real'!N1197</f>
        <v>93.490954802944344</v>
      </c>
      <c r="E558" s="68">
        <f>'Datos mes_tipo de cambio real'!O1197</f>
        <v>93.49095480294433</v>
      </c>
      <c r="F558" s="68">
        <f>'Datos mes_tipo de cambio real'!P1197</f>
        <v>96.70574273345521</v>
      </c>
    </row>
    <row r="559" spans="1:6" x14ac:dyDescent="0.3">
      <c r="A559" s="67">
        <f>'Datos mes_tipo de cambio real'!A1198</f>
        <v>2006</v>
      </c>
      <c r="B559" s="67">
        <f>'Datos mes_tipo de cambio real'!B1198</f>
        <v>6</v>
      </c>
      <c r="C559" s="67" t="str">
        <f>'Datos mes_tipo de cambio real'!C1198</f>
        <v>2006-6</v>
      </c>
      <c r="D559" s="68">
        <f>'Datos mes_tipo de cambio real'!N1198</f>
        <v>94.036280090795316</v>
      </c>
      <c r="E559" s="68">
        <f>'Datos mes_tipo de cambio real'!O1198</f>
        <v>94.036280090795316</v>
      </c>
      <c r="F559" s="68">
        <f>'Datos mes_tipo de cambio real'!P1198</f>
        <v>97.51520906319935</v>
      </c>
    </row>
    <row r="560" spans="1:6" x14ac:dyDescent="0.3">
      <c r="A560" s="67">
        <f>'Datos mes_tipo de cambio real'!A1199</f>
        <v>2006</v>
      </c>
      <c r="B560" s="67">
        <f>'Datos mes_tipo de cambio real'!B1199</f>
        <v>7</v>
      </c>
      <c r="C560" s="67" t="str">
        <f>'Datos mes_tipo de cambio real'!C1199</f>
        <v>2006-7</v>
      </c>
      <c r="D560" s="68">
        <f>'Datos mes_tipo de cambio real'!N1199</f>
        <v>93.639328300192076</v>
      </c>
      <c r="E560" s="68">
        <f>'Datos mes_tipo de cambio real'!O1199</f>
        <v>93.639328300192034</v>
      </c>
      <c r="F560" s="68">
        <f>'Datos mes_tipo de cambio real'!P1199</f>
        <v>97.542354876184561</v>
      </c>
    </row>
    <row r="561" spans="1:6" x14ac:dyDescent="0.3">
      <c r="A561" s="67">
        <f>'Datos mes_tipo de cambio real'!A1200</f>
        <v>2006</v>
      </c>
      <c r="B561" s="67">
        <f>'Datos mes_tipo de cambio real'!B1200</f>
        <v>8</v>
      </c>
      <c r="C561" s="67" t="str">
        <f>'Datos mes_tipo de cambio real'!C1200</f>
        <v>2006-8</v>
      </c>
      <c r="D561" s="68">
        <f>'Datos mes_tipo de cambio real'!N1200</f>
        <v>93.296701557192065</v>
      </c>
      <c r="E561" s="68">
        <f>'Datos mes_tipo de cambio real'!O1200</f>
        <v>93.296701557192023</v>
      </c>
      <c r="F561" s="68">
        <f>'Datos mes_tipo de cambio real'!P1200</f>
        <v>97.624599985554795</v>
      </c>
    </row>
    <row r="562" spans="1:6" x14ac:dyDescent="0.3">
      <c r="A562" s="67">
        <f>'Datos mes_tipo de cambio real'!A1201</f>
        <v>2006</v>
      </c>
      <c r="B562" s="67">
        <f>'Datos mes_tipo de cambio real'!B1201</f>
        <v>9</v>
      </c>
      <c r="C562" s="67" t="str">
        <f>'Datos mes_tipo de cambio real'!C1201</f>
        <v>2006-9</v>
      </c>
      <c r="D562" s="68">
        <f>'Datos mes_tipo de cambio real'!N1201</f>
        <v>93.259538058230305</v>
      </c>
      <c r="E562" s="68">
        <f>'Datos mes_tipo de cambio real'!O1201</f>
        <v>93.259538058230262</v>
      </c>
      <c r="F562" s="68">
        <f>'Datos mes_tipo de cambio real'!P1201</f>
        <v>98.026674255758479</v>
      </c>
    </row>
    <row r="563" spans="1:6" x14ac:dyDescent="0.3">
      <c r="A563" s="67">
        <f>'Datos mes_tipo de cambio real'!A1202</f>
        <v>2006</v>
      </c>
      <c r="B563" s="67">
        <f>'Datos mes_tipo de cambio real'!B1202</f>
        <v>10</v>
      </c>
      <c r="C563" s="67" t="str">
        <f>'Datos mes_tipo de cambio real'!C1202</f>
        <v>2006-10</v>
      </c>
      <c r="D563" s="68">
        <f>'Datos mes_tipo de cambio real'!N1202</f>
        <v>92.573944199746421</v>
      </c>
      <c r="E563" s="68">
        <f>'Datos mes_tipo de cambio real'!O1202</f>
        <v>92.57394419974635</v>
      </c>
      <c r="F563" s="68">
        <f>'Datos mes_tipo de cambio real'!P1202</f>
        <v>97.745732928965921</v>
      </c>
    </row>
    <row r="564" spans="1:6" x14ac:dyDescent="0.3">
      <c r="A564" s="67">
        <f>'Datos mes_tipo de cambio real'!A1203</f>
        <v>2006</v>
      </c>
      <c r="B564" s="67">
        <f>'Datos mes_tipo de cambio real'!B1203</f>
        <v>11</v>
      </c>
      <c r="C564" s="67" t="str">
        <f>'Datos mes_tipo de cambio real'!C1203</f>
        <v>2006-11</v>
      </c>
      <c r="D564" s="68">
        <f>'Datos mes_tipo de cambio real'!N1203</f>
        <v>91.345888942850138</v>
      </c>
      <c r="E564" s="68">
        <f>'Datos mes_tipo de cambio real'!O1203</f>
        <v>91.345888942850124</v>
      </c>
      <c r="F564" s="68">
        <f>'Datos mes_tipo de cambio real'!P1203</f>
        <v>96.884896008800212</v>
      </c>
    </row>
    <row r="565" spans="1:6" x14ac:dyDescent="0.3">
      <c r="A565" s="67">
        <f>'Datos mes_tipo de cambio real'!A1204</f>
        <v>2006</v>
      </c>
      <c r="B565" s="67">
        <f>'Datos mes_tipo de cambio real'!B1204</f>
        <v>12</v>
      </c>
      <c r="C565" s="67" t="str">
        <f>'Datos mes_tipo de cambio real'!C1204</f>
        <v>2006-12</v>
      </c>
      <c r="D565" s="68">
        <f>'Datos mes_tipo de cambio real'!N1204</f>
        <v>90.092573502977729</v>
      </c>
      <c r="E565" s="68">
        <f>'Datos mes_tipo de cambio real'!O1204</f>
        <v>90.0925735029777</v>
      </c>
      <c r="F565" s="68">
        <f>'Datos mes_tipo de cambio real'!P1204</f>
        <v>95.987370525974953</v>
      </c>
    </row>
    <row r="566" spans="1:6" x14ac:dyDescent="0.3">
      <c r="A566" s="67">
        <f>'Datos mes_tipo de cambio real'!A1205</f>
        <v>2007</v>
      </c>
      <c r="B566" s="67">
        <f>'Datos mes_tipo de cambio real'!B1205</f>
        <v>1</v>
      </c>
      <c r="C566" s="67" t="str">
        <f>'Datos mes_tipo de cambio real'!C1205</f>
        <v>2007-1</v>
      </c>
      <c r="D566" s="68">
        <f>'Datos mes_tipo de cambio real'!N1205</f>
        <v>89.817578382734837</v>
      </c>
      <c r="E566" s="68">
        <f>'Datos mes_tipo de cambio real'!O1205</f>
        <v>89.817578382734808</v>
      </c>
      <c r="F566" s="68">
        <f>'Datos mes_tipo de cambio real'!P1205</f>
        <v>96.126797706651047</v>
      </c>
    </row>
    <row r="567" spans="1:6" x14ac:dyDescent="0.3">
      <c r="A567" s="67">
        <f>'Datos mes_tipo de cambio real'!A1206</f>
        <v>2007</v>
      </c>
      <c r="B567" s="67">
        <f>'Datos mes_tipo de cambio real'!B1206</f>
        <v>2</v>
      </c>
      <c r="C567" s="67" t="str">
        <f>'Datos mes_tipo de cambio real'!C1206</f>
        <v>2007-2</v>
      </c>
      <c r="D567" s="68">
        <f>'Datos mes_tipo de cambio real'!N1206</f>
        <v>89.523354890491774</v>
      </c>
      <c r="E567" s="68">
        <f>'Datos mes_tipo de cambio real'!O1206</f>
        <v>89.523354890491774</v>
      </c>
      <c r="F567" s="68">
        <f>'Datos mes_tipo de cambio real'!P1206</f>
        <v>96.244852950639427</v>
      </c>
    </row>
    <row r="568" spans="1:6" x14ac:dyDescent="0.3">
      <c r="A568" s="67">
        <f>'Datos mes_tipo de cambio real'!A1207</f>
        <v>2007</v>
      </c>
      <c r="B568" s="67">
        <f>'Datos mes_tipo de cambio real'!B1207</f>
        <v>3</v>
      </c>
      <c r="C568" s="67" t="str">
        <f>'Datos mes_tipo de cambio real'!C1207</f>
        <v>2007-3</v>
      </c>
      <c r="D568" s="68">
        <f>'Datos mes_tipo de cambio real'!N1207</f>
        <v>88.60056562280711</v>
      </c>
      <c r="E568" s="68">
        <f>'Datos mes_tipo de cambio real'!O1207</f>
        <v>88.600565622807096</v>
      </c>
      <c r="F568" s="68">
        <f>'Datos mes_tipo de cambio real'!P1207</f>
        <v>95.683199671712302</v>
      </c>
    </row>
    <row r="569" spans="1:6" x14ac:dyDescent="0.3">
      <c r="A569" s="67">
        <f>'Datos mes_tipo de cambio real'!A1208</f>
        <v>2007</v>
      </c>
      <c r="B569" s="67">
        <f>'Datos mes_tipo de cambio real'!B1208</f>
        <v>4</v>
      </c>
      <c r="C569" s="67" t="str">
        <f>'Datos mes_tipo de cambio real'!C1208</f>
        <v>2007-4</v>
      </c>
      <c r="D569" s="68">
        <f>'Datos mes_tipo de cambio real'!N1208</f>
        <v>86.818809099237953</v>
      </c>
      <c r="E569" s="68">
        <f>'Datos mes_tipo de cambio real'!O1208</f>
        <v>86.81880909923791</v>
      </c>
      <c r="F569" s="68">
        <f>'Datos mes_tipo de cambio real'!P1208</f>
        <v>94.182681415261726</v>
      </c>
    </row>
    <row r="570" spans="1:6" x14ac:dyDescent="0.3">
      <c r="A570" s="67">
        <f>'Datos mes_tipo de cambio real'!A1209</f>
        <v>2007</v>
      </c>
      <c r="B570" s="67">
        <f>'Datos mes_tipo de cambio real'!B1209</f>
        <v>5</v>
      </c>
      <c r="C570" s="67" t="str">
        <f>'Datos mes_tipo de cambio real'!C1209</f>
        <v>2007-5</v>
      </c>
      <c r="D570" s="68">
        <f>'Datos mes_tipo de cambio real'!N1209</f>
        <v>84.808534763804062</v>
      </c>
      <c r="E570" s="68">
        <f>'Datos mes_tipo de cambio real'!O1209</f>
        <v>84.808534763804019</v>
      </c>
      <c r="F570" s="68">
        <f>'Datos mes_tipo de cambio real'!P1209</f>
        <v>92.417627984455507</v>
      </c>
    </row>
    <row r="571" spans="1:6" x14ac:dyDescent="0.3">
      <c r="A571" s="67">
        <f>'Datos mes_tipo de cambio real'!A1210</f>
        <v>2007</v>
      </c>
      <c r="B571" s="67">
        <f>'Datos mes_tipo de cambio real'!B1210</f>
        <v>6</v>
      </c>
      <c r="C571" s="67" t="str">
        <f>'Datos mes_tipo de cambio real'!C1210</f>
        <v>2007-6</v>
      </c>
      <c r="D571" s="68">
        <f>'Datos mes_tipo de cambio real'!N1210</f>
        <v>83.052084368558084</v>
      </c>
      <c r="E571" s="68">
        <f>'Datos mes_tipo de cambio real'!O1210</f>
        <v>83.05208436855807</v>
      </c>
      <c r="F571" s="68">
        <f>'Datos mes_tipo de cambio real'!P1210</f>
        <v>90.91254702529767</v>
      </c>
    </row>
    <row r="572" spans="1:6" x14ac:dyDescent="0.3">
      <c r="A572" s="67">
        <f>'Datos mes_tipo de cambio real'!A1211</f>
        <v>2007</v>
      </c>
      <c r="B572" s="67">
        <f>'Datos mes_tipo de cambio real'!B1211</f>
        <v>7</v>
      </c>
      <c r="C572" s="67" t="str">
        <f>'Datos mes_tipo de cambio real'!C1211</f>
        <v>2007-7</v>
      </c>
      <c r="D572" s="68">
        <f>'Datos mes_tipo de cambio real'!N1211</f>
        <v>81.705253716781272</v>
      </c>
      <c r="E572" s="68">
        <f>'Datos mes_tipo de cambio real'!O1211</f>
        <v>81.705253716781257</v>
      </c>
      <c r="F572" s="68">
        <f>'Datos mes_tipo de cambio real'!P1211</f>
        <v>89.562159485431096</v>
      </c>
    </row>
    <row r="573" spans="1:6" x14ac:dyDescent="0.3">
      <c r="A573" s="67">
        <f>'Datos mes_tipo de cambio real'!A1212</f>
        <v>2007</v>
      </c>
      <c r="B573" s="67">
        <f>'Datos mes_tipo de cambio real'!B1212</f>
        <v>8</v>
      </c>
      <c r="C573" s="67" t="str">
        <f>'Datos mes_tipo de cambio real'!C1212</f>
        <v>2007-8</v>
      </c>
      <c r="D573" s="68">
        <f>'Datos mes_tipo de cambio real'!N1212</f>
        <v>80.132894346595336</v>
      </c>
      <c r="E573" s="68">
        <f>'Datos mes_tipo de cambio real'!O1212</f>
        <v>80.132894346595336</v>
      </c>
      <c r="F573" s="68">
        <f>'Datos mes_tipo de cambio real'!P1212</f>
        <v>87.960297173438278</v>
      </c>
    </row>
    <row r="574" spans="1:6" x14ac:dyDescent="0.3">
      <c r="A574" s="67">
        <f>'Datos mes_tipo de cambio real'!A1213</f>
        <v>2007</v>
      </c>
      <c r="B574" s="67">
        <f>'Datos mes_tipo de cambio real'!B1213</f>
        <v>9</v>
      </c>
      <c r="C574" s="67" t="str">
        <f>'Datos mes_tipo de cambio real'!C1213</f>
        <v>2007-9</v>
      </c>
      <c r="D574" s="68">
        <f>'Datos mes_tipo de cambio real'!N1213</f>
        <v>78.14117306144594</v>
      </c>
      <c r="E574" s="68">
        <f>'Datos mes_tipo de cambio real'!O1213</f>
        <v>78.14117306144594</v>
      </c>
      <c r="F574" s="68">
        <f>'Datos mes_tipo de cambio real'!P1213</f>
        <v>85.892861218799993</v>
      </c>
    </row>
    <row r="575" spans="1:6" x14ac:dyDescent="0.3">
      <c r="A575" s="67">
        <f>'Datos mes_tipo de cambio real'!A1214</f>
        <v>2007</v>
      </c>
      <c r="B575" s="67">
        <f>'Datos mes_tipo de cambio real'!B1214</f>
        <v>10</v>
      </c>
      <c r="C575" s="67" t="str">
        <f>'Datos mes_tipo de cambio real'!C1214</f>
        <v>2007-10</v>
      </c>
      <c r="D575" s="68">
        <f>'Datos mes_tipo de cambio real'!N1214</f>
        <v>76.786600343885809</v>
      </c>
      <c r="E575" s="68">
        <f>'Datos mes_tipo de cambio real'!O1214</f>
        <v>76.786600343885794</v>
      </c>
      <c r="F575" s="68">
        <f>'Datos mes_tipo de cambio real'!P1214</f>
        <v>84.520852395350914</v>
      </c>
    </row>
    <row r="576" spans="1:6" x14ac:dyDescent="0.3">
      <c r="A576" s="67">
        <f>'Datos mes_tipo de cambio real'!A1215</f>
        <v>2007</v>
      </c>
      <c r="B576" s="67">
        <f>'Datos mes_tipo de cambio real'!B1215</f>
        <v>11</v>
      </c>
      <c r="C576" s="67" t="str">
        <f>'Datos mes_tipo de cambio real'!C1215</f>
        <v>2007-11</v>
      </c>
      <c r="D576" s="68">
        <f>'Datos mes_tipo de cambio real'!N1215</f>
        <v>76.01502141102614</v>
      </c>
      <c r="E576" s="68">
        <f>'Datos mes_tipo de cambio real'!O1215</f>
        <v>76.015021411026112</v>
      </c>
      <c r="F576" s="68">
        <f>'Datos mes_tipo de cambio real'!P1215</f>
        <v>83.787481264328761</v>
      </c>
    </row>
    <row r="577" spans="1:6" x14ac:dyDescent="0.3">
      <c r="A577" s="67">
        <f>'Datos mes_tipo de cambio real'!A1216</f>
        <v>2007</v>
      </c>
      <c r="B577" s="67">
        <f>'Datos mes_tipo de cambio real'!B1216</f>
        <v>12</v>
      </c>
      <c r="C577" s="67" t="str">
        <f>'Datos mes_tipo de cambio real'!C1216</f>
        <v>2007-12</v>
      </c>
      <c r="D577" s="68">
        <f>'Datos mes_tipo de cambio real'!N1216</f>
        <v>75.612618163750739</v>
      </c>
      <c r="E577" s="68">
        <f>'Datos mes_tipo de cambio real'!O1216</f>
        <v>75.612618163750739</v>
      </c>
      <c r="F577" s="68">
        <f>'Datos mes_tipo de cambio real'!P1216</f>
        <v>83.45940307808381</v>
      </c>
    </row>
    <row r="578" spans="1:6" x14ac:dyDescent="0.3">
      <c r="A578" s="67">
        <f>'Datos mes_tipo de cambio real'!A1217</f>
        <v>2008</v>
      </c>
      <c r="B578" s="67">
        <f>'Datos mes_tipo de cambio real'!B1217</f>
        <v>1</v>
      </c>
      <c r="C578" s="67" t="str">
        <f>'Datos mes_tipo de cambio real'!C1217</f>
        <v>2008-1</v>
      </c>
      <c r="D578" s="68">
        <f>'Datos mes_tipo de cambio real'!N1217</f>
        <v>75.082868469528535</v>
      </c>
      <c r="E578" s="68">
        <f>'Datos mes_tipo de cambio real'!O1217</f>
        <v>75.082868469528535</v>
      </c>
      <c r="F578" s="68">
        <f>'Datos mes_tipo de cambio real'!P1217</f>
        <v>82.989498263300774</v>
      </c>
    </row>
    <row r="579" spans="1:6" x14ac:dyDescent="0.3">
      <c r="A579" s="67">
        <f>'Datos mes_tipo de cambio real'!A1218</f>
        <v>2008</v>
      </c>
      <c r="B579" s="67">
        <f>'Datos mes_tipo de cambio real'!B1218</f>
        <v>2</v>
      </c>
      <c r="C579" s="67" t="str">
        <f>'Datos mes_tipo de cambio real'!C1218</f>
        <v>2008-2</v>
      </c>
      <c r="D579" s="68">
        <f>'Datos mes_tipo de cambio real'!N1218</f>
        <v>73.612664441287592</v>
      </c>
      <c r="E579" s="68">
        <f>'Datos mes_tipo de cambio real'!O1218</f>
        <v>73.377588114775378</v>
      </c>
      <c r="F579" s="68">
        <f>'Datos mes_tipo de cambio real'!P1218</f>
        <v>81.477201757627896</v>
      </c>
    </row>
    <row r="580" spans="1:6" x14ac:dyDescent="0.3">
      <c r="A580" s="67">
        <f>'Datos mes_tipo de cambio real'!A1219</f>
        <v>2008</v>
      </c>
      <c r="B580" s="67">
        <f>'Datos mes_tipo de cambio real'!B1219</f>
        <v>3</v>
      </c>
      <c r="C580" s="67" t="str">
        <f>'Datos mes_tipo de cambio real'!C1219</f>
        <v>2008-3</v>
      </c>
      <c r="D580" s="68">
        <f>'Datos mes_tipo de cambio real'!N1219</f>
        <v>70.990424539563108</v>
      </c>
      <c r="E580" s="68">
        <f>'Datos mes_tipo de cambio real'!O1219</f>
        <v>70.923391509111852</v>
      </c>
      <c r="F580" s="68">
        <f>'Datos mes_tipo de cambio real'!P1219</f>
        <v>78.683673206902967</v>
      </c>
    </row>
    <row r="581" spans="1:6" x14ac:dyDescent="0.3">
      <c r="A581" s="67">
        <f>'Datos mes_tipo de cambio real'!A1220</f>
        <v>2008</v>
      </c>
      <c r="B581" s="67">
        <f>'Datos mes_tipo de cambio real'!B1220</f>
        <v>4</v>
      </c>
      <c r="C581" s="67" t="str">
        <f>'Datos mes_tipo de cambio real'!C1220</f>
        <v>2008-4</v>
      </c>
      <c r="D581" s="68">
        <f>'Datos mes_tipo de cambio real'!N1220</f>
        <v>68.969162590265725</v>
      </c>
      <c r="E581" s="68">
        <f>'Datos mes_tipo de cambio real'!O1220</f>
        <v>68.947738677444121</v>
      </c>
      <c r="F581" s="68">
        <f>'Datos mes_tipo de cambio real'!P1220</f>
        <v>76.549276507998044</v>
      </c>
    </row>
    <row r="582" spans="1:6" x14ac:dyDescent="0.3">
      <c r="A582" s="67">
        <f>'Datos mes_tipo de cambio real'!A1221</f>
        <v>2008</v>
      </c>
      <c r="B582" s="67">
        <f>'Datos mes_tipo de cambio real'!B1221</f>
        <v>5</v>
      </c>
      <c r="C582" s="67" t="str">
        <f>'Datos mes_tipo de cambio real'!C1221</f>
        <v>2008-5</v>
      </c>
      <c r="D582" s="68">
        <f>'Datos mes_tipo de cambio real'!N1221</f>
        <v>67.529843754345592</v>
      </c>
      <c r="E582" s="68">
        <f>'Datos mes_tipo de cambio real'!O1221</f>
        <v>68.790011221945562</v>
      </c>
      <c r="F582" s="68">
        <f>'Datos mes_tipo de cambio real'!P1221</f>
        <v>75.055611433806291</v>
      </c>
    </row>
    <row r="583" spans="1:6" x14ac:dyDescent="0.3">
      <c r="A583" s="67">
        <f>'Datos mes_tipo de cambio real'!A1222</f>
        <v>2008</v>
      </c>
      <c r="B583" s="67">
        <f>'Datos mes_tipo de cambio real'!B1222</f>
        <v>6</v>
      </c>
      <c r="C583" s="67" t="str">
        <f>'Datos mes_tipo de cambio real'!C1222</f>
        <v>2008-6</v>
      </c>
      <c r="D583" s="68">
        <f>'Datos mes_tipo de cambio real'!N1222</f>
        <v>64.11300215647924</v>
      </c>
      <c r="E583" s="68">
        <f>'Datos mes_tipo de cambio real'!O1222</f>
        <v>65.850939300714046</v>
      </c>
      <c r="F583" s="68">
        <f>'Datos mes_tipo de cambio real'!P1222</f>
        <v>71.356710459705312</v>
      </c>
    </row>
    <row r="584" spans="1:6" x14ac:dyDescent="0.3">
      <c r="A584" s="67">
        <f>'Datos mes_tipo de cambio real'!A1223</f>
        <v>2008</v>
      </c>
      <c r="B584" s="67">
        <f>'Datos mes_tipo de cambio real'!B1223</f>
        <v>7</v>
      </c>
      <c r="C584" s="67" t="str">
        <f>'Datos mes_tipo de cambio real'!C1223</f>
        <v>2008-7</v>
      </c>
      <c r="D584" s="68">
        <f>'Datos mes_tipo de cambio real'!N1223</f>
        <v>62.826660362322983</v>
      </c>
      <c r="E584" s="68">
        <f>'Datos mes_tipo de cambio real'!O1223</f>
        <v>63.306427888372973</v>
      </c>
      <c r="F584" s="68">
        <f>'Datos mes_tipo de cambio real'!P1223</f>
        <v>69.39048399003714</v>
      </c>
    </row>
    <row r="585" spans="1:6" x14ac:dyDescent="0.3">
      <c r="A585" s="67">
        <f>'Datos mes_tipo de cambio real'!A1224</f>
        <v>2008</v>
      </c>
      <c r="B585" s="67">
        <f>'Datos mes_tipo de cambio real'!B1224</f>
        <v>8</v>
      </c>
      <c r="C585" s="67" t="str">
        <f>'Datos mes_tipo de cambio real'!C1224</f>
        <v>2008-8</v>
      </c>
      <c r="D585" s="68">
        <f>'Datos mes_tipo de cambio real'!N1224</f>
        <v>62.470594096629895</v>
      </c>
      <c r="E585" s="68">
        <f>'Datos mes_tipo de cambio real'!O1224</f>
        <v>62.68715446181767</v>
      </c>
      <c r="F585" s="68">
        <f>'Datos mes_tipo de cambio real'!P1224</f>
        <v>68.469761100552248</v>
      </c>
    </row>
    <row r="586" spans="1:6" x14ac:dyDescent="0.3">
      <c r="A586" s="67">
        <f>'Datos mes_tipo de cambio real'!A1225</f>
        <v>2008</v>
      </c>
      <c r="B586" s="67">
        <f>'Datos mes_tipo de cambio real'!B1225</f>
        <v>9</v>
      </c>
      <c r="C586" s="67" t="str">
        <f>'Datos mes_tipo de cambio real'!C1225</f>
        <v>2008-9</v>
      </c>
      <c r="D586" s="68">
        <f>'Datos mes_tipo de cambio real'!N1225</f>
        <v>62.731899671331604</v>
      </c>
      <c r="E586" s="68">
        <f>'Datos mes_tipo de cambio real'!O1225</f>
        <v>62.547313912562629</v>
      </c>
      <c r="F586" s="68">
        <f>'Datos mes_tipo de cambio real'!P1225</f>
        <v>68.230546568736514</v>
      </c>
    </row>
    <row r="587" spans="1:6" x14ac:dyDescent="0.3">
      <c r="A587" s="67">
        <f>'Datos mes_tipo de cambio real'!A1226</f>
        <v>2008</v>
      </c>
      <c r="B587" s="67">
        <f>'Datos mes_tipo de cambio real'!B1226</f>
        <v>10</v>
      </c>
      <c r="C587" s="67" t="str">
        <f>'Datos mes_tipo de cambio real'!C1226</f>
        <v>2008-10</v>
      </c>
      <c r="D587" s="68">
        <f>'Datos mes_tipo de cambio real'!N1226</f>
        <v>65.424200785641048</v>
      </c>
      <c r="E587" s="68">
        <f>'Datos mes_tipo de cambio real'!O1226</f>
        <v>65.09850680926445</v>
      </c>
      <c r="F587" s="68">
        <f>'Datos mes_tipo de cambio real'!P1226</f>
        <v>70.614855006129631</v>
      </c>
    </row>
    <row r="588" spans="1:6" x14ac:dyDescent="0.3">
      <c r="A588" s="67">
        <f>'Datos mes_tipo de cambio real'!A1227</f>
        <v>2008</v>
      </c>
      <c r="B588" s="67">
        <f>'Datos mes_tipo de cambio real'!B1227</f>
        <v>11</v>
      </c>
      <c r="C588" s="67" t="str">
        <f>'Datos mes_tipo de cambio real'!C1227</f>
        <v>2008-11</v>
      </c>
      <c r="D588" s="68">
        <f>'Datos mes_tipo de cambio real'!N1227</f>
        <v>66.623260896748178</v>
      </c>
      <c r="E588" s="68">
        <f>'Datos mes_tipo de cambio real'!O1227</f>
        <v>67.150937750648126</v>
      </c>
      <c r="F588" s="68">
        <f>'Datos mes_tipo de cambio real'!P1227</f>
        <v>71.359330339670052</v>
      </c>
    </row>
    <row r="589" spans="1:6" x14ac:dyDescent="0.3">
      <c r="A589" s="67">
        <f>'Datos mes_tipo de cambio real'!A1228</f>
        <v>2008</v>
      </c>
      <c r="B589" s="67">
        <f>'Datos mes_tipo de cambio real'!B1228</f>
        <v>12</v>
      </c>
      <c r="C589" s="67" t="str">
        <f>'Datos mes_tipo de cambio real'!C1228</f>
        <v>2008-12</v>
      </c>
      <c r="D589" s="68">
        <f>'Datos mes_tipo de cambio real'!N1228</f>
        <v>68.270189912181351</v>
      </c>
      <c r="E589" s="68">
        <f>'Datos mes_tipo de cambio real'!O1228</f>
        <v>68.075878487570151</v>
      </c>
      <c r="F589" s="68">
        <f>'Datos mes_tipo de cambio real'!P1228</f>
        <v>72.564336037594657</v>
      </c>
    </row>
    <row r="590" spans="1:6" x14ac:dyDescent="0.3">
      <c r="A590" s="67">
        <f>'Datos mes_tipo de cambio real'!A1229</f>
        <v>2009</v>
      </c>
      <c r="B590" s="67">
        <f>'Datos mes_tipo de cambio real'!B1229</f>
        <v>1</v>
      </c>
      <c r="C590" s="67" t="str">
        <f>'Datos mes_tipo de cambio real'!C1229</f>
        <v>2009-1</v>
      </c>
      <c r="D590" s="68">
        <f>'Datos mes_tipo de cambio real'!N1229</f>
        <v>68.549434502675453</v>
      </c>
      <c r="E590" s="68">
        <f>'Datos mes_tipo de cambio real'!O1229</f>
        <v>69.019072557011114</v>
      </c>
      <c r="F590" s="68">
        <f>'Datos mes_tipo de cambio real'!P1229</f>
        <v>72.304150157374181</v>
      </c>
    </row>
    <row r="591" spans="1:6" x14ac:dyDescent="0.3">
      <c r="A591" s="67">
        <f>'Datos mes_tipo de cambio real'!A1230</f>
        <v>2009</v>
      </c>
      <c r="B591" s="67">
        <f>'Datos mes_tipo de cambio real'!B1230</f>
        <v>2</v>
      </c>
      <c r="C591" s="67" t="str">
        <f>'Datos mes_tipo de cambio real'!C1230</f>
        <v>2009-2</v>
      </c>
      <c r="D591" s="68">
        <f>'Datos mes_tipo de cambio real'!N1230</f>
        <v>69.296920949579331</v>
      </c>
      <c r="E591" s="68">
        <f>'Datos mes_tipo de cambio real'!O1230</f>
        <v>69.399711107392207</v>
      </c>
      <c r="F591" s="68">
        <f>'Datos mes_tipo de cambio real'!P1230</f>
        <v>72.533815325650707</v>
      </c>
    </row>
    <row r="592" spans="1:6" x14ac:dyDescent="0.3">
      <c r="A592" s="67">
        <f>'Datos mes_tipo de cambio real'!A1231</f>
        <v>2009</v>
      </c>
      <c r="B592" s="67">
        <f>'Datos mes_tipo de cambio real'!B1231</f>
        <v>3</v>
      </c>
      <c r="C592" s="67" t="str">
        <f>'Datos mes_tipo de cambio real'!C1231</f>
        <v>2009-3</v>
      </c>
      <c r="D592" s="68">
        <f>'Datos mes_tipo de cambio real'!N1231</f>
        <v>71.203323288750795</v>
      </c>
      <c r="E592" s="68">
        <f>'Datos mes_tipo de cambio real'!O1231</f>
        <v>71.335269592635285</v>
      </c>
      <c r="F592" s="68">
        <f>'Datos mes_tipo de cambio real'!P1231</f>
        <v>73.959519796699581</v>
      </c>
    </row>
    <row r="593" spans="1:6" x14ac:dyDescent="0.3">
      <c r="A593" s="67">
        <f>'Datos mes_tipo de cambio real'!A1232</f>
        <v>2009</v>
      </c>
      <c r="B593" s="67">
        <f>'Datos mes_tipo de cambio real'!B1232</f>
        <v>4</v>
      </c>
      <c r="C593" s="67" t="str">
        <f>'Datos mes_tipo de cambio real'!C1232</f>
        <v>2009-4</v>
      </c>
      <c r="D593" s="68">
        <f>'Datos mes_tipo de cambio real'!N1232</f>
        <v>71.039997859115772</v>
      </c>
      <c r="E593" s="68">
        <f>'Datos mes_tipo de cambio real'!O1232</f>
        <v>71.361024811705576</v>
      </c>
      <c r="F593" s="68">
        <f>'Datos mes_tipo de cambio real'!P1232</f>
        <v>73.225777722337028</v>
      </c>
    </row>
    <row r="594" spans="1:6" x14ac:dyDescent="0.3">
      <c r="A594" s="67">
        <f>'Datos mes_tipo de cambio real'!A1233</f>
        <v>2009</v>
      </c>
      <c r="B594" s="67">
        <f>'Datos mes_tipo de cambio real'!B1233</f>
        <v>5</v>
      </c>
      <c r="C594" s="67" t="str">
        <f>'Datos mes_tipo de cambio real'!C1233</f>
        <v>2009-5</v>
      </c>
      <c r="D594" s="68">
        <f>'Datos mes_tipo de cambio real'!N1233</f>
        <v>71.353851880295892</v>
      </c>
      <c r="E594" s="68">
        <f>'Datos mes_tipo de cambio real'!O1233</f>
        <v>71.254181080774259</v>
      </c>
      <c r="F594" s="68">
        <f>'Datos mes_tipo de cambio real'!P1233</f>
        <v>72.987033155301731</v>
      </c>
    </row>
    <row r="595" spans="1:6" x14ac:dyDescent="0.3">
      <c r="A595" s="67">
        <f>'Datos mes_tipo de cambio real'!A1234</f>
        <v>2009</v>
      </c>
      <c r="B595" s="67">
        <f>'Datos mes_tipo de cambio real'!B1234</f>
        <v>6</v>
      </c>
      <c r="C595" s="67" t="str">
        <f>'Datos mes_tipo de cambio real'!C1234</f>
        <v>2009-6</v>
      </c>
      <c r="D595" s="68">
        <f>'Datos mes_tipo de cambio real'!N1234</f>
        <v>71.901457201260641</v>
      </c>
      <c r="E595" s="68">
        <f>'Datos mes_tipo de cambio real'!O1234</f>
        <v>72.268502710821338</v>
      </c>
      <c r="F595" s="68">
        <f>'Datos mes_tipo de cambio real'!P1234</f>
        <v>72.984933164219271</v>
      </c>
    </row>
    <row r="596" spans="1:6" x14ac:dyDescent="0.3">
      <c r="A596" s="67">
        <f>'Datos mes_tipo de cambio real'!A1235</f>
        <v>2009</v>
      </c>
      <c r="B596" s="67">
        <f>'Datos mes_tipo de cambio real'!B1235</f>
        <v>7</v>
      </c>
      <c r="C596" s="67" t="str">
        <f>'Datos mes_tipo de cambio real'!C1235</f>
        <v>2009-7</v>
      </c>
      <c r="D596" s="68">
        <f>'Datos mes_tipo de cambio real'!N1235</f>
        <v>72.042614647774556</v>
      </c>
      <c r="E596" s="68">
        <f>'Datos mes_tipo de cambio real'!O1235</f>
        <v>72.31742139528474</v>
      </c>
      <c r="F596" s="68">
        <f>'Datos mes_tipo de cambio real'!P1235</f>
        <v>73.416828811848305</v>
      </c>
    </row>
    <row r="597" spans="1:6" x14ac:dyDescent="0.3">
      <c r="A597" s="67">
        <f>'Datos mes_tipo de cambio real'!A1236</f>
        <v>2009</v>
      </c>
      <c r="B597" s="67">
        <f>'Datos mes_tipo de cambio real'!B1236</f>
        <v>8</v>
      </c>
      <c r="C597" s="67" t="str">
        <f>'Datos mes_tipo de cambio real'!C1236</f>
        <v>2009-8</v>
      </c>
      <c r="D597" s="68">
        <f>'Datos mes_tipo de cambio real'!N1236</f>
        <v>71.646233174377215</v>
      </c>
      <c r="E597" s="68">
        <f>'Datos mes_tipo de cambio real'!O1236</f>
        <v>71.431808920682442</v>
      </c>
      <c r="F597" s="68">
        <f>'Datos mes_tipo de cambio real'!P1236</f>
        <v>73.30104229636521</v>
      </c>
    </row>
    <row r="598" spans="1:6" x14ac:dyDescent="0.3">
      <c r="A598" s="67">
        <f>'Datos mes_tipo de cambio real'!A1237</f>
        <v>2009</v>
      </c>
      <c r="B598" s="67">
        <f>'Datos mes_tipo de cambio real'!B1237</f>
        <v>9</v>
      </c>
      <c r="C598" s="67" t="str">
        <f>'Datos mes_tipo de cambio real'!C1237</f>
        <v>2009-9</v>
      </c>
      <c r="D598" s="68">
        <f>'Datos mes_tipo de cambio real'!N1237</f>
        <v>71.113549138745995</v>
      </c>
      <c r="E598" s="68">
        <f>'Datos mes_tipo de cambio real'!O1237</f>
        <v>70.739765048669284</v>
      </c>
      <c r="F598" s="68">
        <f>'Datos mes_tipo de cambio real'!P1237</f>
        <v>73.043197205740313</v>
      </c>
    </row>
    <row r="599" spans="1:6" x14ac:dyDescent="0.3">
      <c r="A599" s="67">
        <f>'Datos mes_tipo de cambio real'!A1238</f>
        <v>2009</v>
      </c>
      <c r="B599" s="67">
        <f>'Datos mes_tipo de cambio real'!B1238</f>
        <v>10</v>
      </c>
      <c r="C599" s="67" t="str">
        <f>'Datos mes_tipo de cambio real'!C1238</f>
        <v>2009-10</v>
      </c>
      <c r="D599" s="68">
        <f>'Datos mes_tipo de cambio real'!N1238</f>
        <v>69.922466966131111</v>
      </c>
      <c r="E599" s="68">
        <f>'Datos mes_tipo de cambio real'!O1238</f>
        <v>69.545888791628457</v>
      </c>
      <c r="F599" s="68">
        <f>'Datos mes_tipo de cambio real'!P1238</f>
        <v>72.103242556216642</v>
      </c>
    </row>
    <row r="600" spans="1:6" x14ac:dyDescent="0.3">
      <c r="A600" s="67">
        <f>'Datos mes_tipo de cambio real'!A1239</f>
        <v>2009</v>
      </c>
      <c r="B600" s="67">
        <f>'Datos mes_tipo de cambio real'!B1239</f>
        <v>11</v>
      </c>
      <c r="C600" s="67" t="str">
        <f>'Datos mes_tipo de cambio real'!C1239</f>
        <v>2009-11</v>
      </c>
      <c r="D600" s="68">
        <f>'Datos mes_tipo de cambio real'!N1239</f>
        <v>68.813321301819812</v>
      </c>
      <c r="E600" s="68">
        <f>'Datos mes_tipo de cambio real'!O1239</f>
        <v>68.277105839466984</v>
      </c>
      <c r="F600" s="68">
        <f>'Datos mes_tipo de cambio real'!P1239</f>
        <v>71.23955629423314</v>
      </c>
    </row>
    <row r="601" spans="1:6" x14ac:dyDescent="0.3">
      <c r="A601" s="67">
        <f>'Datos mes_tipo de cambio real'!A1240</f>
        <v>2009</v>
      </c>
      <c r="B601" s="67">
        <f>'Datos mes_tipo de cambio real'!B1240</f>
        <v>12</v>
      </c>
      <c r="C601" s="67" t="str">
        <f>'Datos mes_tipo de cambio real'!C1240</f>
        <v>2009-12</v>
      </c>
      <c r="D601" s="68">
        <f>'Datos mes_tipo de cambio real'!N1240</f>
        <v>67.161559249995776</v>
      </c>
      <c r="E601" s="68">
        <f>'Datos mes_tipo de cambio real'!O1240</f>
        <v>66.823063720928317</v>
      </c>
      <c r="F601" s="68">
        <f>'Datos mes_tipo de cambio real'!P1240</f>
        <v>69.803964531670701</v>
      </c>
    </row>
    <row r="602" spans="1:6" x14ac:dyDescent="0.3">
      <c r="A602" s="67">
        <f>'Datos mes_tipo de cambio real'!A1241</f>
        <v>2010</v>
      </c>
      <c r="B602" s="67">
        <f>'Datos mes_tipo de cambio real'!B1241</f>
        <v>1</v>
      </c>
      <c r="C602" s="67" t="str">
        <f>'Datos mes_tipo de cambio real'!C1241</f>
        <v>2010-1</v>
      </c>
      <c r="D602" s="68">
        <f>'Datos mes_tipo de cambio real'!N1241</f>
        <v>65.668004759345351</v>
      </c>
      <c r="E602" s="68">
        <f>'Datos mes_tipo de cambio real'!O1241</f>
        <v>66.168597276516479</v>
      </c>
      <c r="F602" s="68">
        <f>'Datos mes_tipo de cambio real'!P1241</f>
        <v>68.521012635870889</v>
      </c>
    </row>
    <row r="603" spans="1:6" x14ac:dyDescent="0.3">
      <c r="A603" s="67">
        <f>'Datos mes_tipo de cambio real'!A1242</f>
        <v>2010</v>
      </c>
      <c r="B603" s="67">
        <f>'Datos mes_tipo de cambio real'!B1242</f>
        <v>2</v>
      </c>
      <c r="C603" s="67" t="str">
        <f>'Datos mes_tipo de cambio real'!C1242</f>
        <v>2010-2</v>
      </c>
      <c r="D603" s="68">
        <f>'Datos mes_tipo de cambio real'!N1242</f>
        <v>64.301654345784925</v>
      </c>
      <c r="E603" s="68">
        <f>'Datos mes_tipo de cambio real'!O1242</f>
        <v>64.684535452536153</v>
      </c>
      <c r="F603" s="68">
        <f>'Datos mes_tipo de cambio real'!P1242</f>
        <v>67.360101179372961</v>
      </c>
    </row>
    <row r="604" spans="1:6" x14ac:dyDescent="0.3">
      <c r="A604" s="67">
        <f>'Datos mes_tipo de cambio real'!A1243</f>
        <v>2010</v>
      </c>
      <c r="B604" s="67">
        <f>'Datos mes_tipo de cambio real'!B1243</f>
        <v>3</v>
      </c>
      <c r="C604" s="67" t="str">
        <f>'Datos mes_tipo de cambio real'!C1243</f>
        <v>2010-3</v>
      </c>
      <c r="D604" s="68">
        <f>'Datos mes_tipo de cambio real'!N1243</f>
        <v>62.887361687886447</v>
      </c>
      <c r="E604" s="68">
        <f>'Datos mes_tipo de cambio real'!O1243</f>
        <v>63.134095414388426</v>
      </c>
      <c r="F604" s="68">
        <f>'Datos mes_tipo de cambio real'!P1243</f>
        <v>66.138538246273868</v>
      </c>
    </row>
    <row r="605" spans="1:6" x14ac:dyDescent="0.3">
      <c r="A605" s="67">
        <f>'Datos mes_tipo de cambio real'!A1244</f>
        <v>2010</v>
      </c>
      <c r="B605" s="67">
        <f>'Datos mes_tipo de cambio real'!B1244</f>
        <v>4</v>
      </c>
      <c r="C605" s="67" t="str">
        <f>'Datos mes_tipo de cambio real'!C1244</f>
        <v>2010-4</v>
      </c>
      <c r="D605" s="68">
        <f>'Datos mes_tipo de cambio real'!N1244</f>
        <v>61.890830617894174</v>
      </c>
      <c r="E605" s="68">
        <f>'Datos mes_tipo de cambio real'!O1244</f>
        <v>61.691835726433951</v>
      </c>
      <c r="F605" s="68">
        <f>'Datos mes_tipo de cambio real'!P1244</f>
        <v>65.347377153550809</v>
      </c>
    </row>
    <row r="606" spans="1:6" x14ac:dyDescent="0.3">
      <c r="A606" s="67">
        <f>'Datos mes_tipo de cambio real'!A1245</f>
        <v>2010</v>
      </c>
      <c r="B606" s="67">
        <f>'Datos mes_tipo de cambio real'!B1245</f>
        <v>5</v>
      </c>
      <c r="C606" s="67" t="str">
        <f>'Datos mes_tipo de cambio real'!C1245</f>
        <v>2010-5</v>
      </c>
      <c r="D606" s="68">
        <f>'Datos mes_tipo de cambio real'!N1245</f>
        <v>61.376694897665388</v>
      </c>
      <c r="E606" s="68">
        <f>'Datos mes_tipo de cambio real'!O1245</f>
        <v>61.25760001750605</v>
      </c>
      <c r="F606" s="68">
        <f>'Datos mes_tipo de cambio real'!P1245</f>
        <v>65.060287884504419</v>
      </c>
    </row>
    <row r="607" spans="1:6" x14ac:dyDescent="0.3">
      <c r="A607" s="67">
        <f>'Datos mes_tipo de cambio real'!A1246</f>
        <v>2010</v>
      </c>
      <c r="B607" s="67">
        <f>'Datos mes_tipo de cambio real'!B1246</f>
        <v>6</v>
      </c>
      <c r="C607" s="67" t="str">
        <f>'Datos mes_tipo de cambio real'!C1246</f>
        <v>2010-6</v>
      </c>
      <c r="D607" s="68">
        <f>'Datos mes_tipo de cambio real'!N1246</f>
        <v>61.094122472622281</v>
      </c>
      <c r="E607" s="68">
        <f>'Datos mes_tipo de cambio real'!O1246</f>
        <v>61.579177411956735</v>
      </c>
      <c r="F607" s="68">
        <f>'Datos mes_tipo de cambio real'!P1246</f>
        <v>65.016344265035656</v>
      </c>
    </row>
    <row r="608" spans="1:6" x14ac:dyDescent="0.3">
      <c r="A608" s="67">
        <f>'Datos mes_tipo de cambio real'!A1247</f>
        <v>2010</v>
      </c>
      <c r="B608" s="67">
        <f>'Datos mes_tipo de cambio real'!B1247</f>
        <v>7</v>
      </c>
      <c r="C608" s="67" t="str">
        <f>'Datos mes_tipo de cambio real'!C1247</f>
        <v>2010-7</v>
      </c>
      <c r="D608" s="68">
        <f>'Datos mes_tipo de cambio real'!N1247</f>
        <v>60.464410673802917</v>
      </c>
      <c r="E608" s="68">
        <f>'Datos mes_tipo de cambio real'!O1247</f>
        <v>60.969153182350475</v>
      </c>
      <c r="F608" s="68">
        <f>'Datos mes_tipo de cambio real'!P1247</f>
        <v>64.493935193771563</v>
      </c>
    </row>
    <row r="609" spans="1:6" x14ac:dyDescent="0.3">
      <c r="A609" s="67">
        <f>'Datos mes_tipo de cambio real'!A1248</f>
        <v>2010</v>
      </c>
      <c r="B609" s="67">
        <f>'Datos mes_tipo de cambio real'!B1248</f>
        <v>8</v>
      </c>
      <c r="C609" s="67" t="str">
        <f>'Datos mes_tipo de cambio real'!C1248</f>
        <v>2010-8</v>
      </c>
      <c r="D609" s="68">
        <f>'Datos mes_tipo de cambio real'!N1248</f>
        <v>59.768672835123645</v>
      </c>
      <c r="E609" s="68">
        <f>'Datos mes_tipo de cambio real'!O1248</f>
        <v>60.342420153708929</v>
      </c>
      <c r="F609" s="68">
        <f>'Datos mes_tipo de cambio real'!P1248</f>
        <v>63.898196767769605</v>
      </c>
    </row>
    <row r="610" spans="1:6" x14ac:dyDescent="0.3">
      <c r="A610" s="67">
        <f>'Datos mes_tipo de cambio real'!A1249</f>
        <v>2010</v>
      </c>
      <c r="B610" s="67">
        <f>'Datos mes_tipo de cambio real'!B1249</f>
        <v>9</v>
      </c>
      <c r="C610" s="67" t="str">
        <f>'Datos mes_tipo de cambio real'!C1249</f>
        <v>2010-9</v>
      </c>
      <c r="D610" s="68">
        <f>'Datos mes_tipo de cambio real'!N1249</f>
        <v>59.368921459096569</v>
      </c>
      <c r="E610" s="68">
        <f>'Datos mes_tipo de cambio real'!O1249</f>
        <v>59.65683180920275</v>
      </c>
      <c r="F610" s="68">
        <f>'Datos mes_tipo de cambio real'!P1249</f>
        <v>63.616546117787408</v>
      </c>
    </row>
    <row r="611" spans="1:6" x14ac:dyDescent="0.3">
      <c r="A611" s="67">
        <f>'Datos mes_tipo de cambio real'!A1250</f>
        <v>2010</v>
      </c>
      <c r="B611" s="67">
        <f>'Datos mes_tipo de cambio real'!B1250</f>
        <v>10</v>
      </c>
      <c r="C611" s="67" t="str">
        <f>'Datos mes_tipo de cambio real'!C1250</f>
        <v>2010-10</v>
      </c>
      <c r="D611" s="68">
        <f>'Datos mes_tipo de cambio real'!N1250</f>
        <v>57.996019784298625</v>
      </c>
      <c r="E611" s="68">
        <f>'Datos mes_tipo de cambio real'!O1250</f>
        <v>58.362008204900327</v>
      </c>
      <c r="F611" s="68">
        <f>'Datos mes_tipo de cambio real'!P1250</f>
        <v>62.288095761511251</v>
      </c>
    </row>
    <row r="612" spans="1:6" x14ac:dyDescent="0.3">
      <c r="A612" s="67">
        <f>'Datos mes_tipo de cambio real'!A1251</f>
        <v>2010</v>
      </c>
      <c r="B612" s="67">
        <f>'Datos mes_tipo de cambio real'!B1251</f>
        <v>11</v>
      </c>
      <c r="C612" s="67" t="str">
        <f>'Datos mes_tipo de cambio real'!C1251</f>
        <v>2010-11</v>
      </c>
      <c r="D612" s="68">
        <f>'Datos mes_tipo de cambio real'!N1251</f>
        <v>56.962801870062464</v>
      </c>
      <c r="E612" s="68">
        <f>'Datos mes_tipo de cambio real'!O1251</f>
        <v>57.412982317889238</v>
      </c>
      <c r="F612" s="68">
        <f>'Datos mes_tipo de cambio real'!P1251</f>
        <v>61.318870317183801</v>
      </c>
    </row>
    <row r="613" spans="1:6" x14ac:dyDescent="0.3">
      <c r="A613" s="67">
        <f>'Datos mes_tipo de cambio real'!A1252</f>
        <v>2010</v>
      </c>
      <c r="B613" s="67">
        <f>'Datos mes_tipo de cambio real'!B1252</f>
        <v>12</v>
      </c>
      <c r="C613" s="67" t="str">
        <f>'Datos mes_tipo de cambio real'!C1252</f>
        <v>2010-12</v>
      </c>
      <c r="D613" s="68">
        <f>'Datos mes_tipo de cambio real'!N1252</f>
        <v>56.057800503008728</v>
      </c>
      <c r="E613" s="68">
        <f>'Datos mes_tipo de cambio real'!O1252</f>
        <v>56.678445230887021</v>
      </c>
      <c r="F613" s="68">
        <f>'Datos mes_tipo de cambio real'!P1252</f>
        <v>60.483204559380113</v>
      </c>
    </row>
    <row r="614" spans="1:6" x14ac:dyDescent="0.3">
      <c r="A614" s="67">
        <f>'Datos mes_tipo de cambio real'!A1253</f>
        <v>2011</v>
      </c>
      <c r="B614" s="67">
        <f>'Datos mes_tipo de cambio real'!B1253</f>
        <v>1</v>
      </c>
      <c r="C614" s="67" t="str">
        <f>'Datos mes_tipo de cambio real'!C1253</f>
        <v>2011-1</v>
      </c>
      <c r="D614" s="68">
        <f>'Datos mes_tipo de cambio real'!N1253</f>
        <v>55.387402803716036</v>
      </c>
      <c r="E614" s="68">
        <f>'Datos mes_tipo de cambio real'!O1253</f>
        <v>56.785972864778813</v>
      </c>
      <c r="F614" s="68">
        <f>'Datos mes_tipo de cambio real'!P1253</f>
        <v>59.897083706043801</v>
      </c>
    </row>
    <row r="615" spans="1:6" x14ac:dyDescent="0.3">
      <c r="A615" s="67">
        <f>'Datos mes_tipo de cambio real'!A1254</f>
        <v>2011</v>
      </c>
      <c r="B615" s="67">
        <f>'Datos mes_tipo de cambio real'!B1254</f>
        <v>2</v>
      </c>
      <c r="C615" s="67" t="str">
        <f>'Datos mes_tipo de cambio real'!C1254</f>
        <v>2011-2</v>
      </c>
      <c r="D615" s="68">
        <f>'Datos mes_tipo de cambio real'!N1254</f>
        <v>55.256251355767048</v>
      </c>
      <c r="E615" s="68">
        <f>'Datos mes_tipo de cambio real'!O1254</f>
        <v>56.244552679933037</v>
      </c>
      <c r="F615" s="68">
        <f>'Datos mes_tipo de cambio real'!P1254</f>
        <v>59.892443634831579</v>
      </c>
    </row>
    <row r="616" spans="1:6" x14ac:dyDescent="0.3">
      <c r="A616" s="67">
        <f>'Datos mes_tipo de cambio real'!A1255</f>
        <v>2011</v>
      </c>
      <c r="B616" s="67">
        <f>'Datos mes_tipo de cambio real'!B1255</f>
        <v>3</v>
      </c>
      <c r="C616" s="67" t="str">
        <f>'Datos mes_tipo de cambio real'!C1255</f>
        <v>2011-3</v>
      </c>
      <c r="D616" s="68">
        <f>'Datos mes_tipo de cambio real'!N1255</f>
        <v>54.258048526783483</v>
      </c>
      <c r="E616" s="68">
        <f>'Datos mes_tipo de cambio real'!O1255</f>
        <v>55.071485861993153</v>
      </c>
      <c r="F616" s="68">
        <f>'Datos mes_tipo de cambio real'!P1255</f>
        <v>58.945508872962044</v>
      </c>
    </row>
    <row r="617" spans="1:6" x14ac:dyDescent="0.3">
      <c r="A617" s="67">
        <f>'Datos mes_tipo de cambio real'!A1256</f>
        <v>2011</v>
      </c>
      <c r="B617" s="67">
        <f>'Datos mes_tipo de cambio real'!B1256</f>
        <v>4</v>
      </c>
      <c r="C617" s="67" t="str">
        <f>'Datos mes_tipo de cambio real'!C1256</f>
        <v>2011-4</v>
      </c>
      <c r="D617" s="68">
        <f>'Datos mes_tipo de cambio real'!N1256</f>
        <v>53.583392982813812</v>
      </c>
      <c r="E617" s="68">
        <f>'Datos mes_tipo de cambio real'!O1256</f>
        <v>54.725692935649469</v>
      </c>
      <c r="F617" s="68">
        <f>'Datos mes_tipo de cambio real'!P1256</f>
        <v>58.346216525740765</v>
      </c>
    </row>
    <row r="618" spans="1:6" x14ac:dyDescent="0.3">
      <c r="A618" s="67">
        <f>'Datos mes_tipo de cambio real'!A1257</f>
        <v>2011</v>
      </c>
      <c r="B618" s="67">
        <f>'Datos mes_tipo de cambio real'!B1257</f>
        <v>5</v>
      </c>
      <c r="C618" s="67" t="str">
        <f>'Datos mes_tipo de cambio real'!C1257</f>
        <v>2011-5</v>
      </c>
      <c r="D618" s="68">
        <f>'Datos mes_tipo de cambio real'!N1257</f>
        <v>53.094165568262277</v>
      </c>
      <c r="E618" s="68">
        <f>'Datos mes_tipo de cambio real'!O1257</f>
        <v>55.215804395977372</v>
      </c>
      <c r="F618" s="68">
        <f>'Datos mes_tipo de cambio real'!P1257</f>
        <v>57.946235379463921</v>
      </c>
    </row>
    <row r="619" spans="1:6" x14ac:dyDescent="0.3">
      <c r="A619" s="67">
        <f>'Datos mes_tipo de cambio real'!A1258</f>
        <v>2011</v>
      </c>
      <c r="B619" s="67">
        <f>'Datos mes_tipo de cambio real'!B1258</f>
        <v>6</v>
      </c>
      <c r="C619" s="67" t="str">
        <f>'Datos mes_tipo de cambio real'!C1258</f>
        <v>2011-6</v>
      </c>
      <c r="D619" s="68">
        <f>'Datos mes_tipo de cambio real'!N1258</f>
        <v>52.658454954295074</v>
      </c>
      <c r="E619" s="68">
        <f>'Datos mes_tipo de cambio real'!O1258</f>
        <v>54.404884647824673</v>
      </c>
      <c r="F619" s="68">
        <f>'Datos mes_tipo de cambio real'!P1258</f>
        <v>57.602651677114316</v>
      </c>
    </row>
    <row r="620" spans="1:6" x14ac:dyDescent="0.3">
      <c r="A620" s="67">
        <f>'Datos mes_tipo de cambio real'!A1259</f>
        <v>2011</v>
      </c>
      <c r="B620" s="67">
        <f>'Datos mes_tipo de cambio real'!B1259</f>
        <v>7</v>
      </c>
      <c r="C620" s="67" t="str">
        <f>'Datos mes_tipo de cambio real'!C1259</f>
        <v>2011-7</v>
      </c>
      <c r="D620" s="68">
        <f>'Datos mes_tipo de cambio real'!N1259</f>
        <v>52.178946927102245</v>
      </c>
      <c r="E620" s="68">
        <f>'Datos mes_tipo de cambio real'!O1259</f>
        <v>53.62165223685016</v>
      </c>
      <c r="F620" s="68">
        <f>'Datos mes_tipo de cambio real'!P1259</f>
        <v>56.96421622527938</v>
      </c>
    </row>
    <row r="621" spans="1:6" x14ac:dyDescent="0.3">
      <c r="A621" s="67">
        <f>'Datos mes_tipo de cambio real'!A1260</f>
        <v>2011</v>
      </c>
      <c r="B621" s="67">
        <f>'Datos mes_tipo de cambio real'!B1260</f>
        <v>8</v>
      </c>
      <c r="C621" s="67" t="str">
        <f>'Datos mes_tipo de cambio real'!C1260</f>
        <v>2011-8</v>
      </c>
      <c r="D621" s="68">
        <f>'Datos mes_tipo de cambio real'!N1260</f>
        <v>51.85843984824858</v>
      </c>
      <c r="E621" s="68">
        <f>'Datos mes_tipo de cambio real'!O1260</f>
        <v>53.604477943038184</v>
      </c>
      <c r="F621" s="68">
        <f>'Datos mes_tipo de cambio real'!P1260</f>
        <v>56.501335840996362</v>
      </c>
    </row>
    <row r="622" spans="1:6" x14ac:dyDescent="0.3">
      <c r="A622" s="67">
        <f>'Datos mes_tipo de cambio real'!A1261</f>
        <v>2011</v>
      </c>
      <c r="B622" s="67">
        <f>'Datos mes_tipo de cambio real'!B1261</f>
        <v>9</v>
      </c>
      <c r="C622" s="67" t="str">
        <f>'Datos mes_tipo de cambio real'!C1261</f>
        <v>2011-9</v>
      </c>
      <c r="D622" s="68">
        <f>'Datos mes_tipo de cambio real'!N1261</f>
        <v>51.42353063032261</v>
      </c>
      <c r="E622" s="68">
        <f>'Datos mes_tipo de cambio real'!O1261</f>
        <v>53.588488097982875</v>
      </c>
      <c r="F622" s="68">
        <f>'Datos mes_tipo de cambio real'!P1261</f>
        <v>55.915680212458867</v>
      </c>
    </row>
    <row r="623" spans="1:6" x14ac:dyDescent="0.3">
      <c r="A623" s="67">
        <f>'Datos mes_tipo de cambio real'!A1262</f>
        <v>2011</v>
      </c>
      <c r="B623" s="67">
        <f>'Datos mes_tipo de cambio real'!B1262</f>
        <v>10</v>
      </c>
      <c r="C623" s="67" t="str">
        <f>'Datos mes_tipo de cambio real'!C1262</f>
        <v>2011-10</v>
      </c>
      <c r="D623" s="68">
        <f>'Datos mes_tipo de cambio real'!N1262</f>
        <v>51.224198985236832</v>
      </c>
      <c r="E623" s="68">
        <f>'Datos mes_tipo de cambio real'!O1262</f>
        <v>53.170052987915263</v>
      </c>
      <c r="F623" s="68">
        <f>'Datos mes_tipo de cambio real'!P1262</f>
        <v>55.587782527245764</v>
      </c>
    </row>
    <row r="624" spans="1:6" x14ac:dyDescent="0.3">
      <c r="A624" s="67">
        <f>'Datos mes_tipo de cambio real'!A1263</f>
        <v>2011</v>
      </c>
      <c r="B624" s="67">
        <f>'Datos mes_tipo de cambio real'!B1263</f>
        <v>11</v>
      </c>
      <c r="C624" s="67" t="str">
        <f>'Datos mes_tipo de cambio real'!C1263</f>
        <v>2011-11</v>
      </c>
      <c r="D624" s="68">
        <f>'Datos mes_tipo de cambio real'!N1263</f>
        <v>50.894962158202382</v>
      </c>
      <c r="E624" s="68">
        <f>'Datos mes_tipo de cambio real'!O1263</f>
        <v>56.368723891208539</v>
      </c>
      <c r="F624" s="68">
        <f>'Datos mes_tipo de cambio real'!P1263</f>
        <v>55.120280912408354</v>
      </c>
    </row>
    <row r="625" spans="1:6" x14ac:dyDescent="0.3">
      <c r="A625" s="67">
        <f>'Datos mes_tipo de cambio real'!A1264</f>
        <v>2011</v>
      </c>
      <c r="B625" s="67">
        <f>'Datos mes_tipo de cambio real'!B1264</f>
        <v>12</v>
      </c>
      <c r="C625" s="67" t="str">
        <f>'Datos mes_tipo de cambio real'!C1264</f>
        <v>2011-12</v>
      </c>
      <c r="D625" s="68">
        <f>'Datos mes_tipo de cambio real'!N1264</f>
        <v>50.422047918796295</v>
      </c>
      <c r="E625" s="68">
        <f>'Datos mes_tipo de cambio real'!O1264</f>
        <v>54.658102596872602</v>
      </c>
      <c r="F625" s="68">
        <f>'Datos mes_tipo de cambio real'!P1264</f>
        <v>54.499128784797875</v>
      </c>
    </row>
    <row r="626" spans="1:6" x14ac:dyDescent="0.3">
      <c r="A626" s="67">
        <f>'Datos mes_tipo de cambio real'!A1265</f>
        <v>2012</v>
      </c>
      <c r="B626" s="67">
        <f>'Datos mes_tipo de cambio real'!B1265</f>
        <v>1</v>
      </c>
      <c r="C626" s="67" t="str">
        <f>'Datos mes_tipo de cambio real'!C1265</f>
        <v>2012-1</v>
      </c>
      <c r="D626" s="68">
        <f>'Datos mes_tipo de cambio real'!N1265</f>
        <v>50.230608323560276</v>
      </c>
      <c r="E626" s="68">
        <f>'Datos mes_tipo de cambio real'!O1265</f>
        <v>55.18906564079181</v>
      </c>
      <c r="F626" s="68">
        <f>'Datos mes_tipo de cambio real'!P1265</f>
        <v>54.183863590513155</v>
      </c>
    </row>
    <row r="627" spans="1:6" x14ac:dyDescent="0.3">
      <c r="A627" s="67">
        <f>'Datos mes_tipo de cambio real'!A1266</f>
        <v>2012</v>
      </c>
      <c r="B627" s="67">
        <f>'Datos mes_tipo de cambio real'!B1266</f>
        <v>2</v>
      </c>
      <c r="C627" s="67" t="str">
        <f>'Datos mes_tipo de cambio real'!C1266</f>
        <v>2012-2</v>
      </c>
      <c r="D627" s="68">
        <f>'Datos mes_tipo de cambio real'!N1266</f>
        <v>50.000861123431847</v>
      </c>
      <c r="E627" s="68">
        <f>'Datos mes_tipo de cambio real'!O1266</f>
        <v>53.880676685905307</v>
      </c>
      <c r="F627" s="68">
        <f>'Datos mes_tipo de cambio real'!P1266</f>
        <v>53.8283996165557</v>
      </c>
    </row>
    <row r="628" spans="1:6" x14ac:dyDescent="0.3">
      <c r="A628" s="67">
        <f>'Datos mes_tipo de cambio real'!A1267</f>
        <v>2012</v>
      </c>
      <c r="B628" s="67">
        <f>'Datos mes_tipo de cambio real'!B1267</f>
        <v>3</v>
      </c>
      <c r="C628" s="67" t="str">
        <f>'Datos mes_tipo de cambio real'!C1267</f>
        <v>2012-3</v>
      </c>
      <c r="D628" s="68">
        <f>'Datos mes_tipo de cambio real'!N1267</f>
        <v>48.840452643662289</v>
      </c>
      <c r="E628" s="68">
        <f>'Datos mes_tipo de cambio real'!O1267</f>
        <v>53.072318770756979</v>
      </c>
      <c r="F628" s="68">
        <f>'Datos mes_tipo de cambio real'!P1267</f>
        <v>52.474235106802091</v>
      </c>
    </row>
    <row r="629" spans="1:6" x14ac:dyDescent="0.3">
      <c r="A629" s="67">
        <f>'Datos mes_tipo de cambio real'!A1268</f>
        <v>2012</v>
      </c>
      <c r="B629" s="67">
        <f>'Datos mes_tipo de cambio real'!B1268</f>
        <v>4</v>
      </c>
      <c r="C629" s="67" t="str">
        <f>'Datos mes_tipo de cambio real'!C1268</f>
        <v>2012-4</v>
      </c>
      <c r="D629" s="68">
        <f>'Datos mes_tipo de cambio real'!N1268</f>
        <v>48.105379951144982</v>
      </c>
      <c r="E629" s="68">
        <f>'Datos mes_tipo de cambio real'!O1268</f>
        <v>53.863039001781388</v>
      </c>
      <c r="F629" s="68">
        <f>'Datos mes_tipo de cambio real'!P1268</f>
        <v>51.581330265254465</v>
      </c>
    </row>
    <row r="630" spans="1:6" x14ac:dyDescent="0.3">
      <c r="A630" s="67">
        <f>'Datos mes_tipo de cambio real'!A1269</f>
        <v>2012</v>
      </c>
      <c r="B630" s="67">
        <f>'Datos mes_tipo de cambio real'!B1269</f>
        <v>5</v>
      </c>
      <c r="C630" s="67" t="str">
        <f>'Datos mes_tipo de cambio real'!C1269</f>
        <v>2012-5</v>
      </c>
      <c r="D630" s="68">
        <f>'Datos mes_tipo de cambio real'!N1269</f>
        <v>47.958868122391586</v>
      </c>
      <c r="E630" s="68">
        <f>'Datos mes_tipo de cambio real'!O1269</f>
        <v>58.524949693707185</v>
      </c>
      <c r="F630" s="68">
        <f>'Datos mes_tipo de cambio real'!P1269</f>
        <v>51.321609323010932</v>
      </c>
    </row>
    <row r="631" spans="1:6" x14ac:dyDescent="0.3">
      <c r="A631" s="67">
        <f>'Datos mes_tipo de cambio real'!A1270</f>
        <v>2012</v>
      </c>
      <c r="B631" s="67">
        <f>'Datos mes_tipo de cambio real'!B1270</f>
        <v>6</v>
      </c>
      <c r="C631" s="67" t="str">
        <f>'Datos mes_tipo de cambio real'!C1270</f>
        <v>2012-6</v>
      </c>
      <c r="D631" s="68">
        <f>'Datos mes_tipo de cambio real'!N1270</f>
        <v>47.750672516144903</v>
      </c>
      <c r="E631" s="68">
        <f>'Datos mes_tipo de cambio real'!O1270</f>
        <v>62.328182704262801</v>
      </c>
      <c r="F631" s="68">
        <f>'Datos mes_tipo de cambio real'!P1270</f>
        <v>50.996842419909328</v>
      </c>
    </row>
    <row r="632" spans="1:6" x14ac:dyDescent="0.3">
      <c r="A632" s="67">
        <f>'Datos mes_tipo de cambio real'!A1271</f>
        <v>2012</v>
      </c>
      <c r="B632" s="67">
        <f>'Datos mes_tipo de cambio real'!B1271</f>
        <v>7</v>
      </c>
      <c r="C632" s="67" t="str">
        <f>'Datos mes_tipo de cambio real'!C1271</f>
        <v>2012-7</v>
      </c>
      <c r="D632" s="68">
        <f>'Datos mes_tipo de cambio real'!N1271</f>
        <v>47.190185051658133</v>
      </c>
      <c r="E632" s="68">
        <f>'Datos mes_tipo de cambio real'!O1271</f>
        <v>64.130175325151598</v>
      </c>
      <c r="F632" s="68">
        <f>'Datos mes_tipo de cambio real'!P1271</f>
        <v>50.438703979558774</v>
      </c>
    </row>
    <row r="633" spans="1:6" x14ac:dyDescent="0.3">
      <c r="A633" s="67">
        <f>'Datos mes_tipo de cambio real'!A1272</f>
        <v>2012</v>
      </c>
      <c r="B633" s="67">
        <f>'Datos mes_tipo de cambio real'!B1272</f>
        <v>8</v>
      </c>
      <c r="C633" s="67" t="str">
        <f>'Datos mes_tipo de cambio real'!C1272</f>
        <v>2012-8</v>
      </c>
      <c r="D633" s="68">
        <f>'Datos mes_tipo de cambio real'!N1272</f>
        <v>47.204240796100777</v>
      </c>
      <c r="E633" s="68">
        <f>'Datos mes_tipo de cambio real'!O1272</f>
        <v>63.810311996600241</v>
      </c>
      <c r="F633" s="68">
        <f>'Datos mes_tipo de cambio real'!P1272</f>
        <v>50.494223723873326</v>
      </c>
    </row>
    <row r="634" spans="1:6" x14ac:dyDescent="0.3">
      <c r="A634" s="67">
        <f>'Datos mes_tipo de cambio real'!A1273</f>
        <v>2012</v>
      </c>
      <c r="B634" s="67">
        <f>'Datos mes_tipo de cambio real'!B1273</f>
        <v>9</v>
      </c>
      <c r="C634" s="67" t="str">
        <f>'Datos mes_tipo de cambio real'!C1273</f>
        <v>2012-9</v>
      </c>
      <c r="D634" s="68">
        <f>'Datos mes_tipo de cambio real'!N1273</f>
        <v>46.905299488457487</v>
      </c>
      <c r="E634" s="68">
        <f>'Datos mes_tipo de cambio real'!O1273</f>
        <v>62.609298056353012</v>
      </c>
      <c r="F634" s="68">
        <f>'Datos mes_tipo de cambio real'!P1273</f>
        <v>50.21471942945297</v>
      </c>
    </row>
    <row r="635" spans="1:6" x14ac:dyDescent="0.3">
      <c r="A635" s="67">
        <f>'Datos mes_tipo de cambio real'!A1274</f>
        <v>2012</v>
      </c>
      <c r="B635" s="67">
        <f>'Datos mes_tipo de cambio real'!B1274</f>
        <v>10</v>
      </c>
      <c r="C635" s="67" t="str">
        <f>'Datos mes_tipo de cambio real'!C1274</f>
        <v>2012-10</v>
      </c>
      <c r="D635" s="68">
        <f>'Datos mes_tipo de cambio real'!N1274</f>
        <v>46.817618843566706</v>
      </c>
      <c r="E635" s="68">
        <f>'Datos mes_tipo de cambio real'!O1274</f>
        <v>61.351686521712622</v>
      </c>
      <c r="F635" s="68">
        <f>'Datos mes_tipo de cambio real'!P1274</f>
        <v>50.16108168383289</v>
      </c>
    </row>
    <row r="636" spans="1:6" x14ac:dyDescent="0.3">
      <c r="A636" s="67">
        <f>'Datos mes_tipo de cambio real'!A1275</f>
        <v>2012</v>
      </c>
      <c r="B636" s="67">
        <f>'Datos mes_tipo de cambio real'!B1275</f>
        <v>11</v>
      </c>
      <c r="C636" s="67" t="str">
        <f>'Datos mes_tipo de cambio real'!C1275</f>
        <v>2012-11</v>
      </c>
      <c r="D636" s="68">
        <f>'Datos mes_tipo de cambio real'!N1275</f>
        <v>46.927768938481371</v>
      </c>
      <c r="E636" s="68">
        <f>'Datos mes_tipo de cambio real'!O1275</f>
        <v>61.526157355627831</v>
      </c>
      <c r="F636" s="68">
        <f>'Datos mes_tipo de cambio real'!P1275</f>
        <v>50.319454359942881</v>
      </c>
    </row>
    <row r="637" spans="1:6" x14ac:dyDescent="0.3">
      <c r="A637" s="67">
        <f>'Datos mes_tipo de cambio real'!A1276</f>
        <v>2012</v>
      </c>
      <c r="B637" s="67">
        <f>'Datos mes_tipo de cambio real'!B1276</f>
        <v>12</v>
      </c>
      <c r="C637" s="67" t="str">
        <f>'Datos mes_tipo de cambio real'!C1276</f>
        <v>2012-12</v>
      </c>
      <c r="D637" s="68">
        <f>'Datos mes_tipo de cambio real'!N1276</f>
        <v>47.273424355360419</v>
      </c>
      <c r="E637" s="68">
        <f>'Datos mes_tipo de cambio real'!O1276</f>
        <v>62.480180991255928</v>
      </c>
      <c r="F637" s="68">
        <f>'Datos mes_tipo de cambio real'!P1276</f>
        <v>50.730778016664473</v>
      </c>
    </row>
    <row r="638" spans="1:6" x14ac:dyDescent="0.3">
      <c r="A638" s="67">
        <f>'Datos mes_tipo de cambio real'!A1277</f>
        <v>2013</v>
      </c>
      <c r="B638" s="67">
        <f>'Datos mes_tipo de cambio real'!B1277</f>
        <v>1</v>
      </c>
      <c r="C638" s="67" t="str">
        <f>'Datos mes_tipo de cambio real'!C1277</f>
        <v>2013-1</v>
      </c>
      <c r="D638" s="68">
        <f>'Datos mes_tipo de cambio real'!N1277</f>
        <v>47.117719674627736</v>
      </c>
      <c r="E638" s="68">
        <f>'Datos mes_tipo de cambio real'!O1277</f>
        <v>69.208053889597338</v>
      </c>
      <c r="F638" s="68">
        <f>'Datos mes_tipo de cambio real'!P1277</f>
        <v>50.604270511303547</v>
      </c>
    </row>
    <row r="639" spans="1:6" x14ac:dyDescent="0.3">
      <c r="A639" s="67">
        <f>'Datos mes_tipo de cambio real'!A1278</f>
        <v>2013</v>
      </c>
      <c r="B639" s="67">
        <f>'Datos mes_tipo de cambio real'!B1278</f>
        <v>2</v>
      </c>
      <c r="C639" s="67" t="str">
        <f>'Datos mes_tipo de cambio real'!C1278</f>
        <v>2013-2</v>
      </c>
      <c r="D639" s="68">
        <f>'Datos mes_tipo de cambio real'!N1278</f>
        <v>46.811573224342325</v>
      </c>
      <c r="E639" s="68">
        <f>'Datos mes_tipo de cambio real'!O1278</f>
        <v>71.427972091727412</v>
      </c>
      <c r="F639" s="68">
        <f>'Datos mes_tipo de cambio real'!P1278</f>
        <v>50.315823607277643</v>
      </c>
    </row>
    <row r="640" spans="1:6" x14ac:dyDescent="0.3">
      <c r="A640" s="67">
        <f>'Datos mes_tipo de cambio real'!A1279</f>
        <v>2013</v>
      </c>
      <c r="B640" s="67">
        <f>'Datos mes_tipo de cambio real'!B1279</f>
        <v>3</v>
      </c>
      <c r="C640" s="67" t="str">
        <f>'Datos mes_tipo de cambio real'!C1279</f>
        <v>2013-3</v>
      </c>
      <c r="D640" s="68">
        <f>'Datos mes_tipo de cambio real'!N1279</f>
        <v>46.594342607371466</v>
      </c>
      <c r="E640" s="68">
        <f>'Datos mes_tipo de cambio real'!O1279</f>
        <v>73.061865904187542</v>
      </c>
      <c r="F640" s="68">
        <f>'Datos mes_tipo de cambio real'!P1279</f>
        <v>50.122529722631086</v>
      </c>
    </row>
    <row r="641" spans="1:6" x14ac:dyDescent="0.3">
      <c r="A641" s="67">
        <f>'Datos mes_tipo de cambio real'!A1280</f>
        <v>2013</v>
      </c>
      <c r="B641" s="67">
        <f>'Datos mes_tipo de cambio real'!B1280</f>
        <v>4</v>
      </c>
      <c r="C641" s="67" t="str">
        <f>'Datos mes_tipo de cambio real'!C1280</f>
        <v>2013-4</v>
      </c>
      <c r="D641" s="68">
        <f>'Datos mes_tipo de cambio real'!N1280</f>
        <v>46.572803250031889</v>
      </c>
      <c r="E641" s="68">
        <f>'Datos mes_tipo de cambio real'!O1280</f>
        <v>77.427628372035386</v>
      </c>
      <c r="F641" s="68">
        <f>'Datos mes_tipo de cambio real'!P1280</f>
        <v>50.139571362584391</v>
      </c>
    </row>
    <row r="642" spans="1:6" x14ac:dyDescent="0.3">
      <c r="A642" s="67">
        <f>'Datos mes_tipo de cambio real'!A1281</f>
        <v>2013</v>
      </c>
      <c r="B642" s="67">
        <f>'Datos mes_tipo de cambio real'!B1281</f>
        <v>5</v>
      </c>
      <c r="C642" s="67" t="str">
        <f>'Datos mes_tipo de cambio real'!C1281</f>
        <v>2013-5</v>
      </c>
      <c r="D642" s="68">
        <f>'Datos mes_tipo de cambio real'!N1281</f>
        <v>46.575010090519541</v>
      </c>
      <c r="E642" s="68">
        <f>'Datos mes_tipo de cambio real'!O1281</f>
        <v>81.430281896368157</v>
      </c>
      <c r="F642" s="68">
        <f>'Datos mes_tipo de cambio real'!P1281</f>
        <v>50.182193383161085</v>
      </c>
    </row>
    <row r="643" spans="1:6" x14ac:dyDescent="0.3">
      <c r="A643" s="67">
        <f>'Datos mes_tipo de cambio real'!A1282</f>
        <v>2013</v>
      </c>
      <c r="B643" s="67">
        <f>'Datos mes_tipo de cambio real'!B1282</f>
        <v>6</v>
      </c>
      <c r="C643" s="67" t="str">
        <f>'Datos mes_tipo de cambio real'!C1282</f>
        <v>2013-6</v>
      </c>
      <c r="D643" s="68">
        <f>'Datos mes_tipo de cambio real'!N1282</f>
        <v>46.341100359499393</v>
      </c>
      <c r="E643" s="68">
        <f>'Datos mes_tipo de cambio real'!O1282</f>
        <v>72.407993316817169</v>
      </c>
      <c r="F643" s="68">
        <f>'Datos mes_tipo de cambio real'!P1282</f>
        <v>49.970243786645739</v>
      </c>
    </row>
    <row r="644" spans="1:6" x14ac:dyDescent="0.3">
      <c r="A644" s="67">
        <f>'Datos mes_tipo de cambio real'!A1283</f>
        <v>2013</v>
      </c>
      <c r="B644" s="67">
        <f>'Datos mes_tipo de cambio real'!B1283</f>
        <v>7</v>
      </c>
      <c r="C644" s="67" t="str">
        <f>'Datos mes_tipo de cambio real'!C1283</f>
        <v>2013-7</v>
      </c>
      <c r="D644" s="68">
        <f>'Datos mes_tipo de cambio real'!N1283</f>
        <v>46.080158825330471</v>
      </c>
      <c r="E644" s="68">
        <f>'Datos mes_tipo de cambio real'!O1283</f>
        <v>69.988915928168026</v>
      </c>
      <c r="F644" s="68">
        <f>'Datos mes_tipo de cambio real'!P1283</f>
        <v>49.611665222257983</v>
      </c>
    </row>
    <row r="645" spans="1:6" x14ac:dyDescent="0.3">
      <c r="A645" s="67">
        <f>'Datos mes_tipo de cambio real'!A1284</f>
        <v>2013</v>
      </c>
      <c r="B645" s="67">
        <f>'Datos mes_tipo de cambio real'!B1284</f>
        <v>8</v>
      </c>
      <c r="C645" s="67" t="str">
        <f>'Datos mes_tipo de cambio real'!C1284</f>
        <v>2013-8</v>
      </c>
      <c r="D645" s="68">
        <f>'Datos mes_tipo de cambio real'!N1284</f>
        <v>46.35540235809296</v>
      </c>
      <c r="E645" s="68">
        <f>'Datos mes_tipo de cambio real'!O1284</f>
        <v>73.712789210815004</v>
      </c>
      <c r="F645" s="68">
        <f>'Datos mes_tipo de cambio real'!P1284</f>
        <v>49.830460756397414</v>
      </c>
    </row>
    <row r="646" spans="1:6" x14ac:dyDescent="0.3">
      <c r="A646" s="67">
        <f>'Datos mes_tipo de cambio real'!A1285</f>
        <v>2013</v>
      </c>
      <c r="B646" s="67">
        <f>'Datos mes_tipo de cambio real'!B1285</f>
        <v>9</v>
      </c>
      <c r="C646" s="67" t="str">
        <f>'Datos mes_tipo de cambio real'!C1285</f>
        <v>2013-9</v>
      </c>
      <c r="D646" s="68">
        <f>'Datos mes_tipo de cambio real'!N1285</f>
        <v>46.756504132352774</v>
      </c>
      <c r="E646" s="68">
        <f>'Datos mes_tipo de cambio real'!O1285</f>
        <v>75.22196011549083</v>
      </c>
      <c r="F646" s="68">
        <f>'Datos mes_tipo de cambio real'!P1285</f>
        <v>50.183539710599788</v>
      </c>
    </row>
    <row r="647" spans="1:6" x14ac:dyDescent="0.3">
      <c r="A647" s="67">
        <f>'Datos mes_tipo de cambio real'!A1286</f>
        <v>2013</v>
      </c>
      <c r="B647" s="67">
        <f>'Datos mes_tipo de cambio real'!B1286</f>
        <v>10</v>
      </c>
      <c r="C647" s="67" t="str">
        <f>'Datos mes_tipo de cambio real'!C1286</f>
        <v>2013-10</v>
      </c>
      <c r="D647" s="68">
        <f>'Datos mes_tipo de cambio real'!N1286</f>
        <v>46.520554918008251</v>
      </c>
      <c r="E647" s="68">
        <f>'Datos mes_tipo de cambio real'!O1286</f>
        <v>76.686595094237973</v>
      </c>
      <c r="F647" s="68">
        <f>'Datos mes_tipo de cambio real'!P1286</f>
        <v>49.852719668995299</v>
      </c>
    </row>
    <row r="648" spans="1:6" x14ac:dyDescent="0.3">
      <c r="A648" s="67">
        <f>'Datos mes_tipo de cambio real'!A1287</f>
        <v>2013</v>
      </c>
      <c r="B648" s="67">
        <f>'Datos mes_tipo de cambio real'!B1287</f>
        <v>11</v>
      </c>
      <c r="C648" s="67" t="str">
        <f>'Datos mes_tipo de cambio real'!C1287</f>
        <v>2013-11</v>
      </c>
      <c r="D648" s="68">
        <f>'Datos mes_tipo de cambio real'!N1287</f>
        <v>46.774811804451843</v>
      </c>
      <c r="E648" s="68">
        <f>'Datos mes_tipo de cambio real'!O1287</f>
        <v>75.506187115118323</v>
      </c>
      <c r="F648" s="68">
        <f>'Datos mes_tipo de cambio real'!P1287</f>
        <v>50.047308770633272</v>
      </c>
    </row>
    <row r="649" spans="1:6" x14ac:dyDescent="0.3">
      <c r="A649" s="67">
        <f>'Datos mes_tipo de cambio real'!A1288</f>
        <v>2013</v>
      </c>
      <c r="B649" s="67">
        <f>'Datos mes_tipo de cambio real'!B1288</f>
        <v>12</v>
      </c>
      <c r="C649" s="67" t="str">
        <f>'Datos mes_tipo de cambio real'!C1288</f>
        <v>2013-12</v>
      </c>
      <c r="D649" s="68">
        <f>'Datos mes_tipo de cambio real'!N1288</f>
        <v>48.096365873404032</v>
      </c>
      <c r="E649" s="68">
        <f>'Datos mes_tipo de cambio real'!O1288</f>
        <v>72.238706080850321</v>
      </c>
      <c r="F649" s="68">
        <f>'Datos mes_tipo de cambio real'!P1288</f>
        <v>51.381366867169156</v>
      </c>
    </row>
    <row r="650" spans="1:6" x14ac:dyDescent="0.3">
      <c r="A650" s="67">
        <f>'Datos mes_tipo de cambio real'!A1289</f>
        <v>2014</v>
      </c>
      <c r="B650" s="67">
        <f>'Datos mes_tipo de cambio real'!B1289</f>
        <v>1</v>
      </c>
      <c r="C650" s="67" t="str">
        <f>'Datos mes_tipo de cambio real'!C1289</f>
        <v>2014-1</v>
      </c>
      <c r="D650" s="68">
        <f>'Datos mes_tipo de cambio real'!N1289</f>
        <v>51.19014336621823</v>
      </c>
      <c r="E650" s="68">
        <f>'Datos mes_tipo de cambio real'!O1289</f>
        <v>82.539588597980867</v>
      </c>
      <c r="F650" s="68">
        <f>'Datos mes_tipo de cambio real'!P1289</f>
        <v>54.601484107478825</v>
      </c>
    </row>
    <row r="651" spans="1:6" x14ac:dyDescent="0.3">
      <c r="A651" s="67">
        <f>'Datos mes_tipo de cambio real'!A1290</f>
        <v>2014</v>
      </c>
      <c r="B651" s="67">
        <f>'Datos mes_tipo de cambio real'!B1290</f>
        <v>2</v>
      </c>
      <c r="C651" s="67" t="str">
        <f>'Datos mes_tipo de cambio real'!C1290</f>
        <v>2014-2</v>
      </c>
      <c r="D651" s="68">
        <f>'Datos mes_tipo de cambio real'!N1290</f>
        <v>53.952005389300929</v>
      </c>
      <c r="E651" s="68">
        <f>'Datos mes_tipo de cambio real'!O1290</f>
        <v>80.819465560521621</v>
      </c>
      <c r="F651" s="68">
        <f>'Datos mes_tipo de cambio real'!P1290</f>
        <v>57.457986659238067</v>
      </c>
    </row>
    <row r="652" spans="1:6" x14ac:dyDescent="0.3">
      <c r="A652" s="67">
        <f>'Datos mes_tipo de cambio real'!A1291</f>
        <v>2014</v>
      </c>
      <c r="B652" s="67">
        <f>'Datos mes_tipo de cambio real'!B1291</f>
        <v>3</v>
      </c>
      <c r="C652" s="67" t="str">
        <f>'Datos mes_tipo de cambio real'!C1291</f>
        <v>2014-3</v>
      </c>
      <c r="D652" s="68">
        <f>'Datos mes_tipo de cambio real'!N1291</f>
        <v>53.158863303694794</v>
      </c>
      <c r="E652" s="68">
        <f>'Datos mes_tipo de cambio real'!O1291</f>
        <v>72.128428038170483</v>
      </c>
      <c r="F652" s="68">
        <f>'Datos mes_tipo de cambio real'!P1291</f>
        <v>56.525343307944532</v>
      </c>
    </row>
    <row r="653" spans="1:6" x14ac:dyDescent="0.3">
      <c r="A653" s="67">
        <f>'Datos mes_tipo de cambio real'!A1292</f>
        <v>2014</v>
      </c>
      <c r="B653" s="67">
        <f>'Datos mes_tipo de cambio real'!B1292</f>
        <v>4</v>
      </c>
      <c r="C653" s="67" t="str">
        <f>'Datos mes_tipo de cambio real'!C1292</f>
        <v>2014-4</v>
      </c>
      <c r="D653" s="68">
        <f>'Datos mes_tipo de cambio real'!N1292</f>
        <v>52.339905985811583</v>
      </c>
      <c r="E653" s="68">
        <f>'Datos mes_tipo de cambio real'!O1292</f>
        <v>67.905342664857685</v>
      </c>
      <c r="F653" s="68">
        <f>'Datos mes_tipo de cambio real'!P1292</f>
        <v>55.568051927365239</v>
      </c>
    </row>
    <row r="654" spans="1:6" x14ac:dyDescent="0.3">
      <c r="A654" s="67">
        <f>'Datos mes_tipo de cambio real'!A1293</f>
        <v>2014</v>
      </c>
      <c r="B654" s="67">
        <f>'Datos mes_tipo de cambio real'!B1293</f>
        <v>5</v>
      </c>
      <c r="C654" s="67" t="str">
        <f>'Datos mes_tipo de cambio real'!C1293</f>
        <v>2014-5</v>
      </c>
      <c r="D654" s="68">
        <f>'Datos mes_tipo de cambio real'!N1293</f>
        <v>51.416469162026722</v>
      </c>
      <c r="E654" s="68">
        <f>'Datos mes_tipo de cambio real'!O1293</f>
        <v>70.814416662570849</v>
      </c>
      <c r="F654" s="68">
        <f>'Datos mes_tipo de cambio real'!P1293</f>
        <v>54.502847686078027</v>
      </c>
    </row>
    <row r="655" spans="1:6" x14ac:dyDescent="0.3">
      <c r="A655" s="67">
        <f>'Datos mes_tipo de cambio real'!A1294</f>
        <v>2014</v>
      </c>
      <c r="B655" s="67">
        <f>'Datos mes_tipo de cambio real'!B1294</f>
        <v>6</v>
      </c>
      <c r="C655" s="67" t="str">
        <f>'Datos mes_tipo de cambio real'!C1294</f>
        <v>2014-6</v>
      </c>
      <c r="D655" s="68">
        <f>'Datos mes_tipo de cambio real'!N1294</f>
        <v>51.244759082561977</v>
      </c>
      <c r="E655" s="68">
        <f>'Datos mes_tipo de cambio real'!O1294</f>
        <v>74.12117599661363</v>
      </c>
      <c r="F655" s="68">
        <f>'Datos mes_tipo de cambio real'!P1294</f>
        <v>54.236431933036727</v>
      </c>
    </row>
    <row r="656" spans="1:6" x14ac:dyDescent="0.3">
      <c r="A656" s="67">
        <f>'Datos mes_tipo de cambio real'!A1295</f>
        <v>2014</v>
      </c>
      <c r="B656" s="67">
        <f>'Datos mes_tipo de cambio real'!B1295</f>
        <v>7</v>
      </c>
      <c r="C656" s="67" t="str">
        <f>'Datos mes_tipo de cambio real'!C1295</f>
        <v>2014-7</v>
      </c>
      <c r="D656" s="68">
        <f>'Datos mes_tipo de cambio real'!N1295</f>
        <v>50.781749550741559</v>
      </c>
      <c r="E656" s="68">
        <f>'Datos mes_tipo de cambio real'!O1295</f>
        <v>75.666102339326656</v>
      </c>
      <c r="F656" s="68">
        <f>'Datos mes_tipo de cambio real'!P1295</f>
        <v>53.796046396575072</v>
      </c>
    </row>
    <row r="657" spans="1:6" x14ac:dyDescent="0.3">
      <c r="A657" s="67">
        <f>'Datos mes_tipo de cambio real'!A1296</f>
        <v>2014</v>
      </c>
      <c r="B657" s="67">
        <f>'Datos mes_tipo de cambio real'!B1296</f>
        <v>8</v>
      </c>
      <c r="C657" s="67" t="str">
        <f>'Datos mes_tipo de cambio real'!C1296</f>
        <v>2014-8</v>
      </c>
      <c r="D657" s="68">
        <f>'Datos mes_tipo de cambio real'!N1296</f>
        <v>51.039578439673839</v>
      </c>
      <c r="E657" s="68">
        <f>'Datos mes_tipo de cambio real'!O1296</f>
        <v>81.069622861892782</v>
      </c>
      <c r="F657" s="68">
        <f>'Datos mes_tipo de cambio real'!P1296</f>
        <v>54.119132200146659</v>
      </c>
    </row>
    <row r="658" spans="1:6" x14ac:dyDescent="0.3">
      <c r="A658" s="67">
        <f>'Datos mes_tipo de cambio real'!A1297</f>
        <v>2014</v>
      </c>
      <c r="B658" s="67">
        <f>'Datos mes_tipo de cambio real'!B1297</f>
        <v>9</v>
      </c>
      <c r="C658" s="67" t="str">
        <f>'Datos mes_tipo de cambio real'!C1297</f>
        <v>2014-9</v>
      </c>
      <c r="D658" s="68">
        <f>'Datos mes_tipo de cambio real'!N1297</f>
        <v>50.966682567954678</v>
      </c>
      <c r="E658" s="68">
        <f>'Datos mes_tipo de cambio real'!O1297</f>
        <v>88.558389518046653</v>
      </c>
      <c r="F658" s="68">
        <f>'Datos mes_tipo de cambio real'!P1297</f>
        <v>54.091765519925374</v>
      </c>
    </row>
    <row r="659" spans="1:6" x14ac:dyDescent="0.3">
      <c r="A659" s="67">
        <f>'Datos mes_tipo de cambio real'!A1298</f>
        <v>2014</v>
      </c>
      <c r="B659" s="67">
        <f>'Datos mes_tipo de cambio real'!B1298</f>
        <v>10</v>
      </c>
      <c r="C659" s="67" t="str">
        <f>'Datos mes_tipo de cambio real'!C1298</f>
        <v>2014-10</v>
      </c>
      <c r="D659" s="68">
        <f>'Datos mes_tipo de cambio real'!N1298</f>
        <v>50.670271454118222</v>
      </c>
      <c r="E659" s="68">
        <f>'Datos mes_tipo de cambio real'!O1298</f>
        <v>87.191197186669541</v>
      </c>
      <c r="F659" s="68">
        <f>'Datos mes_tipo de cambio real'!P1298</f>
        <v>53.826862575059515</v>
      </c>
    </row>
    <row r="660" spans="1:6" x14ac:dyDescent="0.3">
      <c r="A660" s="67">
        <f>'Datos mes_tipo de cambio real'!A1299</f>
        <v>2014</v>
      </c>
      <c r="B660" s="67">
        <f>'Datos mes_tipo de cambio real'!B1299</f>
        <v>11</v>
      </c>
      <c r="C660" s="67" t="str">
        <f>'Datos mes_tipo de cambio real'!C1299</f>
        <v>2014-11</v>
      </c>
      <c r="D660" s="68">
        <f>'Datos mes_tipo de cambio real'!N1299</f>
        <v>50.180062926617872</v>
      </c>
      <c r="E660" s="68">
        <f>'Datos mes_tipo de cambio real'!O1299</f>
        <v>77.829321358243547</v>
      </c>
      <c r="F660" s="68">
        <f>'Datos mes_tipo de cambio real'!P1299</f>
        <v>53.35536343948489</v>
      </c>
    </row>
    <row r="661" spans="1:6" x14ac:dyDescent="0.3">
      <c r="A661" s="67">
        <f>'Datos mes_tipo de cambio real'!A1300</f>
        <v>2014</v>
      </c>
      <c r="B661" s="67">
        <f>'Datos mes_tipo de cambio real'!B1300</f>
        <v>12</v>
      </c>
      <c r="C661" s="67" t="str">
        <f>'Datos mes_tipo de cambio real'!C1300</f>
        <v>2014-12</v>
      </c>
      <c r="D661" s="68">
        <f>'Datos mes_tipo de cambio real'!N1300</f>
        <v>49.658799699589252</v>
      </c>
      <c r="E661" s="68">
        <f>'Datos mes_tipo de cambio real'!O1300</f>
        <v>75.101115722756262</v>
      </c>
      <c r="F661" s="68">
        <f>'Datos mes_tipo de cambio real'!P1300</f>
        <v>52.849896867192456</v>
      </c>
    </row>
    <row r="662" spans="1:6" x14ac:dyDescent="0.3">
      <c r="A662" s="67">
        <f>'Datos mes_tipo de cambio real'!A1301</f>
        <v>2015</v>
      </c>
      <c r="B662" s="67">
        <f>'Datos mes_tipo de cambio real'!B1301</f>
        <v>1</v>
      </c>
      <c r="C662" s="67" t="str">
        <f>'Datos mes_tipo de cambio real'!C1301</f>
        <v>2015-1</v>
      </c>
      <c r="D662" s="68">
        <f>'Datos mes_tipo de cambio real'!N1301</f>
        <v>49.016302837046574</v>
      </c>
      <c r="E662" s="68">
        <f>'Datos mes_tipo de cambio real'!O1301</f>
        <v>77.088058366131875</v>
      </c>
      <c r="F662" s="68">
        <f>'Datos mes_tipo de cambio real'!P1301</f>
        <v>52.214307421001877</v>
      </c>
    </row>
    <row r="663" spans="1:6" x14ac:dyDescent="0.3">
      <c r="A663" s="67">
        <f>'Datos mes_tipo de cambio real'!A1302</f>
        <v>2015</v>
      </c>
      <c r="B663" s="67">
        <f>'Datos mes_tipo de cambio real'!B1302</f>
        <v>2</v>
      </c>
      <c r="C663" s="67" t="str">
        <f>'Datos mes_tipo de cambio real'!C1302</f>
        <v>2015-2</v>
      </c>
      <c r="D663" s="68">
        <f>'Datos mes_tipo de cambio real'!N1302</f>
        <v>48.908416879126356</v>
      </c>
      <c r="E663" s="68">
        <f>'Datos mes_tipo de cambio real'!O1302</f>
        <v>73.117484936977945</v>
      </c>
      <c r="F663" s="68">
        <f>'Datos mes_tipo de cambio real'!P1302</f>
        <v>52.147515493341558</v>
      </c>
    </row>
    <row r="664" spans="1:6" x14ac:dyDescent="0.3">
      <c r="A664" s="67">
        <f>'Datos mes_tipo de cambio real'!A1303</f>
        <v>2015</v>
      </c>
      <c r="B664" s="67">
        <f>'Datos mes_tipo de cambio real'!B1303</f>
        <v>3</v>
      </c>
      <c r="C664" s="67" t="str">
        <f>'Datos mes_tipo de cambio real'!C1303</f>
        <v>2015-3</v>
      </c>
      <c r="D664" s="68">
        <f>'Datos mes_tipo de cambio real'!N1303</f>
        <v>48.743926821749575</v>
      </c>
      <c r="E664" s="68">
        <f>'Datos mes_tipo de cambio real'!O1303</f>
        <v>70.335606709949857</v>
      </c>
      <c r="F664" s="68">
        <f>'Datos mes_tipo de cambio real'!P1303</f>
        <v>52.02014696093331</v>
      </c>
    </row>
    <row r="665" spans="1:6" x14ac:dyDescent="0.3">
      <c r="A665" s="67">
        <f>'Datos mes_tipo de cambio real'!A1304</f>
        <v>2015</v>
      </c>
      <c r="B665" s="67">
        <f>'Datos mes_tipo de cambio real'!B1304</f>
        <v>4</v>
      </c>
      <c r="C665" s="67" t="str">
        <f>'Datos mes_tipo de cambio real'!C1304</f>
        <v>2015-4</v>
      </c>
      <c r="D665" s="68">
        <f>'Datos mes_tipo de cambio real'!N1304</f>
        <v>48.211861006701263</v>
      </c>
      <c r="E665" s="68">
        <f>'Datos mes_tipo de cambio real'!O1304</f>
        <v>67.776912582170851</v>
      </c>
      <c r="F665" s="68">
        <f>'Datos mes_tipo de cambio real'!P1304</f>
        <v>51.499854573503555</v>
      </c>
    </row>
    <row r="666" spans="1:6" x14ac:dyDescent="0.3">
      <c r="A666" s="67">
        <f>'Datos mes_tipo de cambio real'!A1305</f>
        <v>2015</v>
      </c>
      <c r="B666" s="67">
        <f>'Datos mes_tipo de cambio real'!B1305</f>
        <v>5</v>
      </c>
      <c r="C666" s="67" t="str">
        <f>'Datos mes_tipo de cambio real'!C1305</f>
        <v>2015-5</v>
      </c>
      <c r="D666" s="68">
        <f>'Datos mes_tipo de cambio real'!N1305</f>
        <v>47.697554771617895</v>
      </c>
      <c r="E666" s="68">
        <f>'Datos mes_tipo de cambio real'!O1305</f>
        <v>66.427259507944456</v>
      </c>
      <c r="F666" s="68">
        <f>'Datos mes_tipo de cambio real'!P1305</f>
        <v>50.997544712585004</v>
      </c>
    </row>
    <row r="667" spans="1:6" x14ac:dyDescent="0.3">
      <c r="A667" s="67">
        <f>'Datos mes_tipo de cambio real'!A1306</f>
        <v>2015</v>
      </c>
      <c r="B667" s="67">
        <f>'Datos mes_tipo de cambio real'!B1306</f>
        <v>6</v>
      </c>
      <c r="C667" s="67" t="str">
        <f>'Datos mes_tipo de cambio real'!C1306</f>
        <v>2015-6</v>
      </c>
      <c r="D667" s="68">
        <f>'Datos mes_tipo de cambio real'!N1306</f>
        <v>47.598819295421251</v>
      </c>
      <c r="E667" s="68">
        <f>'Datos mes_tipo de cambio real'!O1306</f>
        <v>67.200167255401027</v>
      </c>
      <c r="F667" s="68">
        <f>'Datos mes_tipo de cambio real'!P1306</f>
        <v>50.938995577968669</v>
      </c>
    </row>
    <row r="668" spans="1:6" x14ac:dyDescent="0.3">
      <c r="A668" s="67">
        <f>'Datos mes_tipo de cambio real'!A1307</f>
        <v>2015</v>
      </c>
      <c r="B668" s="67">
        <f>'Datos mes_tipo de cambio real'!B1307</f>
        <v>7</v>
      </c>
      <c r="C668" s="67" t="str">
        <f>'Datos mes_tipo de cambio real'!C1307</f>
        <v>2015-7</v>
      </c>
      <c r="D668" s="68">
        <f>'Datos mes_tipo de cambio real'!N1307</f>
        <v>47.272852325349596</v>
      </c>
      <c r="E668" s="68">
        <f>'Datos mes_tipo de cambio real'!O1307</f>
        <v>72.649762838465918</v>
      </c>
      <c r="F668" s="68">
        <f>'Datos mes_tipo de cambio real'!P1307</f>
        <v>50.392263128817746</v>
      </c>
    </row>
    <row r="669" spans="1:6" x14ac:dyDescent="0.3">
      <c r="A669" s="67">
        <f>'Datos mes_tipo de cambio real'!A1308</f>
        <v>2015</v>
      </c>
      <c r="B669" s="67">
        <f>'Datos mes_tipo de cambio real'!B1308</f>
        <v>8</v>
      </c>
      <c r="C669" s="67" t="str">
        <f>'Datos mes_tipo de cambio real'!C1308</f>
        <v>2015-8</v>
      </c>
      <c r="D669" s="68">
        <f>'Datos mes_tipo de cambio real'!N1308</f>
        <v>47.009324901005876</v>
      </c>
      <c r="E669" s="68">
        <f>'Datos mes_tipo de cambio real'!O1308</f>
        <v>76.480214496175392</v>
      </c>
      <c r="F669" s="68">
        <f>'Datos mes_tipo de cambio real'!P1308</f>
        <v>49.915327925043073</v>
      </c>
    </row>
    <row r="670" spans="1:6" x14ac:dyDescent="0.3">
      <c r="A670" s="67">
        <f>'Datos mes_tipo de cambio real'!A1309</f>
        <v>2015</v>
      </c>
      <c r="B670" s="67">
        <f>'Datos mes_tipo de cambio real'!B1309</f>
        <v>9</v>
      </c>
      <c r="C670" s="67" t="str">
        <f>'Datos mes_tipo de cambio real'!C1309</f>
        <v>2015-9</v>
      </c>
      <c r="D670" s="68">
        <f>'Datos mes_tipo de cambio real'!N1309</f>
        <v>46.924967411305929</v>
      </c>
      <c r="E670" s="68">
        <f>'Datos mes_tipo de cambio real'!O1309</f>
        <v>77.913350817722772</v>
      </c>
      <c r="F670" s="68">
        <f>'Datos mes_tipo de cambio real'!P1309</f>
        <v>49.630854490704252</v>
      </c>
    </row>
    <row r="671" spans="1:6" x14ac:dyDescent="0.3">
      <c r="A671" s="67">
        <f>'Datos mes_tipo de cambio real'!A1310</f>
        <v>2015</v>
      </c>
      <c r="B671" s="67">
        <f>'Datos mes_tipo de cambio real'!B1310</f>
        <v>10</v>
      </c>
      <c r="C671" s="67" t="str">
        <f>'Datos mes_tipo de cambio real'!C1310</f>
        <v>2015-10</v>
      </c>
      <c r="D671" s="68">
        <f>'Datos mes_tipo de cambio real'!N1310</f>
        <v>46.748053404118195</v>
      </c>
      <c r="E671" s="68">
        <f>'Datos mes_tipo de cambio real'!O1310</f>
        <v>77.344986521282337</v>
      </c>
      <c r="F671" s="68">
        <f>'Datos mes_tipo de cambio real'!P1310</f>
        <v>49.250332042110259</v>
      </c>
    </row>
    <row r="672" spans="1:6" x14ac:dyDescent="0.3">
      <c r="A672" s="67">
        <f>'Datos mes_tipo de cambio real'!A1311</f>
        <v>2015</v>
      </c>
      <c r="B672" s="67">
        <f>'Datos mes_tipo de cambio real'!B1311</f>
        <v>11</v>
      </c>
      <c r="C672" s="67" t="str">
        <f>'Datos mes_tipo de cambio real'!C1311</f>
        <v>2015-11</v>
      </c>
      <c r="D672" s="68">
        <f>'Datos mes_tipo de cambio real'!N1311</f>
        <v>46.681514127986823</v>
      </c>
      <c r="E672" s="68">
        <f>'Datos mes_tipo de cambio real'!O1311</f>
        <v>72.518867635742609</v>
      </c>
      <c r="F672" s="68">
        <f>'Datos mes_tipo de cambio real'!P1311</f>
        <v>48.987855025535474</v>
      </c>
    </row>
    <row r="673" spans="1:6" x14ac:dyDescent="0.3">
      <c r="A673" s="67">
        <f>'Datos mes_tipo de cambio real'!A1312</f>
        <v>2015</v>
      </c>
      <c r="B673" s="67">
        <f>'Datos mes_tipo de cambio real'!B1312</f>
        <v>12</v>
      </c>
      <c r="C673" s="67" t="str">
        <f>'Datos mes_tipo de cambio real'!C1312</f>
        <v>2015-12</v>
      </c>
      <c r="D673" s="68">
        <f>'Datos mes_tipo de cambio real'!N1312</f>
        <v>52.890836654887018</v>
      </c>
      <c r="E673" s="68">
        <f>'Datos mes_tipo de cambio real'!O1312</f>
        <v>66.746664570054861</v>
      </c>
      <c r="F673" s="68">
        <f>'Datos mes_tipo de cambio real'!P1312</f>
        <v>55.286842221036707</v>
      </c>
    </row>
    <row r="674" spans="1:6" x14ac:dyDescent="0.3">
      <c r="A674" s="67">
        <f>'Datos mes_tipo de cambio real'!A1313</f>
        <v>2016</v>
      </c>
      <c r="B674" s="67">
        <f>'Datos mes_tipo de cambio real'!B1313</f>
        <v>1</v>
      </c>
      <c r="C674" s="67" t="str">
        <f>'Datos mes_tipo de cambio real'!C1313</f>
        <v>2016-1</v>
      </c>
      <c r="D674" s="68">
        <f>'Datos mes_tipo de cambio real'!N1313</f>
        <v>61.138768353402618</v>
      </c>
      <c r="E674" s="68">
        <f>'Datos mes_tipo de cambio real'!O1313</f>
        <v>63.66739146910588</v>
      </c>
      <c r="F674" s="68">
        <f>'Datos mes_tipo de cambio real'!P1313</f>
        <v>63.658425460191204</v>
      </c>
    </row>
    <row r="675" spans="1:6" x14ac:dyDescent="0.3">
      <c r="A675" s="67">
        <f>'Datos mes_tipo de cambio real'!A1314</f>
        <v>2016</v>
      </c>
      <c r="B675" s="67">
        <f>'Datos mes_tipo de cambio real'!B1314</f>
        <v>2</v>
      </c>
      <c r="C675" s="67" t="str">
        <f>'Datos mes_tipo de cambio real'!C1314</f>
        <v>2016-2</v>
      </c>
      <c r="D675" s="68">
        <f>'Datos mes_tipo de cambio real'!N1314</f>
        <v>64.11339026492098</v>
      </c>
      <c r="E675" s="68">
        <f>'Datos mes_tipo de cambio real'!O1314</f>
        <v>64.009628178675328</v>
      </c>
      <c r="F675" s="68">
        <f>'Datos mes_tipo de cambio real'!P1314</f>
        <v>66.494512763924249</v>
      </c>
    </row>
    <row r="676" spans="1:6" x14ac:dyDescent="0.3">
      <c r="A676" s="67">
        <f>'Datos mes_tipo de cambio real'!A1315</f>
        <v>2016</v>
      </c>
      <c r="B676" s="67">
        <f>'Datos mes_tipo de cambio real'!B1315</f>
        <v>3</v>
      </c>
      <c r="C676" s="67" t="str">
        <f>'Datos mes_tipo de cambio real'!C1315</f>
        <v>2016-3</v>
      </c>
      <c r="D676" s="68">
        <f>'Datos mes_tipo de cambio real'!N1315</f>
        <v>62.603620452662526</v>
      </c>
      <c r="E676" s="68">
        <f>'Datos mes_tipo de cambio real'!O1315</f>
        <v>64.494108527112914</v>
      </c>
      <c r="F676" s="68">
        <f>'Datos mes_tipo de cambio real'!P1315</f>
        <v>64.674692686294463</v>
      </c>
    </row>
    <row r="677" spans="1:6" x14ac:dyDescent="0.3">
      <c r="A677" s="67">
        <f>'Datos mes_tipo de cambio real'!A1316</f>
        <v>2016</v>
      </c>
      <c r="B677" s="67">
        <f>'Datos mes_tipo de cambio real'!B1316</f>
        <v>4</v>
      </c>
      <c r="C677" s="67" t="str">
        <f>'Datos mes_tipo de cambio real'!C1316</f>
        <v>2016-4</v>
      </c>
      <c r="D677" s="68">
        <f>'Datos mes_tipo de cambio real'!N1316</f>
        <v>57.074323950359037</v>
      </c>
      <c r="E677" s="68">
        <f>'Datos mes_tipo de cambio real'!O1316</f>
        <v>58.308368969878458</v>
      </c>
      <c r="F677" s="68">
        <f>'Datos mes_tipo de cambio real'!P1316</f>
        <v>58.731833436163214</v>
      </c>
    </row>
    <row r="678" spans="1:6" x14ac:dyDescent="0.3">
      <c r="A678" s="67">
        <f>'Datos mes_tipo de cambio real'!A1317</f>
        <v>2016</v>
      </c>
      <c r="B678" s="67">
        <f>'Datos mes_tipo de cambio real'!B1317</f>
        <v>5</v>
      </c>
      <c r="C678" s="67" t="str">
        <f>'Datos mes_tipo de cambio real'!C1317</f>
        <v>2016-5</v>
      </c>
      <c r="D678" s="68">
        <f>'Datos mes_tipo de cambio real'!N1317</f>
        <v>53.878347071920388</v>
      </c>
      <c r="E678" s="68">
        <f>'Datos mes_tipo de cambio real'!O1317</f>
        <v>55.120883862212608</v>
      </c>
      <c r="F678" s="68">
        <f>'Datos mes_tipo de cambio real'!P1317</f>
        <v>55.226167354486108</v>
      </c>
    </row>
    <row r="679" spans="1:6" x14ac:dyDescent="0.3">
      <c r="A679" s="67">
        <f>'Datos mes_tipo de cambio real'!A1318</f>
        <v>2016</v>
      </c>
      <c r="B679" s="67">
        <f>'Datos mes_tipo de cambio real'!B1318</f>
        <v>6</v>
      </c>
      <c r="C679" s="67" t="str">
        <f>'Datos mes_tipo de cambio real'!C1318</f>
        <v>2016-6</v>
      </c>
      <c r="D679" s="68">
        <f>'Datos mes_tipo de cambio real'!N1318</f>
        <v>52.489116680289847</v>
      </c>
      <c r="E679" s="68">
        <f>'Datos mes_tipo de cambio real'!O1318</f>
        <v>53.240513551057767</v>
      </c>
      <c r="F679" s="68">
        <f>'Datos mes_tipo de cambio real'!P1318</f>
        <v>53.591728402604261</v>
      </c>
    </row>
    <row r="680" spans="1:6" x14ac:dyDescent="0.3">
      <c r="A680" s="67">
        <f>'Datos mes_tipo de cambio real'!A1319</f>
        <v>2016</v>
      </c>
      <c r="B680" s="67">
        <f>'Datos mes_tipo de cambio real'!B1319</f>
        <v>7</v>
      </c>
      <c r="C680" s="67" t="str">
        <f>'Datos mes_tipo de cambio real'!C1319</f>
        <v>2016-7</v>
      </c>
      <c r="D680" s="68">
        <f>'Datos mes_tipo de cambio real'!N1319</f>
        <v>54.167040166197097</v>
      </c>
      <c r="E680" s="68">
        <f>'Datos mes_tipo de cambio real'!O1319</f>
        <v>54.705578042180925</v>
      </c>
      <c r="F680" s="68">
        <f>'Datos mes_tipo de cambio real'!P1319</f>
        <v>55.309157228033826</v>
      </c>
    </row>
    <row r="681" spans="1:6" x14ac:dyDescent="0.3">
      <c r="A681" s="67">
        <f>'Datos mes_tipo de cambio real'!A1320</f>
        <v>2016</v>
      </c>
      <c r="B681" s="67">
        <f>'Datos mes_tipo de cambio real'!B1320</f>
        <v>8</v>
      </c>
      <c r="C681" s="67" t="str">
        <f>'Datos mes_tipo de cambio real'!C1320</f>
        <v>2016-8</v>
      </c>
      <c r="D681" s="68">
        <f>'Datos mes_tipo de cambio real'!N1320</f>
        <v>53.989536375898417</v>
      </c>
      <c r="E681" s="68">
        <f>'Datos mes_tipo de cambio real'!O1320</f>
        <v>55.324826975324193</v>
      </c>
      <c r="F681" s="68">
        <f>'Datos mes_tipo de cambio real'!P1320</f>
        <v>55.132155195883442</v>
      </c>
    </row>
    <row r="682" spans="1:6" x14ac:dyDescent="0.3">
      <c r="A682" s="67">
        <f>'Datos mes_tipo de cambio real'!A1321</f>
        <v>2016</v>
      </c>
      <c r="B682" s="67">
        <f>'Datos mes_tipo de cambio real'!B1321</f>
        <v>9</v>
      </c>
      <c r="C682" s="67" t="str">
        <f>'Datos mes_tipo de cambio real'!C1321</f>
        <v>2016-9</v>
      </c>
      <c r="D682" s="68">
        <f>'Datos mes_tipo de cambio real'!N1321</f>
        <v>54.488037999632169</v>
      </c>
      <c r="E682" s="68">
        <f>'Datos mes_tipo de cambio real'!O1321</f>
        <v>55.242894056704351</v>
      </c>
      <c r="F682" s="68">
        <f>'Datos mes_tipo de cambio real'!P1321</f>
        <v>55.645490924796093</v>
      </c>
    </row>
    <row r="683" spans="1:6" x14ac:dyDescent="0.3">
      <c r="A683" s="67">
        <f>'Datos mes_tipo de cambio real'!A1322</f>
        <v>2016</v>
      </c>
      <c r="B683" s="67">
        <f>'Datos mes_tipo de cambio real'!B1322</f>
        <v>10</v>
      </c>
      <c r="C683" s="67" t="str">
        <f>'Datos mes_tipo de cambio real'!C1322</f>
        <v>2016-10</v>
      </c>
      <c r="D683" s="68">
        <f>'Datos mes_tipo de cambio real'!N1322</f>
        <v>53.497622960185168</v>
      </c>
      <c r="E683" s="68">
        <f>'Datos mes_tipo de cambio real'!O1322</f>
        <v>54.228018485372367</v>
      </c>
      <c r="F683" s="68">
        <f>'Datos mes_tipo de cambio real'!P1322</f>
        <v>54.638243578897836</v>
      </c>
    </row>
    <row r="684" spans="1:6" x14ac:dyDescent="0.3">
      <c r="A684" s="67">
        <f>'Datos mes_tipo de cambio real'!A1323</f>
        <v>2016</v>
      </c>
      <c r="B684" s="67">
        <f>'Datos mes_tipo de cambio real'!B1323</f>
        <v>11</v>
      </c>
      <c r="C684" s="67" t="str">
        <f>'Datos mes_tipo de cambio real'!C1323</f>
        <v>2016-11</v>
      </c>
      <c r="D684" s="68">
        <f>'Datos mes_tipo de cambio real'!N1323</f>
        <v>53.337051036248404</v>
      </c>
      <c r="E684" s="68">
        <f>'Datos mes_tipo de cambio real'!O1323</f>
        <v>53.757504476589425</v>
      </c>
      <c r="F684" s="68">
        <f>'Datos mes_tipo de cambio real'!P1323</f>
        <v>54.478442222395685</v>
      </c>
    </row>
    <row r="685" spans="1:6" x14ac:dyDescent="0.3">
      <c r="A685" s="67">
        <f>'Datos mes_tipo de cambio real'!A1324</f>
        <v>2016</v>
      </c>
      <c r="B685" s="67">
        <f>'Datos mes_tipo de cambio real'!B1324</f>
        <v>12</v>
      </c>
      <c r="C685" s="67" t="str">
        <f>'Datos mes_tipo de cambio real'!C1324</f>
        <v>2016-12</v>
      </c>
      <c r="D685" s="68">
        <f>'Datos mes_tipo de cambio real'!N1324</f>
        <v>54.616271618734245</v>
      </c>
      <c r="E685" s="68">
        <f>'Datos mes_tipo de cambio real'!O1324</f>
        <v>56.214974121253526</v>
      </c>
      <c r="F685" s="68">
        <f>'Datos mes_tipo de cambio real'!P1324</f>
        <v>55.789332640687206</v>
      </c>
    </row>
    <row r="686" spans="1:6" x14ac:dyDescent="0.3">
      <c r="A686" s="67">
        <f>'Datos mes_tipo de cambio real'!A1325</f>
        <v>2017</v>
      </c>
      <c r="B686" s="67">
        <f>'Datos mes_tipo de cambio real'!B1325</f>
        <v>1</v>
      </c>
      <c r="C686" s="67" t="str">
        <f>'Datos mes_tipo de cambio real'!C1325</f>
        <v>2017-1</v>
      </c>
      <c r="D686" s="68">
        <f>'Datos mes_tipo de cambio real'!N1325</f>
        <v>53.978939541263536</v>
      </c>
      <c r="E686" s="68">
        <f>'Datos mes_tipo de cambio real'!O1325</f>
        <v>56.449543310845463</v>
      </c>
      <c r="F686" s="68">
        <f>'Datos mes_tipo de cambio real'!P1325</f>
        <v>55.14255703900897</v>
      </c>
    </row>
    <row r="687" spans="1:6" x14ac:dyDescent="0.3">
      <c r="A687" s="67">
        <f>'Datos mes_tipo de cambio real'!A1326</f>
        <v>2017</v>
      </c>
      <c r="B687" s="67">
        <f>'Datos mes_tipo de cambio real'!B1326</f>
        <v>2</v>
      </c>
      <c r="C687" s="67" t="str">
        <f>'Datos mes_tipo de cambio real'!C1326</f>
        <v>2017-2</v>
      </c>
      <c r="D687" s="68">
        <f>'Datos mes_tipo de cambio real'!N1326</f>
        <v>51.898446783302042</v>
      </c>
      <c r="E687" s="68">
        <f>'Datos mes_tipo de cambio real'!O1326</f>
        <v>53.993529591002584</v>
      </c>
      <c r="F687" s="68">
        <f>'Datos mes_tipo de cambio real'!P1326</f>
        <v>53.021297283324401</v>
      </c>
    </row>
    <row r="688" spans="1:6" x14ac:dyDescent="0.3">
      <c r="A688" s="67">
        <f>'Datos mes_tipo de cambio real'!A1327</f>
        <v>2017</v>
      </c>
      <c r="B688" s="67">
        <f>'Datos mes_tipo de cambio real'!B1327</f>
        <v>3</v>
      </c>
      <c r="C688" s="67" t="str">
        <f>'Datos mes_tipo de cambio real'!C1327</f>
        <v>2017-3</v>
      </c>
      <c r="D688" s="68">
        <f>'Datos mes_tipo de cambio real'!N1327</f>
        <v>50.501105408780369</v>
      </c>
      <c r="E688" s="68">
        <f>'Datos mes_tipo de cambio real'!O1327</f>
        <v>51.565521443670235</v>
      </c>
      <c r="F688" s="68">
        <f>'Datos mes_tipo de cambio real'!P1327</f>
        <v>51.597696020655839</v>
      </c>
    </row>
    <row r="689" spans="1:6" x14ac:dyDescent="0.3">
      <c r="A689" s="67">
        <f>'Datos mes_tipo de cambio real'!A1328</f>
        <v>2017</v>
      </c>
      <c r="B689" s="67">
        <f>'Datos mes_tipo de cambio real'!B1328</f>
        <v>4</v>
      </c>
      <c r="C689" s="67" t="str">
        <f>'Datos mes_tipo de cambio real'!C1328</f>
        <v>2017-4</v>
      </c>
      <c r="D689" s="68">
        <f>'Datos mes_tipo de cambio real'!N1328</f>
        <v>48.651982164670088</v>
      </c>
      <c r="E689" s="68">
        <f>'Datos mes_tipo de cambio real'!O1328</f>
        <v>49.8478948329183</v>
      </c>
      <c r="F689" s="68">
        <f>'Datos mes_tipo de cambio real'!P1328</f>
        <v>49.712247743877825</v>
      </c>
    </row>
    <row r="690" spans="1:6" x14ac:dyDescent="0.3">
      <c r="A690" s="67">
        <f>'Datos mes_tipo de cambio real'!A1329</f>
        <v>2017</v>
      </c>
      <c r="B690" s="67">
        <f>'Datos mes_tipo de cambio real'!B1329</f>
        <v>5</v>
      </c>
      <c r="C690" s="67" t="str">
        <f>'Datos mes_tipo de cambio real'!C1329</f>
        <v>2017-5</v>
      </c>
      <c r="D690" s="68">
        <f>'Datos mes_tipo de cambio real'!N1329</f>
        <v>49.197635893125771</v>
      </c>
      <c r="E690" s="68">
        <f>'Datos mes_tipo de cambio real'!O1329</f>
        <v>49.748114130813747</v>
      </c>
      <c r="F690" s="68">
        <f>'Datos mes_tipo de cambio real'!P1329</f>
        <v>50.273663227578588</v>
      </c>
    </row>
    <row r="691" spans="1:6" x14ac:dyDescent="0.3">
      <c r="A691" s="67">
        <f>'Datos mes_tipo de cambio real'!A1330</f>
        <v>2017</v>
      </c>
      <c r="B691" s="67">
        <f>'Datos mes_tipo de cambio real'!B1330</f>
        <v>6</v>
      </c>
      <c r="C691" s="67" t="str">
        <f>'Datos mes_tipo de cambio real'!C1330</f>
        <v>2017-6</v>
      </c>
      <c r="D691" s="68">
        <f>'Datos mes_tipo de cambio real'!N1330</f>
        <v>49.936262678405754</v>
      </c>
      <c r="E691" s="68">
        <f>'Datos mes_tipo de cambio real'!O1330</f>
        <v>50.482831532923186</v>
      </c>
      <c r="F691" s="68">
        <f>'Datos mes_tipo de cambio real'!P1330</f>
        <v>51.032373720575769</v>
      </c>
    </row>
    <row r="692" spans="1:6" x14ac:dyDescent="0.3">
      <c r="A692" s="67">
        <f>'Datos mes_tipo de cambio real'!A1331</f>
        <v>2017</v>
      </c>
      <c r="B692" s="67">
        <f>'Datos mes_tipo de cambio real'!B1331</f>
        <v>7</v>
      </c>
      <c r="C692" s="67" t="str">
        <f>'Datos mes_tipo de cambio real'!C1331</f>
        <v>2017-7</v>
      </c>
      <c r="D692" s="68">
        <f>'Datos mes_tipo de cambio real'!N1331</f>
        <v>52.371140845726757</v>
      </c>
      <c r="E692" s="68">
        <f>'Datos mes_tipo de cambio real'!O1331</f>
        <v>53.190292255641026</v>
      </c>
      <c r="F692" s="68">
        <f>'Datos mes_tipo de cambio real'!P1331</f>
        <v>53.27966785720686</v>
      </c>
    </row>
    <row r="693" spans="1:6" x14ac:dyDescent="0.3">
      <c r="A693" s="67">
        <f>'Datos mes_tipo de cambio real'!A1332</f>
        <v>2017</v>
      </c>
      <c r="B693" s="67">
        <f>'Datos mes_tipo de cambio real'!B1332</f>
        <v>8</v>
      </c>
      <c r="C693" s="67" t="str">
        <f>'Datos mes_tipo de cambio real'!C1332</f>
        <v>2017-8</v>
      </c>
      <c r="D693" s="68">
        <f>'Datos mes_tipo de cambio real'!N1332</f>
        <v>52.40197820972238</v>
      </c>
      <c r="E693" s="68">
        <f>'Datos mes_tipo de cambio real'!O1332</f>
        <v>54.325366558668918</v>
      </c>
      <c r="F693" s="68">
        <f>'Datos mes_tipo de cambio real'!P1332</f>
        <v>53.070954277912342</v>
      </c>
    </row>
    <row r="694" spans="1:6" x14ac:dyDescent="0.3">
      <c r="A694" s="67">
        <f>'Datos mes_tipo de cambio real'!A1333</f>
        <v>2017</v>
      </c>
      <c r="B694" s="67">
        <f>'Datos mes_tipo de cambio real'!B1333</f>
        <v>9</v>
      </c>
      <c r="C694" s="67" t="str">
        <f>'Datos mes_tipo de cambio real'!C1333</f>
        <v>2017-9</v>
      </c>
      <c r="D694" s="68">
        <f>'Datos mes_tipo de cambio real'!N1333</f>
        <v>50.970841931502356</v>
      </c>
      <c r="E694" s="68">
        <f>'Datos mes_tipo de cambio real'!O1333</f>
        <v>52.41225680847684</v>
      </c>
      <c r="F694" s="68">
        <f>'Datos mes_tipo de cambio real'!P1333</f>
        <v>51.389070487003124</v>
      </c>
    </row>
    <row r="695" spans="1:6" x14ac:dyDescent="0.3">
      <c r="A695" s="67">
        <f>'Datos mes_tipo de cambio real'!A1334</f>
        <v>2017</v>
      </c>
      <c r="B695" s="67">
        <f>'Datos mes_tipo de cambio real'!B1334</f>
        <v>10</v>
      </c>
      <c r="C695" s="67" t="str">
        <f>'Datos mes_tipo de cambio real'!C1334</f>
        <v>2017-10</v>
      </c>
      <c r="D695" s="68">
        <f>'Datos mes_tipo de cambio real'!N1334</f>
        <v>51.007951579522349</v>
      </c>
      <c r="E695" s="68">
        <f>'Datos mes_tipo de cambio real'!O1334</f>
        <v>51.84194524902248</v>
      </c>
      <c r="F695" s="68">
        <f>'Datos mes_tipo de cambio real'!P1334</f>
        <v>51.194885806632008</v>
      </c>
    </row>
    <row r="696" spans="1:6" x14ac:dyDescent="0.3">
      <c r="A696" s="67">
        <f>'Datos mes_tipo de cambio real'!A1335</f>
        <v>2017</v>
      </c>
      <c r="B696" s="67">
        <f>'Datos mes_tipo de cambio real'!B1335</f>
        <v>11</v>
      </c>
      <c r="C696" s="67" t="str">
        <f>'Datos mes_tipo de cambio real'!C1335</f>
        <v>2017-11</v>
      </c>
      <c r="D696" s="68">
        <f>'Datos mes_tipo de cambio real'!N1335</f>
        <v>50.478385198415829</v>
      </c>
      <c r="E696" s="68">
        <f>'Datos mes_tipo de cambio real'!O1335</f>
        <v>51.4197757763041</v>
      </c>
      <c r="F696" s="68">
        <f>'Datos mes_tipo de cambio real'!P1335</f>
        <v>50.435216487796779</v>
      </c>
    </row>
    <row r="697" spans="1:6" x14ac:dyDescent="0.3">
      <c r="A697" s="67">
        <f>'Datos mes_tipo de cambio real'!A1336</f>
        <v>2017</v>
      </c>
      <c r="B697" s="67">
        <f>'Datos mes_tipo de cambio real'!B1336</f>
        <v>12</v>
      </c>
      <c r="C697" s="67" t="str">
        <f>'Datos mes_tipo de cambio real'!C1336</f>
        <v>2017-12</v>
      </c>
      <c r="D697" s="68">
        <f>'Datos mes_tipo de cambio real'!N1336</f>
        <v>49.716892741378132</v>
      </c>
      <c r="E697" s="68">
        <f>'Datos mes_tipo de cambio real'!O1336</f>
        <v>50.528181022876531</v>
      </c>
      <c r="F697" s="68">
        <f>'Datos mes_tipo de cambio real'!P1336</f>
        <v>49.450667043248167</v>
      </c>
    </row>
    <row r="698" spans="1:6" x14ac:dyDescent="0.3">
      <c r="A698" s="67">
        <f>'Datos mes_tipo de cambio real'!A1337</f>
        <v>2018</v>
      </c>
      <c r="B698" s="67">
        <f>'Datos mes_tipo de cambio real'!B1337</f>
        <v>1</v>
      </c>
      <c r="C698" s="67" t="str">
        <f>'Datos mes_tipo de cambio real'!C1337</f>
        <v>2018-1</v>
      </c>
      <c r="D698" s="68">
        <f>'Datos mes_tipo de cambio real'!N1337</f>
        <v>52.604642956027384</v>
      </c>
      <c r="E698" s="68">
        <f>'Datos mes_tipo de cambio real'!O1337</f>
        <v>53.665118543569903</v>
      </c>
      <c r="F698" s="68">
        <f>'Datos mes_tipo de cambio real'!P1337</f>
        <v>52.087317770095979</v>
      </c>
    </row>
    <row r="699" spans="1:6" x14ac:dyDescent="0.3">
      <c r="A699" s="67">
        <f>'Datos mes_tipo de cambio real'!A1338</f>
        <v>2018</v>
      </c>
      <c r="B699" s="67">
        <f>'Datos mes_tipo de cambio real'!B1338</f>
        <v>2</v>
      </c>
      <c r="C699" s="67" t="str">
        <f>'Datos mes_tipo de cambio real'!C1338</f>
        <v>2018-2</v>
      </c>
      <c r="D699" s="68">
        <f>'Datos mes_tipo de cambio real'!N1338</f>
        <v>53.667315635556754</v>
      </c>
      <c r="E699" s="68">
        <f>'Datos mes_tipo de cambio real'!O1338</f>
        <v>53.59088204084064</v>
      </c>
      <c r="F699" s="68">
        <f>'Datos mes_tipo de cambio real'!P1338</f>
        <v>52.900226346621182</v>
      </c>
    </row>
    <row r="700" spans="1:6" x14ac:dyDescent="0.3">
      <c r="A700" s="67">
        <f>'Datos mes_tipo de cambio real'!A1339</f>
        <v>2018</v>
      </c>
      <c r="B700" s="67">
        <f>'Datos mes_tipo de cambio real'!B1339</f>
        <v>3</v>
      </c>
      <c r="C700" s="67" t="str">
        <f>'Datos mes_tipo de cambio real'!C1339</f>
        <v>2018-3</v>
      </c>
      <c r="D700" s="68">
        <f>'Datos mes_tipo de cambio real'!N1339</f>
        <v>53.616271163073272</v>
      </c>
      <c r="E700" s="68">
        <f>'Datos mes_tipo de cambio real'!O1339</f>
        <v>54.009391043026866</v>
      </c>
      <c r="F700" s="68">
        <f>'Datos mes_tipo de cambio real'!P1339</f>
        <v>52.611902258589943</v>
      </c>
    </row>
    <row r="701" spans="1:6" x14ac:dyDescent="0.3">
      <c r="A701" s="67">
        <f>'Datos mes_tipo de cambio real'!A1340</f>
        <v>2018</v>
      </c>
      <c r="B701" s="67">
        <f>'Datos mes_tipo de cambio real'!B1340</f>
        <v>4</v>
      </c>
      <c r="C701" s="67" t="str">
        <f>'Datos mes_tipo de cambio real'!C1340</f>
        <v>2018-4</v>
      </c>
      <c r="D701" s="68">
        <f>'Datos mes_tipo de cambio real'!N1340</f>
        <v>52.252392594767947</v>
      </c>
      <c r="E701" s="68">
        <f>'Datos mes_tipo de cambio real'!O1340</f>
        <v>52.478391860809872</v>
      </c>
      <c r="F701" s="68">
        <f>'Datos mes_tipo de cambio real'!P1340</f>
        <v>51.042662415022015</v>
      </c>
    </row>
    <row r="702" spans="1:6" x14ac:dyDescent="0.3">
      <c r="A702" s="67">
        <f>'Datos mes_tipo de cambio real'!A1341</f>
        <v>2018</v>
      </c>
      <c r="B702" s="67">
        <f>'Datos mes_tipo de cambio real'!B1341</f>
        <v>5</v>
      </c>
      <c r="C702" s="67" t="str">
        <f>'Datos mes_tipo de cambio real'!C1341</f>
        <v>2018-5</v>
      </c>
      <c r="D702" s="68">
        <f>'Datos mes_tipo de cambio real'!N1341</f>
        <v>59.997168129301805</v>
      </c>
      <c r="E702" s="68">
        <f>'Datos mes_tipo de cambio real'!O1341</f>
        <v>61.282095500920008</v>
      </c>
      <c r="F702" s="68">
        <f>'Datos mes_tipo de cambio real'!P1341</f>
        <v>58.344192128924831</v>
      </c>
    </row>
    <row r="703" spans="1:6" x14ac:dyDescent="0.3">
      <c r="A703" s="67">
        <f>'Datos mes_tipo de cambio real'!A1342</f>
        <v>2018</v>
      </c>
      <c r="B703" s="67">
        <f>'Datos mes_tipo de cambio real'!B1342</f>
        <v>6</v>
      </c>
      <c r="C703" s="67" t="str">
        <f>'Datos mes_tipo de cambio real'!C1342</f>
        <v>2018-6</v>
      </c>
      <c r="D703" s="68">
        <f>'Datos mes_tipo de cambio real'!N1342</f>
        <v>64.901938559153706</v>
      </c>
      <c r="E703" s="68">
        <f>'Datos mes_tipo de cambio real'!O1342</f>
        <v>65.91198234384035</v>
      </c>
      <c r="F703" s="68">
        <f>'Datos mes_tipo de cambio real'!P1342</f>
        <v>62.829599006947554</v>
      </c>
    </row>
    <row r="704" spans="1:6" x14ac:dyDescent="0.3">
      <c r="A704" s="67">
        <f>'Datos mes_tipo de cambio real'!A1343</f>
        <v>2018</v>
      </c>
      <c r="B704" s="67">
        <f>'Datos mes_tipo de cambio real'!B1343</f>
        <v>7</v>
      </c>
      <c r="C704" s="67" t="str">
        <f>'Datos mes_tipo de cambio real'!C1343</f>
        <v>2018-7</v>
      </c>
      <c r="D704" s="68">
        <f>'Datos mes_tipo de cambio real'!N1343</f>
        <v>65.613080596677676</v>
      </c>
      <c r="E704" s="68">
        <f>'Datos mes_tipo de cambio real'!O1343</f>
        <v>67.153121739978104</v>
      </c>
      <c r="F704" s="68">
        <f>'Datos mes_tipo de cambio real'!P1343</f>
        <v>63.241970308639914</v>
      </c>
    </row>
    <row r="705" spans="1:6" x14ac:dyDescent="0.3">
      <c r="A705" s="67">
        <f>'Datos mes_tipo de cambio real'!A1344</f>
        <v>2018</v>
      </c>
      <c r="B705" s="67">
        <f>'Datos mes_tipo de cambio real'!B1344</f>
        <v>8</v>
      </c>
      <c r="C705" s="67" t="str">
        <f>'Datos mes_tipo de cambio real'!C1344</f>
        <v>2018-8</v>
      </c>
      <c r="D705" s="68">
        <f>'Datos mes_tipo de cambio real'!N1344</f>
        <v>68.923030542275072</v>
      </c>
      <c r="E705" s="68">
        <f>'Datos mes_tipo de cambio real'!O1344</f>
        <v>69.660074319791704</v>
      </c>
      <c r="F705" s="68">
        <f>'Datos mes_tipo de cambio real'!P1344</f>
        <v>66.143576221228955</v>
      </c>
    </row>
    <row r="706" spans="1:6" x14ac:dyDescent="0.3">
      <c r="A706" s="67">
        <f>'Datos mes_tipo de cambio real'!A1345</f>
        <v>2018</v>
      </c>
      <c r="B706" s="67">
        <f>'Datos mes_tipo de cambio real'!B1345</f>
        <v>9</v>
      </c>
      <c r="C706" s="67" t="str">
        <f>'Datos mes_tipo de cambio real'!C1345</f>
        <v>2018-9</v>
      </c>
      <c r="D706" s="68">
        <f>'Datos mes_tipo de cambio real'!N1345</f>
        <v>83.02948775233412</v>
      </c>
      <c r="E706" s="68">
        <f>'Datos mes_tipo de cambio real'!O1345</f>
        <v>83.016611555562889</v>
      </c>
      <c r="F706" s="68">
        <f>'Datos mes_tipo de cambio real'!P1345</f>
        <v>79.334850939604308</v>
      </c>
    </row>
    <row r="707" spans="1:6" x14ac:dyDescent="0.3">
      <c r="A707" s="67">
        <f>'Datos mes_tipo de cambio real'!A1346</f>
        <v>2018</v>
      </c>
      <c r="B707" s="67">
        <f>'Datos mes_tipo de cambio real'!B1346</f>
        <v>10</v>
      </c>
      <c r="C707" s="67" t="str">
        <f>'Datos mes_tipo de cambio real'!C1346</f>
        <v>2018-10</v>
      </c>
      <c r="D707" s="68">
        <f>'Datos mes_tipo de cambio real'!N1346</f>
        <v>75.94231984543832</v>
      </c>
      <c r="E707" s="68">
        <f>'Datos mes_tipo de cambio real'!O1346</f>
        <v>76.10427162865011</v>
      </c>
      <c r="F707" s="68">
        <f>'Datos mes_tipo de cambio real'!P1346</f>
        <v>72.247671616837522</v>
      </c>
    </row>
    <row r="708" spans="1:6" x14ac:dyDescent="0.3">
      <c r="A708" s="67">
        <f>'Datos mes_tipo de cambio real'!A1347</f>
        <v>2018</v>
      </c>
      <c r="B708" s="67">
        <f>'Datos mes_tipo de cambio real'!B1347</f>
        <v>11</v>
      </c>
      <c r="C708" s="67" t="str">
        <f>'Datos mes_tipo de cambio real'!C1347</f>
        <v>2018-11</v>
      </c>
      <c r="D708" s="68">
        <f>'Datos mes_tipo de cambio real'!N1347</f>
        <v>72.455244523020724</v>
      </c>
      <c r="E708" s="68">
        <f>'Datos mes_tipo de cambio real'!O1347</f>
        <v>71.290827993961159</v>
      </c>
      <c r="F708" s="68">
        <f>'Datos mes_tipo de cambio real'!P1347</f>
        <v>68.630658567952466</v>
      </c>
    </row>
    <row r="709" spans="1:6" x14ac:dyDescent="0.3">
      <c r="A709" s="67">
        <f>'Datos mes_tipo de cambio real'!A1348</f>
        <v>2018</v>
      </c>
      <c r="B709" s="67">
        <f>'Datos mes_tipo de cambio real'!B1348</f>
        <v>12</v>
      </c>
      <c r="C709" s="67" t="str">
        <f>'Datos mes_tipo de cambio real'!C1348</f>
        <v>2018-12</v>
      </c>
      <c r="D709" s="68">
        <f>'Datos mes_tipo de cambio real'!N1348</f>
        <v>73.579651522358176</v>
      </c>
      <c r="E709" s="68">
        <f>'Datos mes_tipo de cambio real'!O1348</f>
        <v>73.104657371845704</v>
      </c>
      <c r="F709" s="68">
        <f>'Datos mes_tipo de cambio real'!P1348</f>
        <v>69.392799851910979</v>
      </c>
    </row>
    <row r="710" spans="1:6" x14ac:dyDescent="0.3">
      <c r="A710" s="67">
        <f>'Datos mes_tipo de cambio real'!A1349</f>
        <v>2019</v>
      </c>
      <c r="B710" s="67">
        <f>'Datos mes_tipo de cambio real'!B1349</f>
        <v>1</v>
      </c>
      <c r="C710" s="67" t="str">
        <f>'Datos mes_tipo de cambio real'!C1349</f>
        <v>2019-1</v>
      </c>
      <c r="D710" s="68">
        <f>'Datos mes_tipo de cambio real'!N1349</f>
        <v>70.768073428785243</v>
      </c>
      <c r="E710" s="68">
        <f>'Datos mes_tipo de cambio real'!O1349</f>
        <v>72.675401601512945</v>
      </c>
      <c r="F710" s="68">
        <f>'Datos mes_tipo de cambio real'!P1349</f>
        <v>66.451134645518934</v>
      </c>
    </row>
    <row r="711" spans="1:6" x14ac:dyDescent="0.3">
      <c r="A711" s="67">
        <f>'Datos mes_tipo de cambio real'!A1350</f>
        <v>2019</v>
      </c>
      <c r="B711" s="67">
        <f>'Datos mes_tipo de cambio real'!B1350</f>
        <v>2</v>
      </c>
      <c r="C711" s="67" t="str">
        <f>'Datos mes_tipo de cambio real'!C1350</f>
        <v>2019-2</v>
      </c>
      <c r="D711" s="68">
        <f>'Datos mes_tipo de cambio real'!N1350</f>
        <v>70.128483469401175</v>
      </c>
      <c r="E711" s="68">
        <f>'Datos mes_tipo de cambio real'!O1350</f>
        <v>69.035042543300733</v>
      </c>
      <c r="F711" s="68">
        <f>'Datos mes_tipo de cambio real'!P1350</f>
        <v>65.564359022022359</v>
      </c>
    </row>
    <row r="712" spans="1:6" x14ac:dyDescent="0.3">
      <c r="A712" s="67">
        <f>'Datos mes_tipo de cambio real'!A1351</f>
        <v>2019</v>
      </c>
      <c r="B712" s="67">
        <f>'Datos mes_tipo de cambio real'!B1351</f>
        <v>3</v>
      </c>
      <c r="C712" s="67" t="str">
        <f>'Datos mes_tipo de cambio real'!C1351</f>
        <v>2019-3</v>
      </c>
      <c r="D712" s="68">
        <f>'Datos mes_tipo de cambio real'!N1351</f>
        <v>72.275539504110782</v>
      </c>
      <c r="E712" s="68">
        <f>'Datos mes_tipo de cambio real'!O1351</f>
        <v>71.46201741775235</v>
      </c>
      <c r="F712" s="68">
        <f>'Datos mes_tipo de cambio real'!P1351</f>
        <v>67.277997862371492</v>
      </c>
    </row>
    <row r="713" spans="1:6" x14ac:dyDescent="0.3">
      <c r="A713" s="67">
        <f>'Datos mes_tipo de cambio real'!A1352</f>
        <v>2019</v>
      </c>
      <c r="B713" s="67">
        <f>'Datos mes_tipo de cambio real'!B1352</f>
        <v>4</v>
      </c>
      <c r="C713" s="67" t="str">
        <f>'Datos mes_tipo de cambio real'!C1352</f>
        <v>2019-4</v>
      </c>
      <c r="D713" s="68">
        <f>'Datos mes_tipo de cambio real'!N1352</f>
        <v>73.152489994221312</v>
      </c>
      <c r="E713" s="68">
        <f>'Datos mes_tipo de cambio real'!O1352</f>
        <v>73.639597242845468</v>
      </c>
      <c r="F713" s="68">
        <f>'Datos mes_tipo de cambio real'!P1352</f>
        <v>67.79835773157906</v>
      </c>
    </row>
    <row r="714" spans="1:6" x14ac:dyDescent="0.3">
      <c r="A714" s="67">
        <f>'Datos mes_tipo de cambio real'!A1353</f>
        <v>2019</v>
      </c>
      <c r="B714" s="67">
        <f>'Datos mes_tipo de cambio real'!B1353</f>
        <v>5</v>
      </c>
      <c r="C714" s="67" t="str">
        <f>'Datos mes_tipo de cambio real'!C1353</f>
        <v>2019-5</v>
      </c>
      <c r="D714" s="68">
        <f>'Datos mes_tipo de cambio real'!N1353</f>
        <v>73.863637436803145</v>
      </c>
      <c r="E714" s="68">
        <f>'Datos mes_tipo de cambio real'!O1353</f>
        <v>74.50746590506273</v>
      </c>
      <c r="F714" s="68">
        <f>'Datos mes_tipo de cambio real'!P1353</f>
        <v>68.159923719553561</v>
      </c>
    </row>
    <row r="715" spans="1:6" x14ac:dyDescent="0.3">
      <c r="A715" s="67">
        <f>'Datos mes_tipo de cambio real'!A1354</f>
        <v>2019</v>
      </c>
      <c r="B715" s="67">
        <f>'Datos mes_tipo de cambio real'!B1354</f>
        <v>6</v>
      </c>
      <c r="C715" s="67" t="str">
        <f>'Datos mes_tipo de cambio real'!C1354</f>
        <v>2019-6</v>
      </c>
      <c r="D715" s="68">
        <f>'Datos mes_tipo de cambio real'!N1354</f>
        <v>70.226830681775226</v>
      </c>
      <c r="E715" s="68">
        <f>'Datos mes_tipo de cambio real'!O1354</f>
        <v>71.067082708412741</v>
      </c>
      <c r="F715" s="68">
        <f>'Datos mes_tipo de cambio real'!P1354</f>
        <v>64.522296768116661</v>
      </c>
    </row>
    <row r="716" spans="1:6" x14ac:dyDescent="0.3">
      <c r="A716" s="67">
        <f>'Datos mes_tipo de cambio real'!A1355</f>
        <v>2019</v>
      </c>
      <c r="B716" s="67">
        <f>'Datos mes_tipo de cambio real'!B1355</f>
        <v>7</v>
      </c>
      <c r="C716" s="67" t="str">
        <f>'Datos mes_tipo de cambio real'!C1355</f>
        <v>2019-7</v>
      </c>
      <c r="D716" s="68">
        <f>'Datos mes_tipo de cambio real'!N1355</f>
        <v>66.876646468138475</v>
      </c>
      <c r="E716" s="68">
        <f>'Datos mes_tipo de cambio real'!O1355</f>
        <v>67.996841673286497</v>
      </c>
      <c r="F716" s="68">
        <f>'Datos mes_tipo de cambio real'!P1355</f>
        <v>61.139648343213764</v>
      </c>
    </row>
    <row r="717" spans="1:6" x14ac:dyDescent="0.3">
      <c r="A717" s="67">
        <f>'Datos mes_tipo de cambio real'!A1356</f>
        <v>2019</v>
      </c>
      <c r="B717" s="67">
        <f>'Datos mes_tipo de cambio real'!B1356</f>
        <v>8</v>
      </c>
      <c r="C717" s="67" t="str">
        <f>'Datos mes_tipo de cambio real'!C1356</f>
        <v>2019-8</v>
      </c>
      <c r="D717" s="68">
        <f>'Datos mes_tipo de cambio real'!N1356</f>
        <v>79.932809779713864</v>
      </c>
      <c r="E717" s="68">
        <f>'Datos mes_tipo de cambio real'!O1356</f>
        <v>81.750440120633073</v>
      </c>
      <c r="F717" s="68">
        <f>'Datos mes_tipo de cambio real'!P1356</f>
        <v>72.713530010230713</v>
      </c>
    </row>
    <row r="718" spans="1:6" x14ac:dyDescent="0.3">
      <c r="A718" s="67">
        <f>'Datos mes_tipo de cambio real'!A1357</f>
        <v>2019</v>
      </c>
      <c r="B718" s="67">
        <f>'Datos mes_tipo de cambio real'!B1357</f>
        <v>9</v>
      </c>
      <c r="C718" s="67" t="str">
        <f>'Datos mes_tipo de cambio real'!C1357</f>
        <v>2019-9</v>
      </c>
      <c r="D718" s="68">
        <f>'Datos mes_tipo de cambio real'!N1357</f>
        <v>81.031421812723465</v>
      </c>
      <c r="E718" s="68">
        <f>'Datos mes_tipo de cambio real'!O1357</f>
        <v>86.104529413084535</v>
      </c>
      <c r="F718" s="68">
        <f>'Datos mes_tipo de cambio real'!P1357</f>
        <v>73.347498803898176</v>
      </c>
    </row>
    <row r="719" spans="1:6" x14ac:dyDescent="0.3">
      <c r="A719" s="67">
        <f>'Datos mes_tipo de cambio real'!A1358</f>
        <v>2019</v>
      </c>
      <c r="B719" s="67">
        <f>'Datos mes_tipo de cambio real'!B1358</f>
        <v>10</v>
      </c>
      <c r="C719" s="67" t="str">
        <f>'Datos mes_tipo de cambio real'!C1358</f>
        <v>2019-10</v>
      </c>
      <c r="D719" s="68">
        <f>'Datos mes_tipo de cambio real'!N1358</f>
        <v>81.423719003666776</v>
      </c>
      <c r="E719" s="68">
        <f>'Datos mes_tipo de cambio real'!O1358</f>
        <v>89.657632153253871</v>
      </c>
      <c r="F719" s="68">
        <f>'Datos mes_tipo de cambio real'!P1358</f>
        <v>73.337226956373541</v>
      </c>
    </row>
    <row r="720" spans="1:6" x14ac:dyDescent="0.3">
      <c r="A720" s="67">
        <f>'Datos mes_tipo de cambio real'!A1359</f>
        <v>2019</v>
      </c>
      <c r="B720" s="67">
        <f>'Datos mes_tipo de cambio real'!B1359</f>
        <v>11</v>
      </c>
      <c r="C720" s="67" t="str">
        <f>'Datos mes_tipo de cambio real'!C1359</f>
        <v>2019-11</v>
      </c>
      <c r="D720" s="68">
        <f>'Datos mes_tipo de cambio real'!N1359</f>
        <v>79.875449032192975</v>
      </c>
      <c r="E720" s="68">
        <f>'Datos mes_tipo de cambio real'!O1359</f>
        <v>87.726160732019267</v>
      </c>
      <c r="F720" s="68">
        <f>'Datos mes_tipo de cambio real'!P1359</f>
        <v>71.586076841280843</v>
      </c>
    </row>
    <row r="721" spans="1:6" x14ac:dyDescent="0.3">
      <c r="A721" s="67">
        <f>'Datos mes_tipo de cambio real'!A1360</f>
        <v>2019</v>
      </c>
      <c r="B721" s="67">
        <f>'Datos mes_tipo de cambio real'!B1360</f>
        <v>12</v>
      </c>
      <c r="C721" s="67" t="str">
        <f>'Datos mes_tipo de cambio real'!C1360</f>
        <v>2019-12</v>
      </c>
      <c r="D721" s="68">
        <f>'Datos mes_tipo de cambio real'!N1360</f>
        <v>77.308007218743484</v>
      </c>
      <c r="E721" s="68">
        <f>'Datos mes_tipo de cambio real'!O1360</f>
        <v>91.530308365988986</v>
      </c>
      <c r="F721" s="68">
        <f>'Datos mes_tipo de cambio real'!P1360</f>
        <v>68.941611106727919</v>
      </c>
    </row>
    <row r="722" spans="1:6" x14ac:dyDescent="0.3">
      <c r="A722" s="67">
        <f>'Datos mes_tipo de cambio real'!A1361</f>
        <v>2020</v>
      </c>
      <c r="B722" s="67">
        <f>'Datos mes_tipo de cambio real'!B1361</f>
        <v>1</v>
      </c>
      <c r="C722" s="67" t="str">
        <f>'Datos mes_tipo de cambio real'!C1361</f>
        <v>2020-1</v>
      </c>
      <c r="D722" s="68">
        <f>'Datos mes_tipo de cambio real'!N1361</f>
        <v>75.966024034428145</v>
      </c>
      <c r="E722" s="68">
        <f>'Datos mes_tipo de cambio real'!O1361</f>
        <v>95.949975649566625</v>
      </c>
      <c r="F722" s="68">
        <f>'Datos mes_tipo de cambio real'!P1361</f>
        <v>67.409025133096605</v>
      </c>
    </row>
    <row r="723" spans="1:6" x14ac:dyDescent="0.3">
      <c r="A723" s="67">
        <f>'Datos mes_tipo de cambio real'!A1362</f>
        <v>2020</v>
      </c>
      <c r="B723" s="67">
        <f>'Datos mes_tipo de cambio real'!B1362</f>
        <v>2</v>
      </c>
      <c r="C723" s="67" t="str">
        <f>'Datos mes_tipo de cambio real'!C1362</f>
        <v>2020-2</v>
      </c>
      <c r="D723" s="68">
        <f>'Datos mes_tipo de cambio real'!N1362</f>
        <v>76.313742060522955</v>
      </c>
      <c r="E723" s="68">
        <f>'Datos mes_tipo de cambio real'!O1362</f>
        <v>95.147091851715601</v>
      </c>
      <c r="F723" s="68">
        <f>'Datos mes_tipo de cambio real'!P1362</f>
        <v>67.381876251760232</v>
      </c>
    </row>
    <row r="724" spans="1:6" x14ac:dyDescent="0.3">
      <c r="A724" s="67">
        <f>'Datos mes_tipo de cambio real'!A1363</f>
        <v>2020</v>
      </c>
      <c r="B724" s="67">
        <f>'Datos mes_tipo de cambio real'!B1363</f>
        <v>3</v>
      </c>
      <c r="C724" s="67" t="str">
        <f>'Datos mes_tipo de cambio real'!C1363</f>
        <v>2020-3</v>
      </c>
      <c r="D724" s="68">
        <f>'Datos mes_tipo de cambio real'!N1363</f>
        <v>75.925623327776975</v>
      </c>
      <c r="E724" s="68">
        <f>'Datos mes_tipo de cambio real'!O1363</f>
        <v>97.439067389301599</v>
      </c>
      <c r="F724" s="68">
        <f>'Datos mes_tipo de cambio real'!P1363</f>
        <v>66.706847393648189</v>
      </c>
    </row>
    <row r="725" spans="1:6" x14ac:dyDescent="0.3">
      <c r="A725" s="67">
        <f>'Datos mes_tipo de cambio real'!A1364</f>
        <v>2020</v>
      </c>
      <c r="B725" s="67">
        <f>'Datos mes_tipo de cambio real'!B1364</f>
        <v>4</v>
      </c>
      <c r="C725" s="67" t="str">
        <f>'Datos mes_tipo de cambio real'!C1364</f>
        <v>2020-4</v>
      </c>
      <c r="D725" s="68">
        <f>'Datos mes_tipo de cambio real'!N1364</f>
        <v>77.548992469187567</v>
      </c>
      <c r="E725" s="68">
        <f>'Datos mes_tipo de cambio real'!O1364</f>
        <v>115.17500525651452</v>
      </c>
      <c r="F725" s="68">
        <f>'Datos mes_tipo de cambio real'!P1364</f>
        <v>67.795350433244707</v>
      </c>
    </row>
    <row r="726" spans="1:6" x14ac:dyDescent="0.3">
      <c r="A726" s="67">
        <f>'Datos mes_tipo de cambio real'!A1365</f>
        <v>2020</v>
      </c>
      <c r="B726" s="67">
        <f>'Datos mes_tipo de cambio real'!B1365</f>
        <v>5</v>
      </c>
      <c r="C726" s="67" t="str">
        <f>'Datos mes_tipo de cambio real'!C1365</f>
        <v>2020-5</v>
      </c>
      <c r="D726" s="68">
        <f>'Datos mes_tipo de cambio real'!N1365</f>
        <v>78.592807522182994</v>
      </c>
      <c r="E726" s="68">
        <f>'Datos mes_tipo de cambio real'!O1365</f>
        <v>144.0499538000748</v>
      </c>
      <c r="F726" s="68">
        <f>'Datos mes_tipo de cambio real'!P1365</f>
        <v>68.367272379101493</v>
      </c>
    </row>
    <row r="727" spans="1:6" x14ac:dyDescent="0.3">
      <c r="A727" s="67">
        <f>'Datos mes_tipo de cambio real'!A1366</f>
        <v>2020</v>
      </c>
      <c r="B727" s="67">
        <f>'Datos mes_tipo de cambio real'!B1366</f>
        <v>6</v>
      </c>
      <c r="C727" s="67" t="str">
        <f>'Datos mes_tipo de cambio real'!C1366</f>
        <v>2020-6</v>
      </c>
      <c r="D727" s="68">
        <f>'Datos mes_tipo de cambio real'!N1366</f>
        <v>79.040811994180885</v>
      </c>
      <c r="E727" s="68">
        <f>'Datos mes_tipo de cambio real'!O1366</f>
        <v>140.61943168098998</v>
      </c>
      <c r="F727" s="68">
        <f>'Datos mes_tipo de cambio real'!P1366</f>
        <v>68.416136166220454</v>
      </c>
    </row>
    <row r="728" spans="1:6" x14ac:dyDescent="0.3">
      <c r="A728" s="67">
        <f>'Datos mes_tipo de cambio real'!A1367</f>
        <v>2020</v>
      </c>
      <c r="B728" s="67">
        <f>'Datos mes_tipo de cambio real'!B1367</f>
        <v>7</v>
      </c>
      <c r="C728" s="67" t="str">
        <f>'Datos mes_tipo de cambio real'!C1367</f>
        <v>2020-7</v>
      </c>
      <c r="D728" s="68">
        <f>'Datos mes_tipo de cambio real'!N1367</f>
        <v>80.117280417649965</v>
      </c>
      <c r="E728" s="68">
        <f>'Datos mes_tipo de cambio real'!O1367</f>
        <v>144.1358873708441</v>
      </c>
      <c r="F728" s="68">
        <f>'Datos mes_tipo de cambio real'!P1367</f>
        <v>69.113791422866811</v>
      </c>
    </row>
    <row r="729" spans="1:6" x14ac:dyDescent="0.3">
      <c r="A729" s="67">
        <f>'Datos mes_tipo de cambio real'!A1368</f>
        <v>2020</v>
      </c>
      <c r="B729" s="67">
        <f>'Datos mes_tipo de cambio real'!B1368</f>
        <v>8</v>
      </c>
      <c r="C729" s="67" t="str">
        <f>'Datos mes_tipo de cambio real'!C1368</f>
        <v>2020-8</v>
      </c>
      <c r="D729" s="68">
        <f>'Datos mes_tipo de cambio real'!N1368</f>
        <v>80.329455385758536</v>
      </c>
      <c r="E729" s="68">
        <f>'Datos mes_tipo de cambio real'!O1368</f>
        <v>144.17338262979291</v>
      </c>
      <c r="F729" s="68">
        <f>'Datos mes_tipo de cambio real'!P1368</f>
        <v>69.062884094941182</v>
      </c>
    </row>
    <row r="730" spans="1:6" x14ac:dyDescent="0.3">
      <c r="A730" s="67">
        <f>'Datos mes_tipo de cambio real'!A1369</f>
        <v>2020</v>
      </c>
      <c r="B730" s="67">
        <f>'Datos mes_tipo de cambio real'!B1369</f>
        <v>9</v>
      </c>
      <c r="C730" s="67" t="str">
        <f>'Datos mes_tipo de cambio real'!C1369</f>
        <v>2020-9</v>
      </c>
      <c r="D730" s="68">
        <f>'Datos mes_tipo de cambio real'!N1369</f>
        <v>80.285508001693344</v>
      </c>
      <c r="E730" s="68">
        <f>'Datos mes_tipo de cambio real'!O1369</f>
        <v>144.80768256810478</v>
      </c>
      <c r="F730" s="68">
        <f>'Datos mes_tipo de cambio real'!P1369</f>
        <v>68.792076153896474</v>
      </c>
    </row>
    <row r="731" spans="1:6" x14ac:dyDescent="0.3">
      <c r="A731" s="67">
        <f>'Datos mes_tipo de cambio real'!A1370</f>
        <v>2020</v>
      </c>
      <c r="B731" s="67">
        <f>'Datos mes_tipo de cambio real'!B1370</f>
        <v>10</v>
      </c>
      <c r="C731" s="67" t="str">
        <f>'Datos mes_tipo de cambio real'!C1370</f>
        <v>2020-10</v>
      </c>
      <c r="D731" s="68">
        <f>'Datos mes_tipo de cambio real'!N1370</f>
        <v>79.903159036851633</v>
      </c>
      <c r="E731" s="68">
        <f>'Datos mes_tipo de cambio real'!O1370</f>
        <v>172.67318121137757</v>
      </c>
      <c r="F731" s="68">
        <f>'Datos mes_tipo de cambio real'!P1370</f>
        <v>68.23333141596116</v>
      </c>
    </row>
    <row r="732" spans="1:6" x14ac:dyDescent="0.3">
      <c r="A732" s="67">
        <f>'Datos mes_tipo de cambio real'!A1371</f>
        <v>2020</v>
      </c>
      <c r="B732" s="67">
        <f>'Datos mes_tipo de cambio real'!B1371</f>
        <v>11</v>
      </c>
      <c r="C732" s="67" t="str">
        <f>'Datos mes_tipo de cambio real'!C1371</f>
        <v>2020-11</v>
      </c>
      <c r="D732" s="68">
        <f>'Datos mes_tipo de cambio real'!N1371</f>
        <v>80.01341438698492</v>
      </c>
      <c r="E732" s="68">
        <f>'Datos mes_tipo de cambio real'!O1371</f>
        <v>157.95176757141351</v>
      </c>
      <c r="F732" s="68">
        <f>'Datos mes_tipo de cambio real'!P1371</f>
        <v>68.096814743794354</v>
      </c>
    </row>
    <row r="733" spans="1:6" x14ac:dyDescent="0.3">
      <c r="A733" s="67">
        <f>'Datos mes_tipo de cambio real'!A1372</f>
        <v>2020</v>
      </c>
      <c r="B733" s="67">
        <f>'Datos mes_tipo de cambio real'!B1372</f>
        <v>12</v>
      </c>
      <c r="C733" s="67" t="str">
        <f>'Datos mes_tipo de cambio real'!C1372</f>
        <v>2020-12</v>
      </c>
      <c r="D733" s="68">
        <f>'Datos mes_tipo de cambio real'!N1372</f>
        <v>79.642790774091978</v>
      </c>
      <c r="E733" s="68">
        <f>'Datos mes_tipo de cambio real'!O1372</f>
        <v>145.67893119218544</v>
      </c>
      <c r="F733" s="68">
        <f>'Datos mes_tipo de cambio real'!P1372</f>
        <v>67.552563354509516</v>
      </c>
    </row>
    <row r="734" spans="1:6" x14ac:dyDescent="0.3">
      <c r="A734" s="67">
        <f>'Datos mes_tipo de cambio real'!A1373</f>
        <v>2021</v>
      </c>
      <c r="B734" s="67">
        <f>'Datos mes_tipo de cambio real'!B1373</f>
        <v>1</v>
      </c>
      <c r="C734" s="67" t="str">
        <f>'Datos mes_tipo de cambio real'!C1373</f>
        <v>2021-1</v>
      </c>
      <c r="D734" s="68">
        <f>'Datos mes_tipo de cambio real'!N1373</f>
        <v>79.664863504435019</v>
      </c>
      <c r="E734" s="68">
        <f>'Datos mes_tipo de cambio real'!O1373</f>
        <v>144.0268974268518</v>
      </c>
      <c r="F734" s="68">
        <f>'Datos mes_tipo de cambio real'!P1373</f>
        <v>67.343168930082996</v>
      </c>
    </row>
    <row r="735" spans="1:6" x14ac:dyDescent="0.3">
      <c r="A735" s="67">
        <f>'Datos mes_tipo de cambio real'!A1374</f>
        <v>2021</v>
      </c>
      <c r="B735" s="67">
        <f>'Datos mes_tipo de cambio real'!B1374</f>
        <v>2</v>
      </c>
      <c r="C735" s="67" t="str">
        <f>'Datos mes_tipo de cambio real'!C1374</f>
        <v>2021-2</v>
      </c>
      <c r="D735" s="68">
        <f>'Datos mes_tipo de cambio real'!N1374</f>
        <v>79.43534922436902</v>
      </c>
      <c r="E735" s="68">
        <f>'Datos mes_tipo de cambio real'!O1374</f>
        <v>131.42009173187697</v>
      </c>
      <c r="F735" s="68">
        <f>'Datos mes_tipo de cambio real'!P1374</f>
        <v>66.922462123949899</v>
      </c>
    </row>
    <row r="736" spans="1:6" x14ac:dyDescent="0.3">
      <c r="A736" s="67">
        <f>'Datos mes_tipo de cambio real'!A1375</f>
        <v>2021</v>
      </c>
      <c r="B736" s="67">
        <f>'Datos mes_tipo de cambio real'!B1375</f>
        <v>3</v>
      </c>
      <c r="C736" s="67" t="str">
        <f>'Datos mes_tipo de cambio real'!C1375</f>
        <v>2021-3</v>
      </c>
      <c r="D736" s="68">
        <f>'Datos mes_tipo de cambio real'!N1375</f>
        <v>78.063184381590844</v>
      </c>
      <c r="E736" s="68">
        <f>'Datos mes_tipo de cambio real'!O1375</f>
        <v>120.86193479310042</v>
      </c>
      <c r="F736" s="68">
        <f>'Datos mes_tipo de cambio real'!P1375</f>
        <v>65.544421314468551</v>
      </c>
    </row>
    <row r="737" spans="1:6" x14ac:dyDescent="0.3">
      <c r="A737" s="67">
        <f>'Datos mes_tipo de cambio real'!A1376</f>
        <v>2021</v>
      </c>
      <c r="B737" s="67">
        <f>'Datos mes_tipo de cambio real'!B1376</f>
        <v>4</v>
      </c>
      <c r="C737" s="67" t="str">
        <f>'Datos mes_tipo de cambio real'!C1376</f>
        <v>2021-4</v>
      </c>
      <c r="D737" s="68">
        <f>'Datos mes_tipo de cambio real'!N1376</f>
        <v>77.071689634957224</v>
      </c>
      <c r="E737" s="68">
        <f>'Datos mes_tipo de cambio real'!O1376</f>
        <v>119.16156837801981</v>
      </c>
      <c r="F737" s="68">
        <f>'Datos mes_tipo de cambio real'!P1376</f>
        <v>64.493466276376779</v>
      </c>
    </row>
    <row r="738" spans="1:6" x14ac:dyDescent="0.3">
      <c r="A738" s="67">
        <f>'Datos mes_tipo de cambio real'!A1377</f>
        <v>2021</v>
      </c>
      <c r="B738" s="67">
        <f>'Datos mes_tipo de cambio real'!B1377</f>
        <v>5</v>
      </c>
      <c r="C738" s="67" t="str">
        <f>'Datos mes_tipo de cambio real'!C1377</f>
        <v>2021-5</v>
      </c>
      <c r="D738" s="68">
        <f>'Datos mes_tipo de cambio real'!N1377</f>
        <v>76.153101774700531</v>
      </c>
      <c r="E738" s="68">
        <f>'Datos mes_tipo de cambio real'!O1377</f>
        <v>122.16025165313143</v>
      </c>
      <c r="F738" s="68">
        <f>'Datos mes_tipo de cambio real'!P1377</f>
        <v>63.509662552628114</v>
      </c>
    </row>
    <row r="739" spans="1:6" x14ac:dyDescent="0.3">
      <c r="A739" s="67">
        <f>'Datos mes_tipo de cambio real'!A1378</f>
        <v>2021</v>
      </c>
      <c r="B739" s="67">
        <f>'Datos mes_tipo de cambio real'!B1378</f>
        <v>6</v>
      </c>
      <c r="C739" s="67" t="str">
        <f>'Datos mes_tipo de cambio real'!C1378</f>
        <v>2021-6</v>
      </c>
      <c r="D739" s="68">
        <f>'Datos mes_tipo de cambio real'!N1378</f>
        <v>75.259567288934576</v>
      </c>
      <c r="E739" s="68">
        <f>'Datos mes_tipo de cambio real'!O1378</f>
        <v>125.85505555612121</v>
      </c>
      <c r="F739" s="68">
        <f>'Datos mes_tipo de cambio real'!P1378</f>
        <v>62.552589630328427</v>
      </c>
    </row>
    <row r="740" spans="1:6" x14ac:dyDescent="0.3">
      <c r="A740" s="67">
        <f>'Datos mes_tipo de cambio real'!A1379</f>
        <v>2021</v>
      </c>
      <c r="B740" s="67">
        <f>'Datos mes_tipo de cambio real'!B1379</f>
        <v>7</v>
      </c>
      <c r="C740" s="67" t="str">
        <f>'Datos mes_tipo de cambio real'!C1379</f>
        <v>2021-7</v>
      </c>
      <c r="D740" s="68">
        <f>'Datos mes_tipo de cambio real'!N1379</f>
        <v>74.049003059939267</v>
      </c>
      <c r="E740" s="68">
        <f>'Datos mes_tipo de cambio real'!O1379</f>
        <v>134.58031547106671</v>
      </c>
      <c r="F740" s="68">
        <f>'Datos mes_tipo de cambio real'!P1379</f>
        <v>61.646687315099911</v>
      </c>
    </row>
    <row r="741" spans="1:6" x14ac:dyDescent="0.3">
      <c r="A741" s="67">
        <f>'Datos mes_tipo de cambio real'!A1380</f>
        <v>2021</v>
      </c>
      <c r="B741" s="67">
        <f>'Datos mes_tipo de cambio real'!B1380</f>
        <v>8</v>
      </c>
      <c r="C741" s="67" t="str">
        <f>'Datos mes_tipo de cambio real'!C1380</f>
        <v>2021-8</v>
      </c>
      <c r="D741" s="68">
        <f>'Datos mes_tipo de cambio real'!N1380</f>
        <v>73.13827154060796</v>
      </c>
      <c r="E741" s="68">
        <f>'Datos mes_tipo de cambio real'!O1380</f>
        <v>133.76339646323663</v>
      </c>
      <c r="F741" s="68">
        <f>'Datos mes_tipo de cambio real'!P1380</f>
        <v>60.987688294349063</v>
      </c>
    </row>
    <row r="742" spans="1:6" x14ac:dyDescent="0.3">
      <c r="A742" s="67">
        <f>'Datos mes_tipo de cambio real'!A1381</f>
        <v>2021</v>
      </c>
      <c r="B742" s="67">
        <f>'Datos mes_tipo de cambio real'!B1381</f>
        <v>9</v>
      </c>
      <c r="C742" s="67" t="str">
        <f>'Datos mes_tipo de cambio real'!C1381</f>
        <v>2021-9</v>
      </c>
      <c r="D742" s="68">
        <f>'Datos mes_tipo de cambio real'!N1381</f>
        <v>71.589979121233611</v>
      </c>
      <c r="E742" s="68">
        <f>'Datos mes_tipo de cambio real'!O1381</f>
        <v>132.0993706657147</v>
      </c>
      <c r="F742" s="68">
        <f>'Datos mes_tipo de cambio real'!P1381</f>
        <v>59.793870490283496</v>
      </c>
    </row>
    <row r="743" spans="1:6" x14ac:dyDescent="0.3">
      <c r="A743" s="67">
        <f>'Datos mes_tipo de cambio real'!A1382</f>
        <v>2021</v>
      </c>
      <c r="B743" s="67">
        <f>'Datos mes_tipo de cambio real'!B1382</f>
        <v>10</v>
      </c>
      <c r="C743" s="67" t="str">
        <f>'Datos mes_tipo de cambio real'!C1382</f>
        <v>2021-10</v>
      </c>
      <c r="D743" s="68">
        <f>'Datos mes_tipo de cambio real'!N1382</f>
        <v>70.294178057381274</v>
      </c>
      <c r="E743" s="68">
        <f>'Datos mes_tipo de cambio real'!O1382</f>
        <v>131.67558437479815</v>
      </c>
      <c r="F743" s="68">
        <f>'Datos mes_tipo de cambio real'!P1382</f>
        <v>58.807232140660396</v>
      </c>
    </row>
    <row r="744" spans="1:6" x14ac:dyDescent="0.3">
      <c r="A744" s="67">
        <f>'Datos mes_tipo de cambio real'!A1383</f>
        <v>2021</v>
      </c>
      <c r="B744" s="67">
        <f>'Datos mes_tipo de cambio real'!B1383</f>
        <v>11</v>
      </c>
      <c r="C744" s="67" t="str">
        <f>'Datos mes_tipo de cambio real'!C1383</f>
        <v>2021-11</v>
      </c>
      <c r="D744" s="68">
        <f>'Datos mes_tipo de cambio real'!N1383</f>
        <v>69.72399470537222</v>
      </c>
      <c r="E744" s="68">
        <f>'Datos mes_tipo de cambio real'!O1383</f>
        <v>137.05098110614745</v>
      </c>
      <c r="F744" s="68">
        <f>'Datos mes_tipo de cambio real'!P1383</f>
        <v>58.425252026743991</v>
      </c>
    </row>
    <row r="745" spans="1:6" x14ac:dyDescent="0.3">
      <c r="A745" s="67">
        <f>'Datos mes_tipo de cambio real'!A1384</f>
        <v>2021</v>
      </c>
      <c r="B745" s="67">
        <f>'Datos mes_tipo de cambio real'!B1384</f>
        <v>12</v>
      </c>
      <c r="C745" s="67" t="str">
        <f>'Datos mes_tipo de cambio real'!C1384</f>
        <v>2021-12</v>
      </c>
      <c r="D745" s="68">
        <f>'Datos mes_tipo de cambio real'!N1384</f>
        <v>68.64822414691541</v>
      </c>
      <c r="E745" s="68">
        <f>'Datos mes_tipo de cambio real'!O1384</f>
        <v>133.07508692725173</v>
      </c>
      <c r="F745" s="68">
        <f>'Datos mes_tipo de cambio real'!P1384</f>
        <v>57.617524014497889</v>
      </c>
    </row>
    <row r="746" spans="1:6" x14ac:dyDescent="0.3">
      <c r="A746" s="67">
        <f>'Datos mes_tipo de cambio real'!A1385</f>
        <v>2022</v>
      </c>
      <c r="B746" s="67">
        <f>'Datos mes_tipo de cambio real'!B1385</f>
        <v>1</v>
      </c>
      <c r="C746" s="67" t="str">
        <f>'Datos mes_tipo de cambio real'!C1385</f>
        <v>2022-1</v>
      </c>
      <c r="D746" s="68">
        <f>'Datos mes_tipo de cambio real'!N1385</f>
        <v>67.799887917356557</v>
      </c>
      <c r="E746" s="68">
        <f>'Datos mes_tipo de cambio real'!O1385</f>
        <v>135.98203479282122</v>
      </c>
      <c r="F746" s="68">
        <f>'Datos mes_tipo de cambio real'!P1385</f>
        <v>56.998209290905969</v>
      </c>
    </row>
    <row r="747" spans="1:6" x14ac:dyDescent="0.3">
      <c r="A747" s="67">
        <f>'Datos mes_tipo de cambio real'!A1386</f>
        <v>2022</v>
      </c>
      <c r="B747" s="67">
        <f>'Datos mes_tipo de cambio real'!B1386</f>
        <v>2</v>
      </c>
      <c r="C747" s="67" t="str">
        <f>'Datos mes_tipo de cambio real'!C1386</f>
        <v>2022-2</v>
      </c>
      <c r="D747" s="68">
        <f>'Datos mes_tipo de cambio real'!N1386</f>
        <v>66.543324689101453</v>
      </c>
      <c r="E747" s="68">
        <f>'Datos mes_tipo de cambio real'!O1386</f>
        <v>131.5365891660752</v>
      </c>
      <c r="F747" s="68">
        <f>'Datos mes_tipo de cambio real'!P1386</f>
        <v>56.03297516388546</v>
      </c>
    </row>
    <row r="748" spans="1:6" x14ac:dyDescent="0.3">
      <c r="A748" s="67">
        <f>'Datos mes_tipo de cambio real'!A1387</f>
        <v>2022</v>
      </c>
      <c r="B748" s="67">
        <f>'Datos mes_tipo de cambio real'!B1387</f>
        <v>3</v>
      </c>
      <c r="C748" s="67" t="str">
        <f>'Datos mes_tipo de cambio real'!C1387</f>
        <v>2022-3</v>
      </c>
      <c r="D748" s="68">
        <f>'Datos mes_tipo de cambio real'!N1387</f>
        <v>64.396596962856378</v>
      </c>
      <c r="E748" s="68">
        <f>'Datos mes_tipo de cambio real'!O1387</f>
        <v>116.71618271307437</v>
      </c>
      <c r="F748" s="68">
        <f>'Datos mes_tipo de cambio real'!P1387</f>
        <v>54.313658334161225</v>
      </c>
    </row>
    <row r="749" spans="1:6" x14ac:dyDescent="0.3">
      <c r="A749" s="67">
        <f>'Datos mes_tipo de cambio real'!A1388</f>
        <v>2022</v>
      </c>
      <c r="B749" s="67">
        <f>'Datos mes_tipo de cambio real'!B1388</f>
        <v>4</v>
      </c>
      <c r="C749" s="67" t="str">
        <f>'Datos mes_tipo de cambio real'!C1388</f>
        <v>2022-4</v>
      </c>
      <c r="D749" s="68">
        <f>'Datos mes_tipo de cambio real'!N1388</f>
        <v>63.171380330152871</v>
      </c>
      <c r="E749" s="68">
        <f>'Datos mes_tipo de cambio real'!O1388</f>
        <v>109.22271873423448</v>
      </c>
      <c r="F749" s="68">
        <f>'Datos mes_tipo de cambio real'!P1388</f>
        <v>53.367081877782226</v>
      </c>
    </row>
    <row r="750" spans="1:6" x14ac:dyDescent="0.3">
      <c r="A750" s="67">
        <f>'Datos mes_tipo de cambio real'!A1389</f>
        <v>2022</v>
      </c>
      <c r="B750" s="67">
        <f>'Datos mes_tipo de cambio real'!B1389</f>
        <v>5</v>
      </c>
      <c r="C750" s="67" t="str">
        <f>'Datos mes_tipo de cambio real'!C1389</f>
        <v>2022-5</v>
      </c>
      <c r="D750" s="68">
        <f>'Datos mes_tipo de cambio real'!N1389</f>
        <v>62.886001602304063</v>
      </c>
      <c r="E750" s="68">
        <f>'Datos mes_tipo de cambio real'!O1389</f>
        <v>107.32929111296752</v>
      </c>
      <c r="F750" s="68">
        <f>'Datos mes_tipo de cambio real'!P1389</f>
        <v>53.212544120201883</v>
      </c>
    </row>
    <row r="751" spans="1:6" x14ac:dyDescent="0.3">
      <c r="A751" s="67">
        <f>'Datos mes_tipo de cambio real'!A1390</f>
        <v>2022</v>
      </c>
      <c r="B751" s="67">
        <f>'Datos mes_tipo de cambio real'!B1390</f>
        <v>6</v>
      </c>
      <c r="C751" s="67" t="str">
        <f>'Datos mes_tipo de cambio real'!C1390</f>
        <v>2022-6</v>
      </c>
      <c r="D751" s="68">
        <f>'Datos mes_tipo de cambio real'!N1390</f>
        <v>62.615895197332229</v>
      </c>
      <c r="E751" s="68">
        <f>'Datos mes_tipo de cambio real'!O1390</f>
        <v>109.58322518341855</v>
      </c>
      <c r="F751" s="68">
        <f>'Datos mes_tipo de cambio real'!P1390</f>
        <v>53.070305300204254</v>
      </c>
    </row>
    <row r="752" spans="1:6" x14ac:dyDescent="0.3">
      <c r="A752" s="67">
        <f>'Datos mes_tipo de cambio real'!A1391</f>
        <v>2022</v>
      </c>
      <c r="B752" s="67">
        <f>'Datos mes_tipo de cambio real'!B1391</f>
        <v>7</v>
      </c>
      <c r="C752" s="67" t="str">
        <f>'Datos mes_tipo de cambio real'!C1391</f>
        <v>2022-7</v>
      </c>
      <c r="D752" s="68">
        <f>'Datos mes_tipo de cambio real'!N1391</f>
        <v>61.198655219507835</v>
      </c>
      <c r="E752" s="68">
        <f>'Datos mes_tipo de cambio real'!O1391</f>
        <v>133.98860620028137</v>
      </c>
      <c r="F752" s="68">
        <f>'Datos mes_tipo de cambio real'!P1391</f>
        <v>51.86911895495178</v>
      </c>
    </row>
    <row r="753" spans="1:6" x14ac:dyDescent="0.3">
      <c r="A753" s="67">
        <f>'Datos mes_tipo de cambio real'!A1392</f>
        <v>2022</v>
      </c>
      <c r="B753" s="67">
        <f>'Datos mes_tipo de cambio real'!B1392</f>
        <v>8</v>
      </c>
      <c r="C753" s="67" t="str">
        <f>'Datos mes_tipo de cambio real'!C1392</f>
        <v>2022-8</v>
      </c>
      <c r="D753" s="68">
        <f>'Datos mes_tipo de cambio real'!N1392</f>
        <v>60.609863095104409</v>
      </c>
      <c r="E753" s="68">
        <f>'Datos mes_tipo de cambio real'!O1392</f>
        <v>125.54516691475355</v>
      </c>
      <c r="F753" s="68">
        <f>'Datos mes_tipo de cambio real'!P1392</f>
        <v>51.370086277993799</v>
      </c>
    </row>
    <row r="754" spans="1:6" x14ac:dyDescent="0.3">
      <c r="A754" s="67">
        <f>'Datos mes_tipo de cambio real'!A1393</f>
        <v>2022</v>
      </c>
      <c r="B754" s="67">
        <f>'Datos mes_tipo de cambio real'!B1393</f>
        <v>9</v>
      </c>
      <c r="C754" s="67" t="str">
        <f>'Datos mes_tipo de cambio real'!C1393</f>
        <v>2022-9</v>
      </c>
      <c r="D754" s="68">
        <f>'Datos mes_tipo de cambio real'!N1393</f>
        <v>60.954474955130202</v>
      </c>
      <c r="E754" s="68">
        <f>'Datos mes_tipo de cambio real'!O1393</f>
        <v>118.51457649409116</v>
      </c>
      <c r="F754" s="68">
        <f>'Datos mes_tipo de cambio real'!P1393</f>
        <v>51.66216317897883</v>
      </c>
    </row>
    <row r="755" spans="1:6" x14ac:dyDescent="0.3">
      <c r="A755" s="67">
        <f>'Datos mes_tipo de cambio real'!A1394</f>
        <v>2022</v>
      </c>
      <c r="B755" s="67">
        <f>'Datos mes_tipo de cambio real'!B1394</f>
        <v>10</v>
      </c>
      <c r="C755" s="67" t="str">
        <f>'Datos mes_tipo de cambio real'!C1394</f>
        <v>2022-10</v>
      </c>
      <c r="D755" s="68">
        <f>'Datos mes_tipo de cambio real'!N1394</f>
        <v>61.09802484825515</v>
      </c>
      <c r="E755" s="68">
        <f>'Datos mes_tipo de cambio real'!O1394</f>
        <v>112.59973222794497</v>
      </c>
      <c r="F755" s="68">
        <f>'Datos mes_tipo de cambio real'!P1394</f>
        <v>51.783829357030648</v>
      </c>
    </row>
    <row r="756" spans="1:6" x14ac:dyDescent="0.3">
      <c r="A756" s="67">
        <f>'Datos mes_tipo de cambio real'!A1395</f>
        <v>2022</v>
      </c>
      <c r="B756" s="67">
        <f>'Datos mes_tipo de cambio real'!B1395</f>
        <v>11</v>
      </c>
      <c r="C756" s="67" t="str">
        <f>'Datos mes_tipo de cambio real'!C1395</f>
        <v>2022-11</v>
      </c>
      <c r="D756" s="68">
        <f>'Datos mes_tipo de cambio real'!N1395</f>
        <v>62.06215906252995</v>
      </c>
      <c r="E756" s="68">
        <f>'Datos mes_tipo de cambio real'!O1395</f>
        <v>116.69036908414931</v>
      </c>
      <c r="F756" s="68">
        <f>'Datos mes_tipo de cambio real'!P1395</f>
        <v>52.600984441066174</v>
      </c>
    </row>
    <row r="757" spans="1:6" x14ac:dyDescent="0.3">
      <c r="A757" s="67">
        <f>'Datos mes_tipo de cambio real'!A1396</f>
        <v>2022</v>
      </c>
      <c r="B757" s="67">
        <f>'Datos mes_tipo de cambio real'!B1396</f>
        <v>12</v>
      </c>
      <c r="C757" s="67" t="str">
        <f>'Datos mes_tipo de cambio real'!C1396</f>
        <v>2022-12</v>
      </c>
      <c r="D757" s="68">
        <f>'Datos mes_tipo de cambio real'!N1396</f>
        <v>63.215597896618625</v>
      </c>
      <c r="E757" s="68">
        <f>'Datos mes_tipo de cambio real'!O1396</f>
        <v>122.94922781824118</v>
      </c>
      <c r="F757" s="68">
        <f>'Datos mes_tipo de cambio real'!P1396</f>
        <v>53.578585270333015</v>
      </c>
    </row>
    <row r="758" spans="1:6" x14ac:dyDescent="0.3">
      <c r="A758" s="67">
        <f>'Datos mes_tipo de cambio real'!A1397</f>
        <v>2023</v>
      </c>
      <c r="B758" s="67">
        <f>'Datos mes_tipo de cambio real'!B1397</f>
        <v>1</v>
      </c>
      <c r="C758" s="67" t="str">
        <f>'Datos mes_tipo de cambio real'!C1397</f>
        <v>2023-1</v>
      </c>
      <c r="D758" s="68">
        <f>'Datos mes_tipo de cambio real'!N1397</f>
        <v>63.101580948467074</v>
      </c>
      <c r="E758" s="68">
        <f>'Datos mes_tipo de cambio real'!O1397</f>
        <v>129.03408706938245</v>
      </c>
      <c r="F758" s="68">
        <f>'Datos mes_tipo de cambio real'!P1397</f>
        <v>53.481949835692483</v>
      </c>
    </row>
    <row r="759" spans="1:6" x14ac:dyDescent="0.3">
      <c r="A759" s="67">
        <f>'Datos mes_tipo de cambio real'!A1398</f>
        <v>2023</v>
      </c>
      <c r="B759" s="67">
        <f>'Datos mes_tipo de cambio real'!B1398</f>
        <v>2</v>
      </c>
      <c r="C759" s="67" t="str">
        <f>'Datos mes_tipo de cambio real'!C1398</f>
        <v>2023-2</v>
      </c>
      <c r="D759" s="68">
        <f>'Datos mes_tipo de cambio real'!N1398</f>
        <v>62.593997975547907</v>
      </c>
      <c r="E759" s="68">
        <f>'Datos mes_tipo de cambio real'!O1398</f>
        <v>119.63609510099138</v>
      </c>
      <c r="F759" s="68">
        <f>'Datos mes_tipo de cambio real'!P1398</f>
        <v>53.051746238776516</v>
      </c>
    </row>
    <row r="760" spans="1:6" x14ac:dyDescent="0.3">
      <c r="A760" s="67">
        <f>'Datos mes_tipo de cambio real'!A1399</f>
        <v>2023</v>
      </c>
      <c r="B760" s="67">
        <f>'Datos mes_tipo de cambio real'!B1399</f>
        <v>3</v>
      </c>
      <c r="C760" s="67" t="str">
        <f>'Datos mes_tipo de cambio real'!C1399</f>
        <v>2023-3</v>
      </c>
      <c r="D760" s="68">
        <f>'Datos mes_tipo de cambio real'!N1399</f>
        <v>61.765878651797976</v>
      </c>
      <c r="E760" s="68">
        <f>'Datos mes_tipo de cambio real'!O1399</f>
        <v>116.02114469481526</v>
      </c>
      <c r="F760" s="68">
        <f>'Datos mes_tipo de cambio real'!P1399</f>
        <v>52.349871016871518</v>
      </c>
    </row>
    <row r="761" spans="1:6" x14ac:dyDescent="0.3">
      <c r="A761" s="67">
        <f>'Datos mes_tipo de cambio real'!A1400</f>
        <v>2023</v>
      </c>
      <c r="B761" s="67">
        <f>'Datos mes_tipo de cambio real'!B1400</f>
        <v>4</v>
      </c>
      <c r="C761" s="67" t="str">
        <f>'Datos mes_tipo de cambio real'!C1400</f>
        <v>2023-4</v>
      </c>
      <c r="D761" s="68">
        <f>'Datos mes_tipo de cambio real'!N1400</f>
        <v>61.000072150675102</v>
      </c>
      <c r="E761" s="68">
        <f>'Datos mes_tipo de cambio real'!O1400</f>
        <v>127.96193078126848</v>
      </c>
      <c r="F761" s="68">
        <f>'Datos mes_tipo de cambio real'!P1400</f>
        <v>51.700809230125657</v>
      </c>
    </row>
    <row r="762" spans="1:6" x14ac:dyDescent="0.3">
      <c r="A762" s="67">
        <f>'Datos mes_tipo de cambio real'!A1401</f>
        <v>2023</v>
      </c>
      <c r="B762" s="67">
        <f>'Datos mes_tipo de cambio real'!B1401</f>
        <v>5</v>
      </c>
      <c r="C762" s="67" t="str">
        <f>'Datos mes_tipo de cambio real'!C1401</f>
        <v>2023-5</v>
      </c>
      <c r="D762" s="68">
        <f>'Datos mes_tipo de cambio real'!N1401</f>
        <v>60.688930548729758</v>
      </c>
      <c r="E762" s="68">
        <f>'Datos mes_tipo de cambio real'!O1401</f>
        <v>125.18697804850081</v>
      </c>
      <c r="F762" s="68">
        <f>'Datos mes_tipo de cambio real'!P1401</f>
        <v>51.437100155060996</v>
      </c>
    </row>
    <row r="763" spans="1:6" x14ac:dyDescent="0.3">
      <c r="A763" s="67">
        <f>'Datos mes_tipo de cambio real'!A1402</f>
        <v>2023</v>
      </c>
      <c r="B763" s="67">
        <f>'Datos mes_tipo de cambio real'!B1402</f>
        <v>6</v>
      </c>
      <c r="C763" s="67" t="str">
        <f>'Datos mes_tipo de cambio real'!C1402</f>
        <v>2023-6</v>
      </c>
      <c r="D763" s="68">
        <f>'Datos mes_tipo de cambio real'!N1402</f>
        <v>61.730785994607842</v>
      </c>
      <c r="E763" s="68">
        <f>'Datos mes_tipo de cambio real'!O1402</f>
        <v>119.31790803025723</v>
      </c>
      <c r="F763" s="68">
        <f>'Datos mes_tipo de cambio real'!P1402</f>
        <v>52.320128121317502</v>
      </c>
    </row>
    <row r="764" spans="1:6" x14ac:dyDescent="0.3">
      <c r="A764" s="67">
        <f>'Datos mes_tipo de cambio real'!A1403</f>
        <v>2023</v>
      </c>
      <c r="B764" s="67">
        <f>'Datos mes_tipo de cambio real'!B1403</f>
        <v>7</v>
      </c>
      <c r="C764" s="67" t="str">
        <f>'Datos mes_tipo de cambio real'!C1403</f>
        <v>2023-7</v>
      </c>
      <c r="D764" s="68">
        <f>'Datos mes_tipo de cambio real'!N1403</f>
        <v>62.307614631163503</v>
      </c>
      <c r="E764" s="68">
        <f>'Datos mes_tipo de cambio real'!O1403</f>
        <v>125.30952521212197</v>
      </c>
      <c r="F764" s="68">
        <f>'Datos mes_tipo de cambio real'!P1403</f>
        <v>52.809021105302399</v>
      </c>
    </row>
    <row r="765" spans="1:6" x14ac:dyDescent="0.3">
      <c r="A765" s="67">
        <f>'Datos mes_tipo de cambio real'!A1404</f>
        <v>2023</v>
      </c>
      <c r="B765" s="67">
        <f>'Datos mes_tipo de cambio real'!B1404</f>
        <v>8</v>
      </c>
      <c r="C765" s="67" t="str">
        <f>'Datos mes_tipo de cambio real'!C1404</f>
        <v>2023-8</v>
      </c>
      <c r="D765" s="68">
        <f>'Datos mes_tipo de cambio real'!N1404</f>
        <v>67.438245496497558</v>
      </c>
      <c r="E765" s="68">
        <f>'Datos mes_tipo de cambio real'!O1404</f>
        <v>149.24217771089189</v>
      </c>
      <c r="F765" s="68">
        <f>'Datos mes_tipo de cambio real'!P1404</f>
        <v>57.157503955349242</v>
      </c>
    </row>
    <row r="766" spans="1:6" x14ac:dyDescent="0.3">
      <c r="A766" s="67">
        <f>'Datos mes_tipo de cambio real'!A1405</f>
        <v>2023</v>
      </c>
      <c r="B766" s="67">
        <f>'Datos mes_tipo de cambio real'!B1405</f>
        <v>9</v>
      </c>
      <c r="C766" s="67" t="str">
        <f>'Datos mes_tipo de cambio real'!C1405</f>
        <v>2023-9</v>
      </c>
      <c r="D766" s="68">
        <f>'Datos mes_tipo de cambio real'!N1405</f>
        <v>65.271268744410676</v>
      </c>
      <c r="E766" s="68">
        <f>'Datos mes_tipo de cambio real'!O1405</f>
        <v>144.86784199026803</v>
      </c>
      <c r="F766" s="68">
        <f>'Datos mes_tipo de cambio real'!P1405</f>
        <v>55.320875772532879</v>
      </c>
    </row>
    <row r="767" spans="1:6" x14ac:dyDescent="0.3">
      <c r="A767" s="67">
        <f>'Datos mes_tipo de cambio real'!A1406</f>
        <v>2023</v>
      </c>
      <c r="B767" s="67">
        <f>'Datos mes_tipo de cambio real'!B1406</f>
        <v>10</v>
      </c>
      <c r="C767" s="67" t="str">
        <f>'Datos mes_tipo de cambio real'!C1406</f>
        <v>2023-10</v>
      </c>
      <c r="D767" s="68">
        <f>'Datos mes_tipo de cambio real'!N1406</f>
        <v>60.301163770113533</v>
      </c>
      <c r="E767" s="68">
        <f>'Datos mes_tipo de cambio real'!O1406</f>
        <v>147.37729006150931</v>
      </c>
      <c r="F767" s="68">
        <f>'Datos mes_tipo de cambio real'!P1406</f>
        <v>51.108447162692435</v>
      </c>
    </row>
    <row r="768" spans="1:6" x14ac:dyDescent="0.3">
      <c r="A768" s="67">
        <f>'Datos mes_tipo de cambio real'!A1407</f>
        <v>2023</v>
      </c>
      <c r="B768" s="67">
        <f>'Datos mes_tipo de cambio real'!B1407</f>
        <v>11</v>
      </c>
      <c r="C768" s="67" t="str">
        <f>'Datos mes_tipo de cambio real'!C1407</f>
        <v>2023-11</v>
      </c>
      <c r="D768" s="68">
        <f>'Datos mes_tipo de cambio real'!N1407</f>
        <v>54.066221848497939</v>
      </c>
      <c r="E768" s="68">
        <f>'Datos mes_tipo de cambio real'!O1407</f>
        <v>128.45860460371597</v>
      </c>
      <c r="F768" s="68">
        <f>'Datos mes_tipo de cambio real'!P1407</f>
        <v>45.824001890986416</v>
      </c>
    </row>
    <row r="769" spans="1:6" x14ac:dyDescent="0.3">
      <c r="A769" s="67">
        <f>'Datos mes_tipo de cambio real'!A1408</f>
        <v>2023</v>
      </c>
      <c r="B769" s="67">
        <f>'Datos mes_tipo de cambio real'!B1408</f>
        <v>12</v>
      </c>
      <c r="C769" s="67" t="str">
        <f>'Datos mes_tipo de cambio real'!C1408</f>
        <v>2023-12</v>
      </c>
      <c r="D769" s="68">
        <f>'Datos mes_tipo de cambio real'!N1408</f>
        <v>85.626676684608171</v>
      </c>
      <c r="E769" s="68">
        <f>'Datos mes_tipo de cambio real'!O1408</f>
        <v>126.29286872853127</v>
      </c>
      <c r="F769" s="68">
        <f>'Datos mes_tipo de cambio real'!P1408</f>
        <v>72.573167870123271</v>
      </c>
    </row>
    <row r="770" spans="1:6" x14ac:dyDescent="0.3">
      <c r="A770" s="67">
        <f>'Datos mes_tipo de cambio real'!A1409</f>
        <v>2024</v>
      </c>
      <c r="B770" s="67">
        <f>'Datos mes_tipo de cambio real'!B1409</f>
        <v>1</v>
      </c>
      <c r="C770" s="67" t="str">
        <f>'Datos mes_tipo de cambio real'!C1409</f>
        <v>2024-1</v>
      </c>
      <c r="D770" s="68">
        <f>'Datos mes_tipo de cambio real'!N1409</f>
        <v>98.358839262650122</v>
      </c>
      <c r="E770" s="68">
        <f>'Datos mes_tipo de cambio real'!O1409</f>
        <v>107.46062599023603</v>
      </c>
      <c r="F770" s="68">
        <f>'Datos mes_tipo de cambio real'!P1409</f>
        <v>83.364353606893033</v>
      </c>
    </row>
    <row r="771" spans="1:6" x14ac:dyDescent="0.3">
      <c r="D771" s="68"/>
      <c r="E771" s="68"/>
      <c r="F771" s="68"/>
    </row>
    <row r="772" spans="1:6" x14ac:dyDescent="0.3">
      <c r="D772" s="68"/>
      <c r="E772" s="68"/>
      <c r="F772" s="68"/>
    </row>
    <row r="773" spans="1:6" x14ac:dyDescent="0.3">
      <c r="D773" s="68"/>
      <c r="E773" s="68"/>
      <c r="F773" s="68"/>
    </row>
    <row r="774" spans="1:6" x14ac:dyDescent="0.3">
      <c r="D774" s="68"/>
      <c r="E774" s="68"/>
      <c r="F774" s="68"/>
    </row>
    <row r="775" spans="1:6" x14ac:dyDescent="0.3">
      <c r="D775" s="68"/>
      <c r="E775" s="68"/>
      <c r="F775" s="68"/>
    </row>
    <row r="776" spans="1:6" x14ac:dyDescent="0.3">
      <c r="D776" s="68"/>
      <c r="E776" s="68"/>
      <c r="F776" s="68"/>
    </row>
    <row r="777" spans="1:6" x14ac:dyDescent="0.3">
      <c r="D777" s="68"/>
      <c r="E777" s="68"/>
      <c r="F777" s="68"/>
    </row>
    <row r="778" spans="1:6" x14ac:dyDescent="0.3">
      <c r="D778" s="68"/>
      <c r="E778" s="68"/>
      <c r="F778" s="68"/>
    </row>
    <row r="779" spans="1:6" x14ac:dyDescent="0.3">
      <c r="D779" s="68"/>
      <c r="E779" s="68"/>
      <c r="F779" s="68"/>
    </row>
    <row r="780" spans="1:6" x14ac:dyDescent="0.3">
      <c r="D780" s="68"/>
      <c r="E780" s="68"/>
      <c r="F780" s="68"/>
    </row>
    <row r="781" spans="1:6" x14ac:dyDescent="0.3">
      <c r="D781" s="68"/>
      <c r="E781" s="68"/>
      <c r="F781" s="68"/>
    </row>
    <row r="782" spans="1:6" x14ac:dyDescent="0.3">
      <c r="D782" s="68"/>
      <c r="E782" s="68"/>
      <c r="F782" s="68"/>
    </row>
    <row r="783" spans="1:6" x14ac:dyDescent="0.3">
      <c r="D783" s="68"/>
      <c r="E783" s="68"/>
      <c r="F783" s="68"/>
    </row>
    <row r="784" spans="1:6" x14ac:dyDescent="0.3">
      <c r="D784" s="68"/>
      <c r="E784" s="68"/>
      <c r="F784" s="68"/>
    </row>
    <row r="785" spans="4:6" x14ac:dyDescent="0.3">
      <c r="D785" s="68"/>
      <c r="E785" s="68"/>
      <c r="F785" s="68"/>
    </row>
    <row r="786" spans="4:6" x14ac:dyDescent="0.3">
      <c r="D786" s="68"/>
      <c r="E786" s="68"/>
      <c r="F786" s="68"/>
    </row>
    <row r="787" spans="4:6" x14ac:dyDescent="0.3">
      <c r="D787" s="68"/>
      <c r="E787" s="68"/>
      <c r="F787" s="68"/>
    </row>
    <row r="788" spans="4:6" x14ac:dyDescent="0.3">
      <c r="D788" s="68"/>
      <c r="E788" s="68"/>
      <c r="F788" s="68"/>
    </row>
    <row r="789" spans="4:6" x14ac:dyDescent="0.3">
      <c r="D789" s="68"/>
      <c r="E789" s="68"/>
      <c r="F789" s="68"/>
    </row>
    <row r="790" spans="4:6" x14ac:dyDescent="0.3">
      <c r="D790" s="68"/>
      <c r="E790" s="68"/>
      <c r="F790" s="68"/>
    </row>
    <row r="791" spans="4:6" x14ac:dyDescent="0.3">
      <c r="D791" s="68"/>
      <c r="E791" s="68"/>
      <c r="F791" s="68"/>
    </row>
    <row r="792" spans="4:6" x14ac:dyDescent="0.3">
      <c r="D792" s="68"/>
      <c r="E792" s="68"/>
      <c r="F792" s="68"/>
    </row>
    <row r="793" spans="4:6" x14ac:dyDescent="0.3">
      <c r="D793" s="68"/>
      <c r="E793" s="68"/>
      <c r="F793" s="68"/>
    </row>
    <row r="794" spans="4:6" x14ac:dyDescent="0.3">
      <c r="D794" s="68"/>
      <c r="E794" s="68"/>
      <c r="F794" s="68"/>
    </row>
    <row r="795" spans="4:6" x14ac:dyDescent="0.3">
      <c r="D795" s="68"/>
      <c r="E795" s="68"/>
      <c r="F795" s="68"/>
    </row>
    <row r="796" spans="4:6" x14ac:dyDescent="0.3">
      <c r="D796" s="68"/>
      <c r="E796" s="68"/>
      <c r="F796" s="68"/>
    </row>
    <row r="797" spans="4:6" x14ac:dyDescent="0.3">
      <c r="D797" s="68"/>
      <c r="E797" s="68"/>
      <c r="F797" s="68"/>
    </row>
    <row r="798" spans="4:6" x14ac:dyDescent="0.3">
      <c r="D798" s="68"/>
      <c r="E798" s="68"/>
      <c r="F798" s="68"/>
    </row>
    <row r="799" spans="4:6" x14ac:dyDescent="0.3">
      <c r="D799" s="68"/>
      <c r="E799" s="68"/>
      <c r="F799" s="68"/>
    </row>
    <row r="800" spans="4:6" x14ac:dyDescent="0.3">
      <c r="D800" s="68"/>
      <c r="E800" s="68"/>
      <c r="F800" s="68"/>
    </row>
    <row r="801" spans="4:6" x14ac:dyDescent="0.3">
      <c r="D801" s="68"/>
      <c r="E801" s="68"/>
      <c r="F801" s="68"/>
    </row>
    <row r="802" spans="4:6" x14ac:dyDescent="0.3">
      <c r="D802" s="68"/>
      <c r="E802" s="68"/>
      <c r="F802" s="68"/>
    </row>
    <row r="803" spans="4:6" x14ac:dyDescent="0.3">
      <c r="D803" s="68"/>
      <c r="E803" s="68"/>
      <c r="F803" s="68"/>
    </row>
    <row r="804" spans="4:6" x14ac:dyDescent="0.3">
      <c r="D804" s="68"/>
      <c r="E804" s="68"/>
      <c r="F804" s="68"/>
    </row>
    <row r="805" spans="4:6" x14ac:dyDescent="0.3">
      <c r="D805" s="68"/>
      <c r="E805" s="68"/>
      <c r="F805" s="68"/>
    </row>
    <row r="806" spans="4:6" x14ac:dyDescent="0.3">
      <c r="D806" s="68"/>
      <c r="E806" s="68"/>
      <c r="F806" s="68"/>
    </row>
    <row r="807" spans="4:6" x14ac:dyDescent="0.3">
      <c r="D807" s="68"/>
      <c r="E807" s="68"/>
      <c r="F807" s="68"/>
    </row>
    <row r="808" spans="4:6" x14ac:dyDescent="0.3">
      <c r="D808" s="68"/>
      <c r="E808" s="68"/>
      <c r="F808" s="68"/>
    </row>
    <row r="809" spans="4:6" x14ac:dyDescent="0.3">
      <c r="D809" s="68"/>
      <c r="E809" s="68"/>
      <c r="F809" s="68"/>
    </row>
    <row r="810" spans="4:6" x14ac:dyDescent="0.3">
      <c r="D810" s="68"/>
      <c r="E810" s="68"/>
      <c r="F810" s="68"/>
    </row>
    <row r="811" spans="4:6" x14ac:dyDescent="0.3">
      <c r="D811" s="68"/>
      <c r="E811" s="68"/>
      <c r="F811" s="68"/>
    </row>
    <row r="812" spans="4:6" x14ac:dyDescent="0.3">
      <c r="D812" s="68"/>
      <c r="E812" s="68"/>
      <c r="F812" s="68"/>
    </row>
    <row r="813" spans="4:6" x14ac:dyDescent="0.3">
      <c r="D813" s="68"/>
      <c r="E813" s="68"/>
      <c r="F813" s="68"/>
    </row>
    <row r="814" spans="4:6" x14ac:dyDescent="0.3">
      <c r="D814" s="68"/>
      <c r="E814" s="68"/>
      <c r="F814" s="68"/>
    </row>
    <row r="815" spans="4:6" x14ac:dyDescent="0.3">
      <c r="D815" s="68"/>
      <c r="E815" s="68"/>
      <c r="F815" s="68"/>
    </row>
    <row r="816" spans="4:6" x14ac:dyDescent="0.3">
      <c r="D816" s="68"/>
      <c r="E816" s="68"/>
      <c r="F816" s="68"/>
    </row>
    <row r="817" spans="4:6" x14ac:dyDescent="0.3">
      <c r="D817" s="68"/>
      <c r="E817" s="68"/>
      <c r="F817" s="68"/>
    </row>
    <row r="818" spans="4:6" x14ac:dyDescent="0.3">
      <c r="D818" s="68"/>
      <c r="E818" s="68"/>
      <c r="F818" s="68"/>
    </row>
    <row r="819" spans="4:6" x14ac:dyDescent="0.3">
      <c r="D819" s="68"/>
      <c r="E819" s="68"/>
      <c r="F819" s="68"/>
    </row>
    <row r="820" spans="4:6" x14ac:dyDescent="0.3">
      <c r="D820" s="68"/>
      <c r="E820" s="68"/>
      <c r="F820" s="68"/>
    </row>
    <row r="821" spans="4:6" x14ac:dyDescent="0.3">
      <c r="D821" s="68"/>
      <c r="E821" s="68"/>
      <c r="F821" s="68"/>
    </row>
    <row r="822" spans="4:6" x14ac:dyDescent="0.3">
      <c r="D822" s="68"/>
      <c r="E822" s="68"/>
      <c r="F822" s="68"/>
    </row>
    <row r="823" spans="4:6" x14ac:dyDescent="0.3">
      <c r="D823" s="68"/>
      <c r="E823" s="68"/>
      <c r="F823" s="68"/>
    </row>
    <row r="824" spans="4:6" x14ac:dyDescent="0.3">
      <c r="D824" s="68"/>
      <c r="E824" s="68"/>
      <c r="F824" s="68"/>
    </row>
    <row r="825" spans="4:6" x14ac:dyDescent="0.3">
      <c r="D825" s="68"/>
      <c r="E825" s="68"/>
      <c r="F825" s="68"/>
    </row>
    <row r="826" spans="4:6" x14ac:dyDescent="0.3">
      <c r="D826" s="68"/>
      <c r="E826" s="68"/>
      <c r="F826" s="68"/>
    </row>
    <row r="827" spans="4:6" x14ac:dyDescent="0.3">
      <c r="D827" s="68"/>
      <c r="E827" s="68"/>
      <c r="F827" s="68"/>
    </row>
    <row r="828" spans="4:6" x14ac:dyDescent="0.3">
      <c r="D828" s="68"/>
      <c r="E828" s="68"/>
      <c r="F828" s="68"/>
    </row>
    <row r="829" spans="4:6" x14ac:dyDescent="0.3">
      <c r="D829" s="68"/>
      <c r="E829" s="68"/>
      <c r="F829" s="68"/>
    </row>
    <row r="830" spans="4:6" x14ac:dyDescent="0.3">
      <c r="D830" s="68"/>
      <c r="E830" s="68"/>
      <c r="F830" s="68"/>
    </row>
    <row r="831" spans="4:6" x14ac:dyDescent="0.3">
      <c r="D831" s="68"/>
      <c r="E831" s="68"/>
      <c r="F831" s="68"/>
    </row>
    <row r="832" spans="4:6" x14ac:dyDescent="0.3">
      <c r="D832" s="68"/>
      <c r="E832" s="68"/>
      <c r="F832" s="68"/>
    </row>
    <row r="833" spans="4:6" x14ac:dyDescent="0.3">
      <c r="D833" s="68"/>
      <c r="E833" s="68"/>
      <c r="F833" s="68"/>
    </row>
    <row r="834" spans="4:6" x14ac:dyDescent="0.3">
      <c r="D834" s="68"/>
      <c r="E834" s="68"/>
      <c r="F834" s="68"/>
    </row>
    <row r="835" spans="4:6" x14ac:dyDescent="0.3">
      <c r="D835" s="68"/>
      <c r="E835" s="68"/>
      <c r="F835" s="68"/>
    </row>
    <row r="836" spans="4:6" x14ac:dyDescent="0.3">
      <c r="D836" s="68"/>
      <c r="E836" s="68"/>
      <c r="F836" s="68"/>
    </row>
    <row r="837" spans="4:6" x14ac:dyDescent="0.3">
      <c r="D837" s="68"/>
      <c r="E837" s="68"/>
      <c r="F837" s="68"/>
    </row>
    <row r="838" spans="4:6" x14ac:dyDescent="0.3">
      <c r="D838" s="68"/>
      <c r="E838" s="68"/>
      <c r="F838" s="68"/>
    </row>
    <row r="839" spans="4:6" x14ac:dyDescent="0.3">
      <c r="D839" s="68"/>
      <c r="E839" s="68"/>
      <c r="F839" s="68"/>
    </row>
    <row r="840" spans="4:6" x14ac:dyDescent="0.3">
      <c r="D840" s="68"/>
      <c r="E840" s="68"/>
      <c r="F840" s="68"/>
    </row>
    <row r="841" spans="4:6" x14ac:dyDescent="0.3">
      <c r="D841" s="68"/>
      <c r="E841" s="68"/>
      <c r="F841" s="68"/>
    </row>
    <row r="842" spans="4:6" x14ac:dyDescent="0.3">
      <c r="D842" s="68"/>
      <c r="E842" s="68"/>
      <c r="F842" s="68"/>
    </row>
    <row r="843" spans="4:6" x14ac:dyDescent="0.3">
      <c r="D843" s="68"/>
      <c r="E843" s="68"/>
      <c r="F843" s="68"/>
    </row>
    <row r="844" spans="4:6" x14ac:dyDescent="0.3">
      <c r="D844" s="68"/>
      <c r="E844" s="68"/>
      <c r="F844" s="68"/>
    </row>
    <row r="845" spans="4:6" x14ac:dyDescent="0.3">
      <c r="D845" s="68"/>
      <c r="E845" s="68"/>
      <c r="F845" s="68"/>
    </row>
    <row r="846" spans="4:6" x14ac:dyDescent="0.3">
      <c r="D846" s="68"/>
      <c r="E846" s="68"/>
      <c r="F846" s="68"/>
    </row>
    <row r="847" spans="4:6" x14ac:dyDescent="0.3">
      <c r="D847" s="68"/>
      <c r="E847" s="68"/>
      <c r="F847" s="68"/>
    </row>
    <row r="848" spans="4:6" x14ac:dyDescent="0.3">
      <c r="D848" s="68"/>
      <c r="E848" s="68"/>
      <c r="F848" s="68"/>
    </row>
    <row r="849" spans="4:6" x14ac:dyDescent="0.3">
      <c r="D849" s="68"/>
      <c r="E849" s="68"/>
      <c r="F849" s="68"/>
    </row>
    <row r="850" spans="4:6" x14ac:dyDescent="0.3">
      <c r="D850" s="68"/>
      <c r="E850" s="68"/>
      <c r="F850" s="68"/>
    </row>
    <row r="851" spans="4:6" x14ac:dyDescent="0.3">
      <c r="D851" s="68"/>
      <c r="E851" s="68"/>
      <c r="F851" s="68"/>
    </row>
    <row r="852" spans="4:6" x14ac:dyDescent="0.3">
      <c r="D852" s="68"/>
      <c r="E852" s="68"/>
      <c r="F852" s="68"/>
    </row>
    <row r="853" spans="4:6" x14ac:dyDescent="0.3">
      <c r="D853" s="68"/>
      <c r="E853" s="68"/>
      <c r="F853" s="68"/>
    </row>
    <row r="854" spans="4:6" x14ac:dyDescent="0.3">
      <c r="D854" s="68"/>
      <c r="E854" s="68"/>
      <c r="F854" s="68"/>
    </row>
    <row r="855" spans="4:6" x14ac:dyDescent="0.3">
      <c r="D855" s="68"/>
      <c r="E855" s="68"/>
      <c r="F855" s="68"/>
    </row>
    <row r="856" spans="4:6" x14ac:dyDescent="0.3">
      <c r="D856" s="68"/>
      <c r="E856" s="68"/>
      <c r="F856" s="68"/>
    </row>
    <row r="857" spans="4:6" x14ac:dyDescent="0.3">
      <c r="D857" s="68"/>
      <c r="E857" s="68"/>
      <c r="F857" s="68"/>
    </row>
    <row r="858" spans="4:6" x14ac:dyDescent="0.3">
      <c r="D858" s="68"/>
      <c r="E858" s="68"/>
      <c r="F858" s="68"/>
    </row>
    <row r="859" spans="4:6" x14ac:dyDescent="0.3">
      <c r="D859" s="68"/>
      <c r="E859" s="68"/>
      <c r="F859" s="68"/>
    </row>
    <row r="860" spans="4:6" x14ac:dyDescent="0.3">
      <c r="D860" s="68"/>
      <c r="E860" s="68"/>
      <c r="F860" s="68"/>
    </row>
    <row r="861" spans="4:6" x14ac:dyDescent="0.3">
      <c r="D861" s="68"/>
      <c r="E861" s="68"/>
      <c r="F861" s="68"/>
    </row>
    <row r="862" spans="4:6" x14ac:dyDescent="0.3">
      <c r="D862" s="68"/>
      <c r="E862" s="68"/>
      <c r="F862" s="68"/>
    </row>
    <row r="863" spans="4:6" x14ac:dyDescent="0.3">
      <c r="D863" s="68"/>
      <c r="E863" s="68"/>
      <c r="F863" s="68"/>
    </row>
    <row r="864" spans="4:6" x14ac:dyDescent="0.3">
      <c r="D864" s="68"/>
      <c r="E864" s="68"/>
      <c r="F864" s="68"/>
    </row>
    <row r="865" spans="4:6" x14ac:dyDescent="0.3">
      <c r="D865" s="68"/>
      <c r="E865" s="68"/>
      <c r="F865" s="68"/>
    </row>
    <row r="866" spans="4:6" x14ac:dyDescent="0.3">
      <c r="D866" s="68"/>
      <c r="E866" s="68"/>
      <c r="F866" s="68"/>
    </row>
    <row r="867" spans="4:6" x14ac:dyDescent="0.3">
      <c r="D867" s="68"/>
      <c r="E867" s="68"/>
      <c r="F867" s="68"/>
    </row>
    <row r="868" spans="4:6" x14ac:dyDescent="0.3">
      <c r="D868" s="68"/>
      <c r="E868" s="68"/>
      <c r="F868" s="68"/>
    </row>
    <row r="869" spans="4:6" x14ac:dyDescent="0.3">
      <c r="D869" s="68"/>
      <c r="E869" s="68"/>
      <c r="F869" s="68"/>
    </row>
    <row r="870" spans="4:6" x14ac:dyDescent="0.3">
      <c r="D870" s="68"/>
      <c r="E870" s="68"/>
      <c r="F870" s="68"/>
    </row>
    <row r="871" spans="4:6" x14ac:dyDescent="0.3">
      <c r="D871" s="68"/>
      <c r="E871" s="68"/>
      <c r="F871" s="68"/>
    </row>
    <row r="872" spans="4:6" x14ac:dyDescent="0.3">
      <c r="D872" s="68"/>
      <c r="E872" s="68"/>
      <c r="F872" s="68"/>
    </row>
    <row r="873" spans="4:6" x14ac:dyDescent="0.3">
      <c r="D873" s="68"/>
      <c r="E873" s="68"/>
      <c r="F873" s="68"/>
    </row>
    <row r="874" spans="4:6" x14ac:dyDescent="0.3">
      <c r="D874" s="68"/>
      <c r="E874" s="68"/>
      <c r="F874" s="68"/>
    </row>
    <row r="875" spans="4:6" x14ac:dyDescent="0.3">
      <c r="D875" s="68"/>
      <c r="E875" s="68"/>
      <c r="F875" s="68"/>
    </row>
    <row r="876" spans="4:6" x14ac:dyDescent="0.3">
      <c r="D876" s="68"/>
      <c r="E876" s="68"/>
      <c r="F876" s="68"/>
    </row>
    <row r="877" spans="4:6" x14ac:dyDescent="0.3">
      <c r="D877" s="68"/>
      <c r="E877" s="68"/>
      <c r="F877" s="68"/>
    </row>
    <row r="878" spans="4:6" x14ac:dyDescent="0.3">
      <c r="D878" s="68"/>
      <c r="E878" s="68"/>
      <c r="F878" s="68"/>
    </row>
    <row r="879" spans="4:6" x14ac:dyDescent="0.3">
      <c r="D879" s="68"/>
      <c r="E879" s="68"/>
      <c r="F879" s="68"/>
    </row>
    <row r="880" spans="4:6" x14ac:dyDescent="0.3">
      <c r="D880" s="68"/>
      <c r="E880" s="68"/>
      <c r="F880" s="68"/>
    </row>
    <row r="881" spans="4:6" x14ac:dyDescent="0.3">
      <c r="D881" s="68"/>
      <c r="E881" s="68"/>
      <c r="F881" s="68"/>
    </row>
    <row r="882" spans="4:6" x14ac:dyDescent="0.3">
      <c r="D882" s="68"/>
      <c r="E882" s="68"/>
      <c r="F882" s="68"/>
    </row>
    <row r="883" spans="4:6" x14ac:dyDescent="0.3">
      <c r="D883" s="68"/>
      <c r="E883" s="68"/>
      <c r="F883" s="68"/>
    </row>
    <row r="884" spans="4:6" x14ac:dyDescent="0.3">
      <c r="D884" s="68"/>
      <c r="E884" s="68"/>
      <c r="F884" s="68"/>
    </row>
    <row r="885" spans="4:6" x14ac:dyDescent="0.3">
      <c r="D885" s="68"/>
      <c r="E885" s="68"/>
      <c r="F885" s="68"/>
    </row>
    <row r="886" spans="4:6" x14ac:dyDescent="0.3">
      <c r="D886" s="68"/>
      <c r="E886" s="68"/>
      <c r="F886" s="68"/>
    </row>
    <row r="887" spans="4:6" x14ac:dyDescent="0.3">
      <c r="D887" s="68"/>
      <c r="E887" s="68"/>
      <c r="F887" s="68"/>
    </row>
    <row r="888" spans="4:6" x14ac:dyDescent="0.3">
      <c r="D888" s="68"/>
      <c r="E888" s="68"/>
      <c r="F888" s="68"/>
    </row>
    <row r="889" spans="4:6" x14ac:dyDescent="0.3">
      <c r="D889" s="68"/>
      <c r="E889" s="68"/>
      <c r="F889" s="68"/>
    </row>
    <row r="890" spans="4:6" x14ac:dyDescent="0.3">
      <c r="D890" s="68"/>
      <c r="E890" s="68"/>
      <c r="F890" s="68"/>
    </row>
    <row r="891" spans="4:6" x14ac:dyDescent="0.3">
      <c r="D891" s="68"/>
      <c r="E891" s="68"/>
      <c r="F891" s="68"/>
    </row>
    <row r="892" spans="4:6" x14ac:dyDescent="0.3">
      <c r="D892" s="68"/>
      <c r="E892" s="68"/>
      <c r="F892" s="68"/>
    </row>
    <row r="893" spans="4:6" x14ac:dyDescent="0.3">
      <c r="D893" s="68"/>
      <c r="E893" s="68"/>
      <c r="F893" s="68"/>
    </row>
    <row r="894" spans="4:6" x14ac:dyDescent="0.3">
      <c r="D894" s="68"/>
      <c r="E894" s="68"/>
      <c r="F894" s="68"/>
    </row>
    <row r="895" spans="4:6" x14ac:dyDescent="0.3">
      <c r="D895" s="68"/>
      <c r="E895" s="68"/>
      <c r="F895" s="68"/>
    </row>
    <row r="896" spans="4:6" x14ac:dyDescent="0.3">
      <c r="D896" s="68"/>
      <c r="E896" s="68"/>
      <c r="F896" s="68"/>
    </row>
    <row r="897" spans="4:6" x14ac:dyDescent="0.3">
      <c r="D897" s="68"/>
      <c r="E897" s="68"/>
      <c r="F897" s="68"/>
    </row>
    <row r="898" spans="4:6" x14ac:dyDescent="0.3">
      <c r="D898" s="68"/>
      <c r="E898" s="68"/>
      <c r="F898" s="68"/>
    </row>
    <row r="899" spans="4:6" x14ac:dyDescent="0.3">
      <c r="D899" s="68"/>
      <c r="E899" s="68"/>
      <c r="F899" s="68"/>
    </row>
    <row r="900" spans="4:6" x14ac:dyDescent="0.3">
      <c r="D900" s="68"/>
      <c r="E900" s="68"/>
      <c r="F900" s="68"/>
    </row>
    <row r="901" spans="4:6" x14ac:dyDescent="0.3">
      <c r="D901" s="68"/>
      <c r="E901" s="68"/>
      <c r="F901" s="68"/>
    </row>
    <row r="902" spans="4:6" x14ac:dyDescent="0.3">
      <c r="D902" s="68"/>
      <c r="E902" s="68"/>
      <c r="F902" s="68"/>
    </row>
    <row r="903" spans="4:6" x14ac:dyDescent="0.3">
      <c r="D903" s="68"/>
      <c r="E903" s="68"/>
      <c r="F903" s="68"/>
    </row>
    <row r="904" spans="4:6" x14ac:dyDescent="0.3">
      <c r="D904" s="68"/>
      <c r="E904" s="68"/>
      <c r="F904" s="68"/>
    </row>
    <row r="905" spans="4:6" x14ac:dyDescent="0.3">
      <c r="D905" s="68"/>
      <c r="E905" s="68"/>
      <c r="F905" s="68"/>
    </row>
    <row r="906" spans="4:6" x14ac:dyDescent="0.3">
      <c r="D906" s="68"/>
      <c r="E906" s="68"/>
      <c r="F906" s="68"/>
    </row>
    <row r="907" spans="4:6" x14ac:dyDescent="0.3">
      <c r="D907" s="68"/>
      <c r="E907" s="68"/>
      <c r="F907" s="68"/>
    </row>
    <row r="908" spans="4:6" x14ac:dyDescent="0.3">
      <c r="D908" s="68"/>
      <c r="E908" s="68"/>
      <c r="F908" s="68"/>
    </row>
    <row r="909" spans="4:6" x14ac:dyDescent="0.3">
      <c r="D909" s="68"/>
      <c r="E909" s="68"/>
      <c r="F909" s="68"/>
    </row>
    <row r="910" spans="4:6" x14ac:dyDescent="0.3">
      <c r="D910" s="68"/>
      <c r="E910" s="68"/>
      <c r="F910" s="68"/>
    </row>
    <row r="911" spans="4:6" x14ac:dyDescent="0.3">
      <c r="D911" s="68"/>
      <c r="E911" s="68"/>
      <c r="F911" s="68"/>
    </row>
    <row r="912" spans="4:6" x14ac:dyDescent="0.3">
      <c r="D912" s="68"/>
      <c r="E912" s="68"/>
      <c r="F912" s="68"/>
    </row>
    <row r="913" spans="4:6" x14ac:dyDescent="0.3">
      <c r="D913" s="68"/>
      <c r="E913" s="68"/>
      <c r="F913" s="68"/>
    </row>
    <row r="914" spans="4:6" x14ac:dyDescent="0.3">
      <c r="D914" s="68"/>
      <c r="E914" s="68"/>
      <c r="F914" s="68"/>
    </row>
    <row r="915" spans="4:6" x14ac:dyDescent="0.3">
      <c r="D915" s="68"/>
      <c r="E915" s="68"/>
      <c r="F915" s="68"/>
    </row>
    <row r="916" spans="4:6" x14ac:dyDescent="0.3">
      <c r="D916" s="68"/>
      <c r="E916" s="68"/>
      <c r="F916" s="68"/>
    </row>
    <row r="917" spans="4:6" x14ac:dyDescent="0.3">
      <c r="D917" s="68"/>
      <c r="E917" s="68"/>
      <c r="F917" s="68"/>
    </row>
    <row r="918" spans="4:6" x14ac:dyDescent="0.3">
      <c r="D918" s="68"/>
      <c r="E918" s="68"/>
      <c r="F918" s="68"/>
    </row>
    <row r="919" spans="4:6" x14ac:dyDescent="0.3">
      <c r="D919" s="68"/>
      <c r="E919" s="68"/>
      <c r="F919" s="68"/>
    </row>
    <row r="920" spans="4:6" x14ac:dyDescent="0.3">
      <c r="D920" s="68"/>
      <c r="E920" s="68"/>
      <c r="F920" s="68"/>
    </row>
    <row r="921" spans="4:6" x14ac:dyDescent="0.3">
      <c r="D921" s="68"/>
      <c r="E921" s="68"/>
      <c r="F921" s="68"/>
    </row>
    <row r="922" spans="4:6" x14ac:dyDescent="0.3">
      <c r="D922" s="68"/>
      <c r="E922" s="68"/>
      <c r="F922" s="68"/>
    </row>
    <row r="923" spans="4:6" x14ac:dyDescent="0.3">
      <c r="D923" s="68"/>
      <c r="E923" s="68"/>
      <c r="F923" s="68"/>
    </row>
    <row r="924" spans="4:6" x14ac:dyDescent="0.3">
      <c r="D924" s="68"/>
      <c r="E924" s="68"/>
      <c r="F924" s="68"/>
    </row>
    <row r="925" spans="4:6" x14ac:dyDescent="0.3">
      <c r="D925" s="68"/>
      <c r="E925" s="68"/>
      <c r="F925" s="68"/>
    </row>
    <row r="926" spans="4:6" x14ac:dyDescent="0.3">
      <c r="D926" s="68"/>
      <c r="E926" s="68"/>
      <c r="F926" s="68"/>
    </row>
    <row r="927" spans="4:6" x14ac:dyDescent="0.3">
      <c r="D927" s="68"/>
      <c r="E927" s="68"/>
      <c r="F927" s="68"/>
    </row>
    <row r="928" spans="4:6" x14ac:dyDescent="0.3">
      <c r="D928" s="68"/>
      <c r="E928" s="68"/>
      <c r="F928" s="68"/>
    </row>
    <row r="929" spans="4:6" x14ac:dyDescent="0.3">
      <c r="D929" s="68"/>
      <c r="E929" s="68"/>
      <c r="F929" s="68"/>
    </row>
    <row r="930" spans="4:6" x14ac:dyDescent="0.3">
      <c r="D930" s="68"/>
      <c r="E930" s="68"/>
      <c r="F930" s="68"/>
    </row>
    <row r="931" spans="4:6" x14ac:dyDescent="0.3">
      <c r="D931" s="68"/>
      <c r="E931" s="68"/>
      <c r="F931" s="68"/>
    </row>
    <row r="932" spans="4:6" x14ac:dyDescent="0.3">
      <c r="D932" s="68"/>
      <c r="E932" s="68"/>
      <c r="F932" s="68"/>
    </row>
    <row r="933" spans="4:6" x14ac:dyDescent="0.3">
      <c r="D933" s="68"/>
      <c r="E933" s="68"/>
      <c r="F933" s="68"/>
    </row>
    <row r="934" spans="4:6" x14ac:dyDescent="0.3">
      <c r="D934" s="68"/>
      <c r="E934" s="68"/>
      <c r="F934" s="68"/>
    </row>
    <row r="935" spans="4:6" x14ac:dyDescent="0.3">
      <c r="D935" s="68"/>
      <c r="E935" s="68"/>
      <c r="F935" s="68"/>
    </row>
    <row r="936" spans="4:6" x14ac:dyDescent="0.3">
      <c r="D936" s="68"/>
      <c r="E936" s="68"/>
      <c r="F936" s="68"/>
    </row>
    <row r="937" spans="4:6" x14ac:dyDescent="0.3">
      <c r="D937" s="68"/>
      <c r="E937" s="68"/>
      <c r="F937" s="68"/>
    </row>
    <row r="938" spans="4:6" x14ac:dyDescent="0.3">
      <c r="D938" s="68"/>
      <c r="E938" s="68"/>
      <c r="F938" s="68"/>
    </row>
    <row r="939" spans="4:6" x14ac:dyDescent="0.3">
      <c r="D939" s="68"/>
      <c r="E939" s="68"/>
      <c r="F939" s="68"/>
    </row>
    <row r="940" spans="4:6" x14ac:dyDescent="0.3">
      <c r="D940" s="68"/>
      <c r="E940" s="68"/>
      <c r="F940" s="68"/>
    </row>
    <row r="941" spans="4:6" x14ac:dyDescent="0.3">
      <c r="D941" s="68"/>
      <c r="E941" s="68"/>
      <c r="F941" s="68"/>
    </row>
    <row r="942" spans="4:6" x14ac:dyDescent="0.3">
      <c r="D942" s="68"/>
      <c r="E942" s="68"/>
      <c r="F942" s="68"/>
    </row>
    <row r="943" spans="4:6" x14ac:dyDescent="0.3">
      <c r="D943" s="68"/>
      <c r="E943" s="68"/>
      <c r="F943" s="68"/>
    </row>
    <row r="944" spans="4:6" x14ac:dyDescent="0.3">
      <c r="D944" s="68"/>
      <c r="E944" s="68"/>
      <c r="F944" s="68"/>
    </row>
    <row r="945" spans="4:6" x14ac:dyDescent="0.3">
      <c r="D945" s="68"/>
      <c r="E945" s="68"/>
      <c r="F945" s="68"/>
    </row>
    <row r="946" spans="4:6" x14ac:dyDescent="0.3">
      <c r="D946" s="68"/>
      <c r="E946" s="68"/>
      <c r="F946" s="68"/>
    </row>
    <row r="947" spans="4:6" x14ac:dyDescent="0.3">
      <c r="D947" s="68"/>
      <c r="E947" s="68"/>
      <c r="F947" s="68"/>
    </row>
    <row r="948" spans="4:6" x14ac:dyDescent="0.3">
      <c r="D948" s="68"/>
      <c r="E948" s="68"/>
      <c r="F948" s="68"/>
    </row>
    <row r="949" spans="4:6" x14ac:dyDescent="0.3">
      <c r="D949" s="68"/>
      <c r="E949" s="68"/>
      <c r="F949" s="68"/>
    </row>
    <row r="950" spans="4:6" x14ac:dyDescent="0.3">
      <c r="D950" s="68"/>
      <c r="E950" s="68"/>
      <c r="F950" s="68"/>
    </row>
    <row r="951" spans="4:6" x14ac:dyDescent="0.3">
      <c r="D951" s="68"/>
      <c r="E951" s="68"/>
      <c r="F951" s="68"/>
    </row>
    <row r="952" spans="4:6" x14ac:dyDescent="0.3">
      <c r="D952" s="68"/>
      <c r="E952" s="68"/>
      <c r="F952" s="68"/>
    </row>
    <row r="953" spans="4:6" x14ac:dyDescent="0.3">
      <c r="D953" s="68"/>
      <c r="E953" s="68"/>
      <c r="F953" s="68"/>
    </row>
    <row r="954" spans="4:6" x14ac:dyDescent="0.3">
      <c r="D954" s="68"/>
      <c r="E954" s="68"/>
      <c r="F954" s="68"/>
    </row>
    <row r="955" spans="4:6" x14ac:dyDescent="0.3">
      <c r="D955" s="68"/>
      <c r="E955" s="68"/>
      <c r="F955" s="68"/>
    </row>
    <row r="956" spans="4:6" x14ac:dyDescent="0.3">
      <c r="D956" s="68"/>
      <c r="E956" s="68"/>
      <c r="F956" s="68"/>
    </row>
    <row r="957" spans="4:6" x14ac:dyDescent="0.3">
      <c r="D957" s="68"/>
      <c r="E957" s="68"/>
      <c r="F957" s="68"/>
    </row>
    <row r="958" spans="4:6" x14ac:dyDescent="0.3">
      <c r="D958" s="68"/>
      <c r="E958" s="68"/>
      <c r="F958" s="68"/>
    </row>
    <row r="959" spans="4:6" x14ac:dyDescent="0.3">
      <c r="D959" s="68"/>
      <c r="E959" s="68"/>
      <c r="F959" s="68"/>
    </row>
    <row r="960" spans="4:6" x14ac:dyDescent="0.3">
      <c r="D960" s="68"/>
      <c r="E960" s="68"/>
      <c r="F960" s="68"/>
    </row>
    <row r="961" spans="4:6" x14ac:dyDescent="0.3">
      <c r="D961" s="68"/>
      <c r="E961" s="68"/>
      <c r="F961" s="68"/>
    </row>
    <row r="962" spans="4:6" x14ac:dyDescent="0.3">
      <c r="D962" s="68"/>
      <c r="E962" s="68"/>
      <c r="F962" s="68"/>
    </row>
    <row r="963" spans="4:6" x14ac:dyDescent="0.3">
      <c r="D963" s="68"/>
      <c r="E963" s="68"/>
      <c r="F963" s="68"/>
    </row>
    <row r="964" spans="4:6" x14ac:dyDescent="0.3">
      <c r="D964" s="68"/>
      <c r="E964" s="68"/>
      <c r="F964" s="68"/>
    </row>
    <row r="965" spans="4:6" x14ac:dyDescent="0.3">
      <c r="D965" s="68"/>
      <c r="E965" s="68"/>
      <c r="F965" s="68"/>
    </row>
    <row r="966" spans="4:6" x14ac:dyDescent="0.3">
      <c r="D966" s="68"/>
      <c r="E966" s="68"/>
      <c r="F966" s="68"/>
    </row>
    <row r="967" spans="4:6" x14ac:dyDescent="0.3">
      <c r="D967" s="68"/>
      <c r="E967" s="68"/>
      <c r="F967" s="68"/>
    </row>
    <row r="968" spans="4:6" x14ac:dyDescent="0.3">
      <c r="D968" s="68"/>
      <c r="E968" s="68"/>
      <c r="F968" s="68"/>
    </row>
    <row r="969" spans="4:6" x14ac:dyDescent="0.3">
      <c r="D969" s="68"/>
      <c r="E969" s="68"/>
      <c r="F969" s="68"/>
    </row>
    <row r="970" spans="4:6" x14ac:dyDescent="0.3">
      <c r="D970" s="68"/>
      <c r="E970" s="68"/>
      <c r="F970" s="68"/>
    </row>
    <row r="971" spans="4:6" x14ac:dyDescent="0.3">
      <c r="D971" s="68"/>
      <c r="E971" s="68"/>
      <c r="F971" s="68"/>
    </row>
    <row r="972" spans="4:6" x14ac:dyDescent="0.3">
      <c r="D972" s="68"/>
      <c r="E972" s="68"/>
      <c r="F972" s="68"/>
    </row>
    <row r="973" spans="4:6" x14ac:dyDescent="0.3">
      <c r="D973" s="68"/>
      <c r="E973" s="68"/>
      <c r="F973" s="68"/>
    </row>
    <row r="974" spans="4:6" x14ac:dyDescent="0.3">
      <c r="D974" s="68"/>
      <c r="E974" s="68"/>
      <c r="F974" s="68"/>
    </row>
    <row r="975" spans="4:6" x14ac:dyDescent="0.3">
      <c r="D975" s="68"/>
      <c r="E975" s="68"/>
      <c r="F975" s="68"/>
    </row>
    <row r="976" spans="4:6" x14ac:dyDescent="0.3">
      <c r="D976" s="68"/>
      <c r="E976" s="68"/>
      <c r="F976" s="68"/>
    </row>
    <row r="977" spans="4:6" x14ac:dyDescent="0.3">
      <c r="D977" s="68"/>
      <c r="E977" s="68"/>
      <c r="F977" s="68"/>
    </row>
    <row r="978" spans="4:6" x14ac:dyDescent="0.3">
      <c r="D978" s="68"/>
      <c r="E978" s="68"/>
      <c r="F978" s="68"/>
    </row>
    <row r="979" spans="4:6" x14ac:dyDescent="0.3">
      <c r="D979" s="68"/>
      <c r="E979" s="68"/>
      <c r="F979" s="68"/>
    </row>
    <row r="980" spans="4:6" x14ac:dyDescent="0.3">
      <c r="D980" s="68"/>
      <c r="E980" s="68"/>
      <c r="F980" s="68"/>
    </row>
    <row r="981" spans="4:6" x14ac:dyDescent="0.3">
      <c r="D981" s="68"/>
      <c r="E981" s="68"/>
      <c r="F981" s="68"/>
    </row>
    <row r="982" spans="4:6" x14ac:dyDescent="0.3">
      <c r="D982" s="68"/>
      <c r="E982" s="68"/>
      <c r="F982" s="68"/>
    </row>
    <row r="983" spans="4:6" x14ac:dyDescent="0.3">
      <c r="D983" s="68"/>
      <c r="E983" s="68"/>
      <c r="F983" s="68"/>
    </row>
    <row r="984" spans="4:6" x14ac:dyDescent="0.3">
      <c r="D984" s="68"/>
      <c r="E984" s="68"/>
      <c r="F984" s="68"/>
    </row>
    <row r="985" spans="4:6" x14ac:dyDescent="0.3">
      <c r="D985" s="68"/>
      <c r="E985" s="68"/>
      <c r="F985" s="68"/>
    </row>
    <row r="986" spans="4:6" x14ac:dyDescent="0.3">
      <c r="D986" s="68"/>
      <c r="E986" s="68"/>
      <c r="F986" s="68"/>
    </row>
    <row r="987" spans="4:6" x14ac:dyDescent="0.3">
      <c r="D987" s="68"/>
      <c r="E987" s="68"/>
      <c r="F987" s="68"/>
    </row>
    <row r="988" spans="4:6" x14ac:dyDescent="0.3">
      <c r="D988" s="68"/>
      <c r="E988" s="68"/>
      <c r="F988" s="68"/>
    </row>
    <row r="989" spans="4:6" x14ac:dyDescent="0.3">
      <c r="D989" s="68"/>
      <c r="E989" s="68"/>
      <c r="F989" s="68"/>
    </row>
    <row r="990" spans="4:6" x14ac:dyDescent="0.3">
      <c r="D990" s="68"/>
      <c r="E990" s="68"/>
      <c r="F990" s="68"/>
    </row>
    <row r="991" spans="4:6" x14ac:dyDescent="0.3">
      <c r="D991" s="68"/>
      <c r="E991" s="68"/>
      <c r="F991" s="68"/>
    </row>
    <row r="992" spans="4:6" x14ac:dyDescent="0.3">
      <c r="D992" s="68"/>
      <c r="E992" s="68"/>
      <c r="F992" s="68"/>
    </row>
    <row r="993" spans="4:6" x14ac:dyDescent="0.3">
      <c r="D993" s="68"/>
      <c r="E993" s="68"/>
      <c r="F993" s="68"/>
    </row>
    <row r="994" spans="4:6" x14ac:dyDescent="0.3">
      <c r="D994" s="68"/>
      <c r="E994" s="68"/>
      <c r="F994" s="68"/>
    </row>
    <row r="995" spans="4:6" x14ac:dyDescent="0.3">
      <c r="D995" s="68"/>
      <c r="E995" s="68"/>
      <c r="F995" s="68"/>
    </row>
    <row r="996" spans="4:6" x14ac:dyDescent="0.3">
      <c r="D996" s="68"/>
      <c r="E996" s="68"/>
      <c r="F996" s="68"/>
    </row>
    <row r="997" spans="4:6" x14ac:dyDescent="0.3">
      <c r="D997" s="68"/>
      <c r="E997" s="68"/>
      <c r="F997" s="68"/>
    </row>
    <row r="998" spans="4:6" x14ac:dyDescent="0.3">
      <c r="D998" s="68"/>
      <c r="E998" s="68"/>
      <c r="F998" s="68"/>
    </row>
    <row r="999" spans="4:6" x14ac:dyDescent="0.3">
      <c r="D999" s="68"/>
      <c r="E999" s="68"/>
      <c r="F999" s="68"/>
    </row>
    <row r="1000" spans="4:6" x14ac:dyDescent="0.3">
      <c r="D1000" s="68"/>
      <c r="E1000" s="68"/>
      <c r="F1000" s="68"/>
    </row>
    <row r="1001" spans="4:6" x14ac:dyDescent="0.3">
      <c r="D1001" s="68"/>
      <c r="E1001" s="68"/>
      <c r="F1001" s="68"/>
    </row>
    <row r="1002" spans="4:6" x14ac:dyDescent="0.3">
      <c r="D1002" s="68"/>
      <c r="E1002" s="68"/>
      <c r="F1002" s="68"/>
    </row>
    <row r="1003" spans="4:6" x14ac:dyDescent="0.3">
      <c r="D1003" s="68"/>
      <c r="E1003" s="68"/>
      <c r="F1003" s="68"/>
    </row>
    <row r="1004" spans="4:6" x14ac:dyDescent="0.3">
      <c r="D1004" s="68"/>
      <c r="E1004" s="68"/>
      <c r="F1004" s="68"/>
    </row>
    <row r="1005" spans="4:6" x14ac:dyDescent="0.3">
      <c r="D1005" s="68"/>
      <c r="E1005" s="68"/>
      <c r="F1005" s="68"/>
    </row>
    <row r="1006" spans="4:6" x14ac:dyDescent="0.3">
      <c r="D1006" s="68"/>
      <c r="E1006" s="68"/>
      <c r="F1006" s="68"/>
    </row>
    <row r="1007" spans="4:6" x14ac:dyDescent="0.3">
      <c r="D1007" s="68"/>
      <c r="E1007" s="68"/>
      <c r="F1007" s="68"/>
    </row>
    <row r="1008" spans="4:6" x14ac:dyDescent="0.3">
      <c r="D1008" s="68"/>
      <c r="E1008" s="68"/>
      <c r="F1008" s="68"/>
    </row>
    <row r="1009" spans="4:6" x14ac:dyDescent="0.3">
      <c r="D1009" s="68"/>
      <c r="E1009" s="68"/>
      <c r="F1009" s="68"/>
    </row>
    <row r="1010" spans="4:6" x14ac:dyDescent="0.3">
      <c r="D1010" s="68"/>
      <c r="E1010" s="68"/>
      <c r="F1010" s="68"/>
    </row>
    <row r="1011" spans="4:6" x14ac:dyDescent="0.3">
      <c r="D1011" s="68"/>
      <c r="E1011" s="68"/>
      <c r="F1011" s="68"/>
    </row>
    <row r="1012" spans="4:6" x14ac:dyDescent="0.3">
      <c r="D1012" s="68"/>
      <c r="E1012" s="68"/>
      <c r="F1012" s="68"/>
    </row>
    <row r="1013" spans="4:6" x14ac:dyDescent="0.3">
      <c r="D1013" s="68"/>
      <c r="E1013" s="68"/>
      <c r="F1013" s="68"/>
    </row>
    <row r="1014" spans="4:6" x14ac:dyDescent="0.3">
      <c r="D1014" s="68"/>
      <c r="E1014" s="68"/>
      <c r="F1014" s="68"/>
    </row>
    <row r="1015" spans="4:6" x14ac:dyDescent="0.3">
      <c r="D1015" s="68"/>
      <c r="E1015" s="68"/>
      <c r="F1015" s="68"/>
    </row>
    <row r="1016" spans="4:6" x14ac:dyDescent="0.3">
      <c r="D1016" s="68"/>
      <c r="E1016" s="68"/>
      <c r="F1016" s="68"/>
    </row>
    <row r="1017" spans="4:6" x14ac:dyDescent="0.3">
      <c r="D1017" s="68"/>
      <c r="E1017" s="68"/>
      <c r="F1017" s="68"/>
    </row>
    <row r="1018" spans="4:6" x14ac:dyDescent="0.3">
      <c r="D1018" s="68"/>
      <c r="E1018" s="68"/>
      <c r="F1018" s="68"/>
    </row>
    <row r="1019" spans="4:6" x14ac:dyDescent="0.3">
      <c r="D1019" s="68"/>
      <c r="E1019" s="68"/>
      <c r="F1019" s="68"/>
    </row>
    <row r="1020" spans="4:6" x14ac:dyDescent="0.3">
      <c r="D1020" s="68"/>
      <c r="E1020" s="68"/>
      <c r="F1020" s="68"/>
    </row>
    <row r="1021" spans="4:6" x14ac:dyDescent="0.3">
      <c r="D1021" s="68"/>
      <c r="E1021" s="68"/>
      <c r="F1021" s="68"/>
    </row>
    <row r="1022" spans="4:6" x14ac:dyDescent="0.3">
      <c r="D1022" s="68"/>
      <c r="E1022" s="68"/>
      <c r="F1022" s="68"/>
    </row>
    <row r="1023" spans="4:6" x14ac:dyDescent="0.3">
      <c r="D1023" s="68"/>
      <c r="E1023" s="68"/>
      <c r="F1023" s="68"/>
    </row>
    <row r="1024" spans="4:6" x14ac:dyDescent="0.3">
      <c r="D1024" s="68"/>
      <c r="E1024" s="68"/>
      <c r="F1024" s="68"/>
    </row>
    <row r="1025" spans="4:6" x14ac:dyDescent="0.3">
      <c r="D1025" s="68"/>
      <c r="E1025" s="68"/>
      <c r="F1025" s="68"/>
    </row>
    <row r="1026" spans="4:6" x14ac:dyDescent="0.3">
      <c r="D1026" s="68"/>
      <c r="E1026" s="68"/>
      <c r="F1026" s="68"/>
    </row>
    <row r="1027" spans="4:6" x14ac:dyDescent="0.3">
      <c r="D1027" s="68"/>
      <c r="E1027" s="68"/>
      <c r="F1027" s="68"/>
    </row>
    <row r="1028" spans="4:6" x14ac:dyDescent="0.3">
      <c r="D1028" s="68"/>
      <c r="E1028" s="68"/>
      <c r="F1028" s="68"/>
    </row>
    <row r="1029" spans="4:6" x14ac:dyDescent="0.3">
      <c r="D1029" s="68"/>
      <c r="E1029" s="68"/>
      <c r="F1029" s="68"/>
    </row>
    <row r="1030" spans="4:6" x14ac:dyDescent="0.3">
      <c r="D1030" s="68"/>
      <c r="E1030" s="68"/>
      <c r="F1030" s="68"/>
    </row>
    <row r="1031" spans="4:6" x14ac:dyDescent="0.3">
      <c r="D1031" s="68"/>
      <c r="E1031" s="68"/>
      <c r="F1031" s="68"/>
    </row>
    <row r="1032" spans="4:6" x14ac:dyDescent="0.3">
      <c r="D1032" s="68"/>
      <c r="E1032" s="68"/>
      <c r="F1032" s="68"/>
    </row>
    <row r="1033" spans="4:6" x14ac:dyDescent="0.3">
      <c r="D1033" s="68"/>
      <c r="E1033" s="68"/>
      <c r="F1033" s="68"/>
    </row>
    <row r="1034" spans="4:6" x14ac:dyDescent="0.3">
      <c r="D1034" s="68"/>
      <c r="E1034" s="68"/>
      <c r="F1034" s="68"/>
    </row>
    <row r="1035" spans="4:6" x14ac:dyDescent="0.3">
      <c r="D1035" s="68"/>
      <c r="E1035" s="68"/>
      <c r="F1035" s="68"/>
    </row>
    <row r="1036" spans="4:6" x14ac:dyDescent="0.3">
      <c r="D1036" s="68"/>
      <c r="E1036" s="68"/>
      <c r="F1036" s="68"/>
    </row>
    <row r="1037" spans="4:6" x14ac:dyDescent="0.3">
      <c r="D1037" s="68"/>
      <c r="E1037" s="68"/>
      <c r="F1037" s="68"/>
    </row>
    <row r="1038" spans="4:6" x14ac:dyDescent="0.3">
      <c r="D1038" s="68"/>
      <c r="E1038" s="68"/>
      <c r="F1038" s="68"/>
    </row>
    <row r="1039" spans="4:6" x14ac:dyDescent="0.3">
      <c r="D1039" s="68"/>
      <c r="E1039" s="68"/>
      <c r="F1039" s="68"/>
    </row>
    <row r="1040" spans="4:6" x14ac:dyDescent="0.3">
      <c r="D1040" s="68"/>
      <c r="E1040" s="68"/>
      <c r="F1040" s="68"/>
    </row>
    <row r="1041" spans="4:6" x14ac:dyDescent="0.3">
      <c r="D1041" s="68"/>
      <c r="E1041" s="68"/>
      <c r="F1041" s="68"/>
    </row>
    <row r="1042" spans="4:6" x14ac:dyDescent="0.3">
      <c r="D1042" s="68"/>
      <c r="E1042" s="68"/>
      <c r="F1042" s="68"/>
    </row>
    <row r="1043" spans="4:6" x14ac:dyDescent="0.3">
      <c r="D1043" s="68"/>
      <c r="E1043" s="68"/>
      <c r="F1043" s="68"/>
    </row>
    <row r="1044" spans="4:6" x14ac:dyDescent="0.3">
      <c r="D1044" s="68"/>
      <c r="E1044" s="68"/>
      <c r="F1044" s="68"/>
    </row>
    <row r="1045" spans="4:6" x14ac:dyDescent="0.3">
      <c r="D1045" s="68"/>
      <c r="E1045" s="68"/>
      <c r="F1045" s="68"/>
    </row>
    <row r="1046" spans="4:6" x14ac:dyDescent="0.3">
      <c r="D1046" s="68"/>
      <c r="E1046" s="68"/>
      <c r="F1046" s="68"/>
    </row>
    <row r="1047" spans="4:6" x14ac:dyDescent="0.3">
      <c r="D1047" s="68"/>
      <c r="E1047" s="68"/>
      <c r="F1047" s="68"/>
    </row>
    <row r="1048" spans="4:6" x14ac:dyDescent="0.3">
      <c r="D1048" s="68"/>
      <c r="E1048" s="68"/>
      <c r="F1048" s="68"/>
    </row>
    <row r="1049" spans="4:6" x14ac:dyDescent="0.3">
      <c r="D1049" s="68"/>
      <c r="E1049" s="68"/>
      <c r="F1049" s="68"/>
    </row>
    <row r="1050" spans="4:6" x14ac:dyDescent="0.3">
      <c r="D1050" s="68"/>
      <c r="E1050" s="68"/>
      <c r="F1050" s="68"/>
    </row>
    <row r="1051" spans="4:6" x14ac:dyDescent="0.3">
      <c r="D1051" s="68"/>
      <c r="E1051" s="68"/>
      <c r="F1051" s="68"/>
    </row>
    <row r="1052" spans="4:6" x14ac:dyDescent="0.3">
      <c r="D1052" s="68"/>
      <c r="E1052" s="68"/>
      <c r="F1052" s="68"/>
    </row>
    <row r="1053" spans="4:6" x14ac:dyDescent="0.3">
      <c r="D1053" s="68"/>
      <c r="E1053" s="68"/>
      <c r="F1053" s="68"/>
    </row>
    <row r="1054" spans="4:6" x14ac:dyDescent="0.3">
      <c r="D1054" s="68"/>
      <c r="E1054" s="68"/>
      <c r="F1054" s="68"/>
    </row>
    <row r="1055" spans="4:6" x14ac:dyDescent="0.3">
      <c r="D1055" s="68"/>
      <c r="E1055" s="68"/>
      <c r="F1055" s="68"/>
    </row>
    <row r="1056" spans="4:6" x14ac:dyDescent="0.3">
      <c r="D1056" s="68"/>
      <c r="E1056" s="68"/>
      <c r="F1056" s="68"/>
    </row>
    <row r="1057" spans="4:6" x14ac:dyDescent="0.3">
      <c r="D1057" s="68"/>
      <c r="E1057" s="68"/>
      <c r="F1057" s="68"/>
    </row>
    <row r="1058" spans="4:6" x14ac:dyDescent="0.3">
      <c r="D1058" s="68"/>
      <c r="E1058" s="68"/>
      <c r="F1058" s="68"/>
    </row>
    <row r="1059" spans="4:6" x14ac:dyDescent="0.3">
      <c r="D1059" s="68"/>
      <c r="E1059" s="68"/>
      <c r="F1059" s="68"/>
    </row>
    <row r="1060" spans="4:6" x14ac:dyDescent="0.3">
      <c r="D1060" s="68"/>
      <c r="E1060" s="68"/>
      <c r="F1060" s="68"/>
    </row>
    <row r="1061" spans="4:6" x14ac:dyDescent="0.3">
      <c r="D1061" s="68"/>
      <c r="E1061" s="68"/>
      <c r="F1061" s="68"/>
    </row>
    <row r="1062" spans="4:6" x14ac:dyDescent="0.3">
      <c r="D1062" s="68"/>
      <c r="E1062" s="68"/>
      <c r="F1062" s="68"/>
    </row>
    <row r="1063" spans="4:6" x14ac:dyDescent="0.3">
      <c r="D1063" s="68"/>
      <c r="E1063" s="68"/>
      <c r="F1063" s="68"/>
    </row>
    <row r="1064" spans="4:6" x14ac:dyDescent="0.3">
      <c r="D1064" s="68"/>
      <c r="E1064" s="68"/>
      <c r="F1064" s="68"/>
    </row>
    <row r="1065" spans="4:6" x14ac:dyDescent="0.3">
      <c r="D1065" s="68"/>
      <c r="E1065" s="68"/>
      <c r="F1065" s="68"/>
    </row>
    <row r="1066" spans="4:6" x14ac:dyDescent="0.3">
      <c r="D1066" s="68"/>
      <c r="E1066" s="68"/>
      <c r="F1066" s="68"/>
    </row>
    <row r="1067" spans="4:6" x14ac:dyDescent="0.3">
      <c r="D1067" s="68"/>
      <c r="E1067" s="68"/>
      <c r="F1067" s="68"/>
    </row>
    <row r="1068" spans="4:6" x14ac:dyDescent="0.3">
      <c r="D1068" s="68"/>
      <c r="E1068" s="68"/>
      <c r="F1068" s="68"/>
    </row>
    <row r="1069" spans="4:6" x14ac:dyDescent="0.3">
      <c r="D1069" s="68"/>
      <c r="E1069" s="68"/>
      <c r="F1069" s="68"/>
    </row>
    <row r="1070" spans="4:6" x14ac:dyDescent="0.3">
      <c r="D1070" s="68"/>
      <c r="E1070" s="68"/>
      <c r="F1070" s="68"/>
    </row>
    <row r="1071" spans="4:6" x14ac:dyDescent="0.3">
      <c r="D1071" s="68"/>
      <c r="E1071" s="68"/>
      <c r="F1071" s="68"/>
    </row>
    <row r="1072" spans="4:6" x14ac:dyDescent="0.3">
      <c r="D1072" s="68"/>
      <c r="E1072" s="68"/>
      <c r="F1072" s="68"/>
    </row>
    <row r="1073" spans="4:6" x14ac:dyDescent="0.3">
      <c r="D1073" s="68"/>
      <c r="E1073" s="68"/>
      <c r="F1073" s="68"/>
    </row>
    <row r="1074" spans="4:6" x14ac:dyDescent="0.3">
      <c r="D1074" s="68"/>
      <c r="E1074" s="68"/>
      <c r="F1074" s="68"/>
    </row>
    <row r="1075" spans="4:6" x14ac:dyDescent="0.3">
      <c r="D1075" s="68"/>
      <c r="E1075" s="68"/>
      <c r="F1075" s="68"/>
    </row>
    <row r="1076" spans="4:6" x14ac:dyDescent="0.3">
      <c r="D1076" s="68"/>
      <c r="E1076" s="68"/>
      <c r="F1076" s="68"/>
    </row>
    <row r="1077" spans="4:6" x14ac:dyDescent="0.3">
      <c r="D1077" s="68"/>
      <c r="E1077" s="68"/>
      <c r="F1077" s="68"/>
    </row>
    <row r="1078" spans="4:6" x14ac:dyDescent="0.3">
      <c r="D1078" s="68"/>
      <c r="E1078" s="68"/>
      <c r="F1078" s="68"/>
    </row>
    <row r="1079" spans="4:6" x14ac:dyDescent="0.3">
      <c r="D1079" s="68"/>
      <c r="E1079" s="68"/>
      <c r="F1079" s="68"/>
    </row>
    <row r="1080" spans="4:6" x14ac:dyDescent="0.3">
      <c r="D1080" s="68"/>
      <c r="E1080" s="68"/>
      <c r="F1080" s="68"/>
    </row>
    <row r="1081" spans="4:6" x14ac:dyDescent="0.3">
      <c r="D1081" s="68"/>
      <c r="E1081" s="68"/>
      <c r="F1081" s="68"/>
    </row>
    <row r="1082" spans="4:6" x14ac:dyDescent="0.3">
      <c r="D1082" s="68"/>
      <c r="E1082" s="68"/>
      <c r="F1082" s="68"/>
    </row>
    <row r="1083" spans="4:6" x14ac:dyDescent="0.3">
      <c r="D1083" s="68"/>
      <c r="E1083" s="68"/>
      <c r="F1083" s="68"/>
    </row>
    <row r="1084" spans="4:6" x14ac:dyDescent="0.3">
      <c r="D1084" s="68"/>
      <c r="E1084" s="68"/>
      <c r="F1084" s="68"/>
    </row>
    <row r="1085" spans="4:6" x14ac:dyDescent="0.3">
      <c r="D1085" s="68"/>
      <c r="E1085" s="68"/>
      <c r="F1085" s="68"/>
    </row>
    <row r="1086" spans="4:6" x14ac:dyDescent="0.3">
      <c r="D1086" s="68"/>
      <c r="E1086" s="68"/>
      <c r="F1086" s="68"/>
    </row>
    <row r="1087" spans="4:6" x14ac:dyDescent="0.3">
      <c r="D1087" s="68"/>
      <c r="E1087" s="68"/>
      <c r="F1087" s="68"/>
    </row>
    <row r="1088" spans="4:6" x14ac:dyDescent="0.3">
      <c r="D1088" s="68"/>
      <c r="E1088" s="68"/>
      <c r="F1088" s="68"/>
    </row>
    <row r="1089" spans="4:6" x14ac:dyDescent="0.3">
      <c r="D1089" s="68"/>
      <c r="E1089" s="68"/>
      <c r="F1089" s="68"/>
    </row>
    <row r="1090" spans="4:6" x14ac:dyDescent="0.3">
      <c r="D1090" s="68"/>
      <c r="E1090" s="68"/>
      <c r="F1090" s="68"/>
    </row>
    <row r="1091" spans="4:6" x14ac:dyDescent="0.3">
      <c r="D1091" s="68"/>
      <c r="E1091" s="68"/>
      <c r="F1091" s="68"/>
    </row>
    <row r="1092" spans="4:6" x14ac:dyDescent="0.3">
      <c r="D1092" s="68"/>
      <c r="E1092" s="68"/>
      <c r="F1092" s="68"/>
    </row>
    <row r="1093" spans="4:6" x14ac:dyDescent="0.3">
      <c r="D1093" s="68"/>
      <c r="E1093" s="68"/>
      <c r="F1093" s="68"/>
    </row>
    <row r="1094" spans="4:6" x14ac:dyDescent="0.3">
      <c r="D1094" s="68"/>
      <c r="E1094" s="68"/>
      <c r="F1094" s="68"/>
    </row>
    <row r="1095" spans="4:6" x14ac:dyDescent="0.3">
      <c r="D1095" s="68"/>
      <c r="E1095" s="68"/>
      <c r="F1095" s="68"/>
    </row>
    <row r="1096" spans="4:6" x14ac:dyDescent="0.3">
      <c r="D1096" s="68"/>
      <c r="E1096" s="68"/>
      <c r="F1096" s="68"/>
    </row>
    <row r="1097" spans="4:6" x14ac:dyDescent="0.3">
      <c r="D1097" s="68"/>
      <c r="E1097" s="68"/>
      <c r="F1097" s="68"/>
    </row>
    <row r="1098" spans="4:6" x14ac:dyDescent="0.3">
      <c r="D1098" s="68"/>
      <c r="E1098" s="68"/>
      <c r="F1098" s="68"/>
    </row>
    <row r="1099" spans="4:6" x14ac:dyDescent="0.3">
      <c r="D1099" s="68"/>
      <c r="E1099" s="68"/>
      <c r="F1099" s="68"/>
    </row>
    <row r="1100" spans="4:6" x14ac:dyDescent="0.3">
      <c r="D1100" s="68"/>
      <c r="E1100" s="68"/>
      <c r="F1100" s="68"/>
    </row>
    <row r="1101" spans="4:6" x14ac:dyDescent="0.3">
      <c r="D1101" s="68"/>
      <c r="E1101" s="68"/>
      <c r="F1101" s="68"/>
    </row>
    <row r="1102" spans="4:6" x14ac:dyDescent="0.3">
      <c r="D1102" s="68"/>
      <c r="E1102" s="68"/>
      <c r="F1102" s="68"/>
    </row>
    <row r="1103" spans="4:6" x14ac:dyDescent="0.3">
      <c r="D1103" s="68"/>
      <c r="E1103" s="68"/>
      <c r="F1103" s="68"/>
    </row>
    <row r="1104" spans="4:6" x14ac:dyDescent="0.3">
      <c r="D1104" s="68"/>
      <c r="E1104" s="68"/>
      <c r="F1104" s="68"/>
    </row>
    <row r="1105" spans="4:6" x14ac:dyDescent="0.3">
      <c r="D1105" s="68"/>
      <c r="E1105" s="68"/>
      <c r="F1105" s="68"/>
    </row>
    <row r="1106" spans="4:6" x14ac:dyDescent="0.3">
      <c r="D1106" s="68"/>
      <c r="E1106" s="68"/>
      <c r="F1106" s="68"/>
    </row>
    <row r="1107" spans="4:6" x14ac:dyDescent="0.3">
      <c r="D1107" s="68"/>
      <c r="E1107" s="68"/>
      <c r="F1107" s="68"/>
    </row>
    <row r="1108" spans="4:6" x14ac:dyDescent="0.3">
      <c r="D1108" s="68"/>
      <c r="E1108" s="68"/>
      <c r="F1108" s="68"/>
    </row>
    <row r="1109" spans="4:6" x14ac:dyDescent="0.3">
      <c r="D1109" s="68"/>
      <c r="E1109" s="68"/>
      <c r="F1109" s="68"/>
    </row>
    <row r="1110" spans="4:6" x14ac:dyDescent="0.3">
      <c r="D1110" s="68"/>
      <c r="E1110" s="68"/>
      <c r="F1110" s="68"/>
    </row>
    <row r="1111" spans="4:6" x14ac:dyDescent="0.3">
      <c r="D1111" s="68"/>
      <c r="E1111" s="68"/>
      <c r="F1111" s="68"/>
    </row>
    <row r="1112" spans="4:6" x14ac:dyDescent="0.3">
      <c r="D1112" s="68"/>
      <c r="E1112" s="68"/>
      <c r="F1112" s="68"/>
    </row>
    <row r="1113" spans="4:6" x14ac:dyDescent="0.3">
      <c r="D1113" s="68"/>
      <c r="E1113" s="68"/>
      <c r="F1113" s="68"/>
    </row>
    <row r="1114" spans="4:6" x14ac:dyDescent="0.3">
      <c r="D1114" s="68"/>
      <c r="E1114" s="68"/>
      <c r="F1114" s="68"/>
    </row>
    <row r="1115" spans="4:6" x14ac:dyDescent="0.3">
      <c r="D1115" s="68"/>
      <c r="E1115" s="68"/>
      <c r="F1115" s="68"/>
    </row>
    <row r="1116" spans="4:6" x14ac:dyDescent="0.3">
      <c r="D1116" s="68"/>
      <c r="E1116" s="68"/>
      <c r="F1116" s="68"/>
    </row>
    <row r="1117" spans="4:6" x14ac:dyDescent="0.3">
      <c r="D1117" s="68"/>
      <c r="E1117" s="68"/>
      <c r="F1117" s="68"/>
    </row>
    <row r="1118" spans="4:6" x14ac:dyDescent="0.3">
      <c r="D1118" s="68"/>
      <c r="E1118" s="68"/>
      <c r="F1118" s="68"/>
    </row>
    <row r="1119" spans="4:6" x14ac:dyDescent="0.3">
      <c r="D1119" s="68"/>
      <c r="E1119" s="68"/>
      <c r="F1119" s="68"/>
    </row>
    <row r="1120" spans="4:6" x14ac:dyDescent="0.3">
      <c r="D1120" s="68"/>
      <c r="E1120" s="68"/>
      <c r="F1120" s="68"/>
    </row>
    <row r="1121" spans="4:6" x14ac:dyDescent="0.3">
      <c r="D1121" s="68"/>
      <c r="E1121" s="68"/>
      <c r="F1121" s="68"/>
    </row>
    <row r="1122" spans="4:6" x14ac:dyDescent="0.3">
      <c r="D1122" s="68"/>
      <c r="E1122" s="68"/>
      <c r="F1122" s="68"/>
    </row>
    <row r="1123" spans="4:6" x14ac:dyDescent="0.3">
      <c r="D1123" s="68"/>
      <c r="E1123" s="68"/>
      <c r="F1123" s="68"/>
    </row>
    <row r="1124" spans="4:6" x14ac:dyDescent="0.3">
      <c r="D1124" s="68"/>
      <c r="E1124" s="68"/>
      <c r="F1124" s="68"/>
    </row>
    <row r="1125" spans="4:6" x14ac:dyDescent="0.3">
      <c r="D1125" s="68"/>
      <c r="E1125" s="68"/>
      <c r="F1125" s="68"/>
    </row>
    <row r="1126" spans="4:6" x14ac:dyDescent="0.3">
      <c r="D1126" s="68"/>
      <c r="E1126" s="68"/>
      <c r="F1126" s="68"/>
    </row>
    <row r="1127" spans="4:6" x14ac:dyDescent="0.3">
      <c r="D1127" s="68"/>
      <c r="E1127" s="68"/>
      <c r="F1127" s="68"/>
    </row>
    <row r="1128" spans="4:6" x14ac:dyDescent="0.3">
      <c r="D1128" s="68"/>
      <c r="E1128" s="68"/>
      <c r="F1128" s="68"/>
    </row>
    <row r="1129" spans="4:6" x14ac:dyDescent="0.3">
      <c r="D1129" s="68"/>
      <c r="E1129" s="68"/>
      <c r="F1129" s="68"/>
    </row>
    <row r="1130" spans="4:6" x14ac:dyDescent="0.3">
      <c r="D1130" s="68"/>
      <c r="E1130" s="68"/>
      <c r="F1130" s="68"/>
    </row>
    <row r="1131" spans="4:6" x14ac:dyDescent="0.3">
      <c r="D1131" s="68"/>
      <c r="E1131" s="68"/>
      <c r="F1131" s="68"/>
    </row>
    <row r="1132" spans="4:6" x14ac:dyDescent="0.3">
      <c r="D1132" s="68"/>
      <c r="E1132" s="68"/>
      <c r="F1132" s="68"/>
    </row>
    <row r="1133" spans="4:6" x14ac:dyDescent="0.3">
      <c r="D1133" s="68"/>
      <c r="E1133" s="68"/>
      <c r="F1133" s="68"/>
    </row>
    <row r="1134" spans="4:6" x14ac:dyDescent="0.3">
      <c r="D1134" s="68"/>
      <c r="E1134" s="68"/>
      <c r="F1134" s="68"/>
    </row>
    <row r="1135" spans="4:6" x14ac:dyDescent="0.3">
      <c r="D1135" s="68"/>
      <c r="E1135" s="68"/>
      <c r="F1135" s="68"/>
    </row>
    <row r="1136" spans="4:6" x14ac:dyDescent="0.3">
      <c r="D1136" s="68"/>
      <c r="E1136" s="68"/>
      <c r="F1136" s="68"/>
    </row>
    <row r="1137" spans="4:6" x14ac:dyDescent="0.3">
      <c r="D1137" s="68"/>
      <c r="E1137" s="68"/>
      <c r="F1137" s="68"/>
    </row>
    <row r="1138" spans="4:6" x14ac:dyDescent="0.3">
      <c r="D1138" s="68"/>
      <c r="E1138" s="68"/>
      <c r="F1138" s="68"/>
    </row>
    <row r="1139" spans="4:6" x14ac:dyDescent="0.3">
      <c r="D1139" s="68"/>
      <c r="E1139" s="68"/>
      <c r="F1139" s="68"/>
    </row>
    <row r="1140" spans="4:6" x14ac:dyDescent="0.3">
      <c r="D1140" s="68"/>
      <c r="E1140" s="68"/>
      <c r="F1140" s="68"/>
    </row>
    <row r="1141" spans="4:6" x14ac:dyDescent="0.3">
      <c r="D1141" s="68"/>
      <c r="E1141" s="68"/>
      <c r="F1141" s="68"/>
    </row>
    <row r="1142" spans="4:6" x14ac:dyDescent="0.3">
      <c r="D1142" s="68"/>
      <c r="E1142" s="68"/>
      <c r="F1142" s="68"/>
    </row>
    <row r="1143" spans="4:6" x14ac:dyDescent="0.3">
      <c r="D1143" s="68"/>
      <c r="E1143" s="68"/>
      <c r="F1143" s="68"/>
    </row>
    <row r="1144" spans="4:6" x14ac:dyDescent="0.3">
      <c r="D1144" s="68"/>
      <c r="E1144" s="68"/>
      <c r="F1144" s="68"/>
    </row>
    <row r="1145" spans="4:6" x14ac:dyDescent="0.3">
      <c r="D1145" s="68"/>
      <c r="E1145" s="68"/>
      <c r="F1145" s="68"/>
    </row>
    <row r="1146" spans="4:6" x14ac:dyDescent="0.3">
      <c r="D1146" s="68"/>
      <c r="E1146" s="68"/>
      <c r="F1146" s="68"/>
    </row>
    <row r="1147" spans="4:6" x14ac:dyDescent="0.3">
      <c r="D1147" s="68"/>
      <c r="E1147" s="68"/>
      <c r="F1147" s="68"/>
    </row>
    <row r="1148" spans="4:6" x14ac:dyDescent="0.3">
      <c r="D1148" s="68"/>
      <c r="E1148" s="68"/>
      <c r="F1148" s="68"/>
    </row>
    <row r="1149" spans="4:6" x14ac:dyDescent="0.3">
      <c r="D1149" s="68"/>
      <c r="E1149" s="68"/>
      <c r="F1149" s="68"/>
    </row>
    <row r="1150" spans="4:6" x14ac:dyDescent="0.3">
      <c r="D1150" s="68"/>
      <c r="E1150" s="68"/>
      <c r="F1150" s="68"/>
    </row>
    <row r="1151" spans="4:6" x14ac:dyDescent="0.3">
      <c r="D1151" s="68"/>
      <c r="E1151" s="68"/>
      <c r="F1151" s="68"/>
    </row>
    <row r="1152" spans="4:6" x14ac:dyDescent="0.3">
      <c r="D1152" s="68"/>
      <c r="E1152" s="68"/>
      <c r="F1152" s="68"/>
    </row>
    <row r="1153" spans="4:6" x14ac:dyDescent="0.3">
      <c r="D1153" s="68"/>
      <c r="E1153" s="68"/>
      <c r="F1153" s="68"/>
    </row>
    <row r="1154" spans="4:6" x14ac:dyDescent="0.3">
      <c r="D1154" s="68"/>
      <c r="E1154" s="68"/>
      <c r="F1154" s="68"/>
    </row>
    <row r="1155" spans="4:6" x14ac:dyDescent="0.3">
      <c r="D1155" s="68"/>
      <c r="E1155" s="68"/>
      <c r="F1155" s="68"/>
    </row>
    <row r="1156" spans="4:6" x14ac:dyDescent="0.3">
      <c r="D1156" s="68"/>
      <c r="E1156" s="68"/>
      <c r="F1156" s="68"/>
    </row>
    <row r="1157" spans="4:6" x14ac:dyDescent="0.3">
      <c r="D1157" s="68"/>
      <c r="E1157" s="68"/>
      <c r="F1157" s="68"/>
    </row>
    <row r="1158" spans="4:6" x14ac:dyDescent="0.3">
      <c r="D1158" s="68"/>
      <c r="E1158" s="68"/>
      <c r="F1158" s="68"/>
    </row>
    <row r="1159" spans="4:6" x14ac:dyDescent="0.3">
      <c r="D1159" s="68"/>
      <c r="E1159" s="68"/>
      <c r="F1159" s="68"/>
    </row>
    <row r="1160" spans="4:6" x14ac:dyDescent="0.3">
      <c r="D1160" s="68"/>
      <c r="E1160" s="68"/>
      <c r="F1160" s="68"/>
    </row>
    <row r="1161" spans="4:6" x14ac:dyDescent="0.3">
      <c r="D1161" s="68"/>
      <c r="E1161" s="68"/>
      <c r="F1161" s="68"/>
    </row>
    <row r="1162" spans="4:6" x14ac:dyDescent="0.3">
      <c r="D1162" s="68"/>
      <c r="E1162" s="68"/>
      <c r="F1162" s="68"/>
    </row>
    <row r="1163" spans="4:6" x14ac:dyDescent="0.3">
      <c r="D1163" s="68"/>
      <c r="E1163" s="68"/>
      <c r="F1163" s="68"/>
    </row>
    <row r="1164" spans="4:6" x14ac:dyDescent="0.3">
      <c r="D1164" s="68"/>
      <c r="E1164" s="68"/>
      <c r="F1164" s="68"/>
    </row>
    <row r="1165" spans="4:6" x14ac:dyDescent="0.3">
      <c r="D1165" s="68"/>
      <c r="E1165" s="68"/>
      <c r="F1165" s="68"/>
    </row>
    <row r="1166" spans="4:6" x14ac:dyDescent="0.3">
      <c r="D1166" s="68"/>
      <c r="E1166" s="68"/>
      <c r="F1166" s="68"/>
    </row>
    <row r="1167" spans="4:6" x14ac:dyDescent="0.3">
      <c r="D1167" s="68"/>
      <c r="E1167" s="68"/>
      <c r="F1167" s="68"/>
    </row>
    <row r="1168" spans="4:6" x14ac:dyDescent="0.3">
      <c r="D1168" s="68"/>
      <c r="E1168" s="68"/>
      <c r="F1168" s="68"/>
    </row>
    <row r="1169" spans="4:6" x14ac:dyDescent="0.3">
      <c r="D1169" s="68"/>
      <c r="E1169" s="68"/>
      <c r="F1169" s="68"/>
    </row>
    <row r="1170" spans="4:6" x14ac:dyDescent="0.3">
      <c r="D1170" s="68"/>
      <c r="E1170" s="68"/>
      <c r="F1170" s="68"/>
    </row>
    <row r="1171" spans="4:6" x14ac:dyDescent="0.3">
      <c r="D1171" s="68"/>
      <c r="E1171" s="68"/>
      <c r="F1171" s="68"/>
    </row>
    <row r="1172" spans="4:6" x14ac:dyDescent="0.3">
      <c r="D1172" s="68"/>
      <c r="E1172" s="68"/>
      <c r="F1172" s="68"/>
    </row>
    <row r="1173" spans="4:6" x14ac:dyDescent="0.3">
      <c r="D1173" s="68"/>
      <c r="E1173" s="68"/>
      <c r="F1173" s="68"/>
    </row>
    <row r="1174" spans="4:6" x14ac:dyDescent="0.3">
      <c r="D1174" s="68"/>
      <c r="E1174" s="68"/>
      <c r="F1174" s="68"/>
    </row>
    <row r="1175" spans="4:6" x14ac:dyDescent="0.3">
      <c r="D1175" s="68"/>
      <c r="E1175" s="68"/>
      <c r="F1175" s="68"/>
    </row>
    <row r="1176" spans="4:6" x14ac:dyDescent="0.3">
      <c r="D1176" s="68"/>
      <c r="E1176" s="68"/>
      <c r="F1176" s="68"/>
    </row>
    <row r="1177" spans="4:6" x14ac:dyDescent="0.3">
      <c r="D1177" s="68"/>
      <c r="E1177" s="68"/>
      <c r="F1177" s="68"/>
    </row>
    <row r="1178" spans="4:6" x14ac:dyDescent="0.3">
      <c r="D1178" s="68"/>
      <c r="E1178" s="68"/>
      <c r="F1178" s="68"/>
    </row>
    <row r="1179" spans="4:6" x14ac:dyDescent="0.3">
      <c r="D1179" s="68"/>
      <c r="E1179" s="68"/>
      <c r="F1179" s="68"/>
    </row>
    <row r="1180" spans="4:6" x14ac:dyDescent="0.3">
      <c r="D1180" s="68"/>
      <c r="E1180" s="68"/>
      <c r="F1180" s="68"/>
    </row>
    <row r="1181" spans="4:6" x14ac:dyDescent="0.3">
      <c r="D1181" s="68"/>
      <c r="E1181" s="68"/>
      <c r="F1181" s="68"/>
    </row>
    <row r="1182" spans="4:6" x14ac:dyDescent="0.3">
      <c r="D1182" s="68"/>
      <c r="E1182" s="68"/>
      <c r="F1182" s="68"/>
    </row>
    <row r="1183" spans="4:6" x14ac:dyDescent="0.3">
      <c r="D1183" s="68"/>
      <c r="E1183" s="68"/>
      <c r="F1183" s="68"/>
    </row>
    <row r="1184" spans="4:6" x14ac:dyDescent="0.3">
      <c r="D1184" s="68"/>
      <c r="E1184" s="68"/>
      <c r="F1184" s="68"/>
    </row>
    <row r="1185" spans="4:6" x14ac:dyDescent="0.3">
      <c r="D1185" s="68"/>
      <c r="E1185" s="68"/>
      <c r="F1185" s="68"/>
    </row>
    <row r="1186" spans="4:6" x14ac:dyDescent="0.3">
      <c r="D1186" s="68"/>
      <c r="E1186" s="68"/>
      <c r="F1186" s="68"/>
    </row>
    <row r="1187" spans="4:6" x14ac:dyDescent="0.3">
      <c r="D1187" s="68"/>
      <c r="E1187" s="68"/>
      <c r="F1187" s="68"/>
    </row>
    <row r="1188" spans="4:6" x14ac:dyDescent="0.3">
      <c r="D1188" s="68"/>
      <c r="E1188" s="68"/>
      <c r="F1188" s="68"/>
    </row>
    <row r="1189" spans="4:6" x14ac:dyDescent="0.3">
      <c r="D1189" s="68"/>
      <c r="E1189" s="68"/>
      <c r="F1189" s="68"/>
    </row>
    <row r="1190" spans="4:6" x14ac:dyDescent="0.3">
      <c r="D1190" s="68"/>
      <c r="E1190" s="68"/>
      <c r="F1190" s="68"/>
    </row>
    <row r="1191" spans="4:6" x14ac:dyDescent="0.3">
      <c r="D1191" s="68"/>
      <c r="E1191" s="68"/>
      <c r="F1191" s="68"/>
    </row>
    <row r="1192" spans="4:6" x14ac:dyDescent="0.3">
      <c r="D1192" s="68"/>
      <c r="E1192" s="68"/>
      <c r="F1192" s="68"/>
    </row>
    <row r="1193" spans="4:6" x14ac:dyDescent="0.3">
      <c r="D1193" s="68"/>
      <c r="E1193" s="68"/>
      <c r="F1193" s="68"/>
    </row>
    <row r="1194" spans="4:6" x14ac:dyDescent="0.3">
      <c r="D1194" s="68"/>
      <c r="E1194" s="68"/>
      <c r="F1194" s="68"/>
    </row>
    <row r="1195" spans="4:6" x14ac:dyDescent="0.3">
      <c r="D1195" s="68"/>
      <c r="E1195" s="68"/>
      <c r="F1195" s="68"/>
    </row>
    <row r="1196" spans="4:6" x14ac:dyDescent="0.3">
      <c r="D1196" s="68"/>
      <c r="E1196" s="68"/>
      <c r="F1196" s="68"/>
    </row>
    <row r="1197" spans="4:6" x14ac:dyDescent="0.3">
      <c r="D1197" s="68"/>
      <c r="E1197" s="68"/>
      <c r="F1197" s="68"/>
    </row>
    <row r="1198" spans="4:6" x14ac:dyDescent="0.3">
      <c r="D1198" s="68"/>
      <c r="E1198" s="68"/>
      <c r="F1198" s="68"/>
    </row>
    <row r="1199" spans="4:6" x14ac:dyDescent="0.3">
      <c r="D1199" s="68"/>
      <c r="E1199" s="68"/>
      <c r="F1199" s="68"/>
    </row>
    <row r="1200" spans="4:6" x14ac:dyDescent="0.3">
      <c r="D1200" s="68"/>
      <c r="E1200" s="68"/>
      <c r="F1200" s="68"/>
    </row>
    <row r="1201" spans="4:6" x14ac:dyDescent="0.3">
      <c r="D1201" s="68"/>
      <c r="E1201" s="68"/>
      <c r="F1201" s="68"/>
    </row>
    <row r="1202" spans="4:6" x14ac:dyDescent="0.3">
      <c r="D1202" s="68"/>
      <c r="E1202" s="68"/>
      <c r="F1202" s="68"/>
    </row>
    <row r="1203" spans="4:6" x14ac:dyDescent="0.3">
      <c r="D1203" s="68"/>
      <c r="E1203" s="68"/>
      <c r="F1203" s="68"/>
    </row>
    <row r="1204" spans="4:6" x14ac:dyDescent="0.3">
      <c r="D1204" s="68"/>
      <c r="E1204" s="68"/>
      <c r="F1204" s="68"/>
    </row>
    <row r="1205" spans="4:6" x14ac:dyDescent="0.3">
      <c r="D1205" s="68"/>
      <c r="E1205" s="68"/>
      <c r="F1205" s="68"/>
    </row>
    <row r="1206" spans="4:6" x14ac:dyDescent="0.3">
      <c r="D1206" s="68"/>
      <c r="E1206" s="68"/>
      <c r="F1206" s="68"/>
    </row>
    <row r="1207" spans="4:6" x14ac:dyDescent="0.3">
      <c r="D1207" s="68"/>
      <c r="E1207" s="68"/>
      <c r="F1207" s="68"/>
    </row>
    <row r="1208" spans="4:6" x14ac:dyDescent="0.3">
      <c r="D1208" s="68"/>
      <c r="E1208" s="68"/>
      <c r="F1208" s="68"/>
    </row>
    <row r="1209" spans="4:6" x14ac:dyDescent="0.3">
      <c r="D1209" s="68"/>
      <c r="E1209" s="68"/>
      <c r="F1209" s="68"/>
    </row>
    <row r="1210" spans="4:6" x14ac:dyDescent="0.3">
      <c r="D1210" s="68"/>
      <c r="E1210" s="68"/>
      <c r="F1210" s="68"/>
    </row>
    <row r="1211" spans="4:6" x14ac:dyDescent="0.3">
      <c r="D1211" s="68"/>
      <c r="E1211" s="68"/>
      <c r="F1211" s="68"/>
    </row>
    <row r="1212" spans="4:6" x14ac:dyDescent="0.3">
      <c r="D1212" s="68"/>
      <c r="E1212" s="68"/>
      <c r="F1212" s="68"/>
    </row>
    <row r="1213" spans="4:6" x14ac:dyDescent="0.3">
      <c r="D1213" s="68"/>
      <c r="E1213" s="68"/>
      <c r="F1213" s="68"/>
    </row>
    <row r="1214" spans="4:6" x14ac:dyDescent="0.3">
      <c r="D1214" s="68"/>
      <c r="E1214" s="68"/>
      <c r="F1214" s="68"/>
    </row>
    <row r="1215" spans="4:6" x14ac:dyDescent="0.3">
      <c r="D1215" s="68"/>
      <c r="E1215" s="68"/>
      <c r="F1215" s="68"/>
    </row>
    <row r="1216" spans="4:6" x14ac:dyDescent="0.3">
      <c r="D1216" s="68"/>
      <c r="E1216" s="68"/>
      <c r="F1216" s="68"/>
    </row>
    <row r="1217" spans="4:6" x14ac:dyDescent="0.3">
      <c r="D1217" s="68"/>
      <c r="E1217" s="68"/>
      <c r="F1217" s="68"/>
    </row>
    <row r="1218" spans="4:6" x14ac:dyDescent="0.3">
      <c r="D1218" s="68"/>
      <c r="E1218" s="68"/>
      <c r="F1218" s="68"/>
    </row>
    <row r="1219" spans="4:6" x14ac:dyDescent="0.3">
      <c r="D1219" s="68"/>
      <c r="E1219" s="68"/>
      <c r="F1219" s="68"/>
    </row>
    <row r="1220" spans="4:6" x14ac:dyDescent="0.3">
      <c r="D1220" s="68"/>
      <c r="E1220" s="68"/>
      <c r="F1220" s="68"/>
    </row>
    <row r="1221" spans="4:6" x14ac:dyDescent="0.3">
      <c r="D1221" s="68"/>
      <c r="E1221" s="68"/>
      <c r="F1221" s="68"/>
    </row>
    <row r="1222" spans="4:6" x14ac:dyDescent="0.3">
      <c r="D1222" s="68"/>
      <c r="E1222" s="68"/>
      <c r="F1222" s="68"/>
    </row>
    <row r="1223" spans="4:6" x14ac:dyDescent="0.3">
      <c r="D1223" s="68"/>
      <c r="E1223" s="68"/>
      <c r="F1223" s="68"/>
    </row>
    <row r="1224" spans="4:6" x14ac:dyDescent="0.3">
      <c r="D1224" s="68"/>
      <c r="E1224" s="68"/>
      <c r="F1224" s="68"/>
    </row>
    <row r="1225" spans="4:6" x14ac:dyDescent="0.3">
      <c r="D1225" s="68"/>
      <c r="E1225" s="68"/>
      <c r="F1225" s="68"/>
    </row>
    <row r="1226" spans="4:6" x14ac:dyDescent="0.3">
      <c r="D1226" s="68"/>
      <c r="E1226" s="68"/>
      <c r="F1226" s="68"/>
    </row>
    <row r="1227" spans="4:6" x14ac:dyDescent="0.3">
      <c r="D1227" s="68"/>
      <c r="E1227" s="68"/>
      <c r="F1227" s="68"/>
    </row>
    <row r="1228" spans="4:6" x14ac:dyDescent="0.3">
      <c r="D1228" s="68"/>
      <c r="E1228" s="68"/>
      <c r="F1228" s="68"/>
    </row>
    <row r="1229" spans="4:6" x14ac:dyDescent="0.3">
      <c r="D1229" s="68"/>
      <c r="E1229" s="68"/>
      <c r="F1229" s="68"/>
    </row>
    <row r="1230" spans="4:6" x14ac:dyDescent="0.3">
      <c r="D1230" s="68"/>
      <c r="E1230" s="68"/>
      <c r="F1230" s="68"/>
    </row>
    <row r="1231" spans="4:6" x14ac:dyDescent="0.3">
      <c r="D1231" s="68"/>
      <c r="E1231" s="68"/>
      <c r="F1231" s="68"/>
    </row>
    <row r="1232" spans="4:6" x14ac:dyDescent="0.3">
      <c r="D1232" s="68"/>
      <c r="E1232" s="68"/>
      <c r="F1232" s="68"/>
    </row>
    <row r="1233" spans="4:6" x14ac:dyDescent="0.3">
      <c r="D1233" s="68"/>
      <c r="E1233" s="68"/>
      <c r="F1233" s="68"/>
    </row>
    <row r="1234" spans="4:6" x14ac:dyDescent="0.3">
      <c r="D1234" s="68"/>
      <c r="E1234" s="68"/>
      <c r="F1234" s="68"/>
    </row>
    <row r="1235" spans="4:6" x14ac:dyDescent="0.3">
      <c r="D1235" s="68"/>
      <c r="E1235" s="68"/>
      <c r="F1235" s="68"/>
    </row>
    <row r="1236" spans="4:6" x14ac:dyDescent="0.3">
      <c r="D1236" s="68"/>
      <c r="E1236" s="68"/>
      <c r="F1236" s="68"/>
    </row>
    <row r="1237" spans="4:6" x14ac:dyDescent="0.3">
      <c r="D1237" s="68"/>
      <c r="E1237" s="68"/>
      <c r="F1237" s="68"/>
    </row>
    <row r="1238" spans="4:6" x14ac:dyDescent="0.3">
      <c r="D1238" s="68"/>
      <c r="E1238" s="68"/>
      <c r="F1238" s="68"/>
    </row>
    <row r="1239" spans="4:6" x14ac:dyDescent="0.3">
      <c r="D1239" s="68"/>
      <c r="E1239" s="68"/>
      <c r="F1239" s="68"/>
    </row>
    <row r="1240" spans="4:6" x14ac:dyDescent="0.3">
      <c r="D1240" s="68"/>
      <c r="E1240" s="68"/>
      <c r="F1240" s="68"/>
    </row>
    <row r="1241" spans="4:6" x14ac:dyDescent="0.3">
      <c r="D1241" s="68"/>
      <c r="E1241" s="68"/>
      <c r="F1241" s="68"/>
    </row>
    <row r="1242" spans="4:6" x14ac:dyDescent="0.3">
      <c r="D1242" s="68"/>
      <c r="E1242" s="68"/>
      <c r="F1242" s="68"/>
    </row>
    <row r="1243" spans="4:6" x14ac:dyDescent="0.3">
      <c r="D1243" s="68"/>
      <c r="E1243" s="68"/>
      <c r="F1243" s="68"/>
    </row>
    <row r="1244" spans="4:6" x14ac:dyDescent="0.3">
      <c r="D1244" s="68"/>
      <c r="E1244" s="68"/>
      <c r="F1244" s="68"/>
    </row>
    <row r="1245" spans="4:6" x14ac:dyDescent="0.3">
      <c r="D1245" s="68"/>
      <c r="E1245" s="68"/>
      <c r="F1245" s="68"/>
    </row>
    <row r="1246" spans="4:6" x14ac:dyDescent="0.3">
      <c r="D1246" s="68"/>
      <c r="E1246" s="68"/>
      <c r="F1246" s="68"/>
    </row>
    <row r="1247" spans="4:6" x14ac:dyDescent="0.3">
      <c r="D1247" s="68"/>
      <c r="E1247" s="68"/>
      <c r="F1247" s="68"/>
    </row>
    <row r="1248" spans="4:6" x14ac:dyDescent="0.3">
      <c r="D1248" s="68"/>
      <c r="E1248" s="68"/>
      <c r="F1248" s="68"/>
    </row>
    <row r="1249" spans="4:6" x14ac:dyDescent="0.3">
      <c r="D1249" s="68"/>
      <c r="E1249" s="68"/>
      <c r="F1249" s="68"/>
    </row>
    <row r="1250" spans="4:6" x14ac:dyDescent="0.3">
      <c r="D1250" s="68"/>
      <c r="E1250" s="68"/>
      <c r="F1250" s="68"/>
    </row>
    <row r="1251" spans="4:6" x14ac:dyDescent="0.3">
      <c r="D1251" s="68"/>
      <c r="E1251" s="68"/>
      <c r="F1251" s="68"/>
    </row>
    <row r="1252" spans="4:6" x14ac:dyDescent="0.3">
      <c r="D1252" s="68"/>
      <c r="E1252" s="68"/>
      <c r="F1252" s="68"/>
    </row>
    <row r="1253" spans="4:6" x14ac:dyDescent="0.3">
      <c r="D1253" s="68"/>
      <c r="E1253" s="68"/>
      <c r="F1253" s="68"/>
    </row>
    <row r="1254" spans="4:6" x14ac:dyDescent="0.3">
      <c r="D1254" s="68"/>
      <c r="E1254" s="68"/>
      <c r="F1254" s="68"/>
    </row>
    <row r="1255" spans="4:6" x14ac:dyDescent="0.3">
      <c r="D1255" s="68"/>
      <c r="E1255" s="68"/>
      <c r="F1255" s="68"/>
    </row>
    <row r="1256" spans="4:6" x14ac:dyDescent="0.3">
      <c r="D1256" s="68"/>
      <c r="E1256" s="68"/>
      <c r="F1256" s="68"/>
    </row>
    <row r="1257" spans="4:6" x14ac:dyDescent="0.3">
      <c r="D1257" s="68"/>
      <c r="E1257" s="68"/>
      <c r="F1257" s="68"/>
    </row>
    <row r="1258" spans="4:6" x14ac:dyDescent="0.3">
      <c r="D1258" s="68"/>
      <c r="E1258" s="68"/>
      <c r="F1258" s="68"/>
    </row>
    <row r="1259" spans="4:6" x14ac:dyDescent="0.3">
      <c r="D1259" s="68"/>
      <c r="E1259" s="68"/>
      <c r="F1259" s="68"/>
    </row>
    <row r="1260" spans="4:6" x14ac:dyDescent="0.3">
      <c r="D1260" s="68"/>
      <c r="E1260" s="68"/>
      <c r="F1260" s="68"/>
    </row>
    <row r="1261" spans="4:6" x14ac:dyDescent="0.3">
      <c r="D1261" s="68"/>
      <c r="E1261" s="68"/>
      <c r="F1261" s="68"/>
    </row>
    <row r="1262" spans="4:6" x14ac:dyDescent="0.3">
      <c r="D1262" s="68"/>
      <c r="E1262" s="68"/>
      <c r="F1262" s="68"/>
    </row>
    <row r="1263" spans="4:6" x14ac:dyDescent="0.3">
      <c r="D1263" s="68"/>
      <c r="E1263" s="68"/>
      <c r="F1263" s="68"/>
    </row>
    <row r="1264" spans="4:6" x14ac:dyDescent="0.3">
      <c r="D1264" s="68"/>
      <c r="E1264" s="68"/>
      <c r="F1264" s="68"/>
    </row>
    <row r="1265" spans="4:6" x14ac:dyDescent="0.3">
      <c r="D1265" s="68"/>
      <c r="E1265" s="68"/>
      <c r="F1265" s="68"/>
    </row>
    <row r="1266" spans="4:6" x14ac:dyDescent="0.3">
      <c r="D1266" s="68"/>
      <c r="E1266" s="68"/>
      <c r="F1266" s="68"/>
    </row>
    <row r="1267" spans="4:6" x14ac:dyDescent="0.3">
      <c r="D1267" s="68"/>
      <c r="E1267" s="68"/>
      <c r="F1267" s="68"/>
    </row>
    <row r="1268" spans="4:6" x14ac:dyDescent="0.3">
      <c r="D1268" s="68"/>
      <c r="E1268" s="68"/>
      <c r="F1268" s="68"/>
    </row>
    <row r="1269" spans="4:6" x14ac:dyDescent="0.3">
      <c r="D1269" s="68"/>
      <c r="E1269" s="68"/>
      <c r="F1269" s="68"/>
    </row>
    <row r="1270" spans="4:6" x14ac:dyDescent="0.3">
      <c r="D1270" s="68"/>
      <c r="E1270" s="68"/>
      <c r="F1270" s="68"/>
    </row>
    <row r="1271" spans="4:6" x14ac:dyDescent="0.3">
      <c r="D1271" s="68"/>
      <c r="E1271" s="68"/>
      <c r="F1271" s="68"/>
    </row>
    <row r="1272" spans="4:6" x14ac:dyDescent="0.3">
      <c r="D1272" s="68"/>
      <c r="E1272" s="68"/>
      <c r="F1272" s="68"/>
    </row>
    <row r="1273" spans="4:6" x14ac:dyDescent="0.3">
      <c r="D1273" s="68"/>
      <c r="E1273" s="68"/>
      <c r="F1273" s="68"/>
    </row>
    <row r="1274" spans="4:6" x14ac:dyDescent="0.3">
      <c r="D1274" s="68"/>
      <c r="E1274" s="68"/>
      <c r="F1274" s="68"/>
    </row>
    <row r="1275" spans="4:6" x14ac:dyDescent="0.3">
      <c r="D1275" s="68"/>
      <c r="E1275" s="68"/>
      <c r="F1275" s="68"/>
    </row>
    <row r="1276" spans="4:6" x14ac:dyDescent="0.3">
      <c r="D1276" s="68"/>
      <c r="E1276" s="68"/>
      <c r="F1276" s="68"/>
    </row>
    <row r="1277" spans="4:6" x14ac:dyDescent="0.3">
      <c r="D1277" s="68"/>
      <c r="E1277" s="68"/>
      <c r="F1277" s="68"/>
    </row>
    <row r="1278" spans="4:6" x14ac:dyDescent="0.3">
      <c r="D1278" s="68"/>
      <c r="E1278" s="68"/>
      <c r="F1278" s="68"/>
    </row>
    <row r="1279" spans="4:6" x14ac:dyDescent="0.3">
      <c r="D1279" s="68"/>
      <c r="E1279" s="68"/>
      <c r="F1279" s="68"/>
    </row>
    <row r="1280" spans="4:6" x14ac:dyDescent="0.3">
      <c r="D1280" s="68"/>
      <c r="E1280" s="68"/>
      <c r="F1280" s="68"/>
    </row>
    <row r="1281" spans="4:6" x14ac:dyDescent="0.3">
      <c r="D1281" s="68"/>
      <c r="E1281" s="68"/>
      <c r="F1281" s="68"/>
    </row>
    <row r="1282" spans="4:6" x14ac:dyDescent="0.3">
      <c r="D1282" s="68"/>
      <c r="E1282" s="68"/>
      <c r="F1282" s="68"/>
    </row>
    <row r="1283" spans="4:6" x14ac:dyDescent="0.3">
      <c r="D1283" s="68"/>
      <c r="E1283" s="68"/>
      <c r="F1283" s="68"/>
    </row>
    <row r="1284" spans="4:6" x14ac:dyDescent="0.3">
      <c r="D1284" s="68"/>
      <c r="E1284" s="68"/>
      <c r="F1284" s="68"/>
    </row>
    <row r="1285" spans="4:6" x14ac:dyDescent="0.3">
      <c r="D1285" s="68"/>
      <c r="E1285" s="68"/>
      <c r="F1285" s="68"/>
    </row>
    <row r="1286" spans="4:6" x14ac:dyDescent="0.3">
      <c r="D1286" s="68"/>
      <c r="E1286" s="68"/>
      <c r="F1286" s="68"/>
    </row>
    <row r="1287" spans="4:6" x14ac:dyDescent="0.3">
      <c r="D1287" s="68"/>
      <c r="E1287" s="68"/>
      <c r="F1287" s="68"/>
    </row>
    <row r="1288" spans="4:6" x14ac:dyDescent="0.3">
      <c r="D1288" s="68"/>
      <c r="E1288" s="68"/>
      <c r="F1288" s="68"/>
    </row>
    <row r="1289" spans="4:6" x14ac:dyDescent="0.3">
      <c r="D1289" s="68"/>
      <c r="E1289" s="68"/>
      <c r="F1289" s="68"/>
    </row>
    <row r="1290" spans="4:6" x14ac:dyDescent="0.3">
      <c r="D1290" s="68"/>
      <c r="E1290" s="68"/>
      <c r="F1290" s="68"/>
    </row>
    <row r="1291" spans="4:6" x14ac:dyDescent="0.3">
      <c r="D1291" s="68"/>
      <c r="E1291" s="68"/>
      <c r="F1291" s="68"/>
    </row>
    <row r="1292" spans="4:6" x14ac:dyDescent="0.3">
      <c r="D1292" s="68"/>
      <c r="E1292" s="68"/>
      <c r="F1292" s="68"/>
    </row>
    <row r="1293" spans="4:6" x14ac:dyDescent="0.3">
      <c r="D1293" s="68"/>
      <c r="E1293" s="68"/>
      <c r="F1293" s="68"/>
    </row>
    <row r="1294" spans="4:6" x14ac:dyDescent="0.3">
      <c r="D1294" s="68"/>
      <c r="E1294" s="68"/>
      <c r="F1294" s="68"/>
    </row>
    <row r="1295" spans="4:6" x14ac:dyDescent="0.3">
      <c r="D1295" s="68"/>
      <c r="E1295" s="68"/>
      <c r="F1295" s="68"/>
    </row>
    <row r="1296" spans="4:6" x14ac:dyDescent="0.3">
      <c r="D1296" s="68"/>
      <c r="E1296" s="68"/>
      <c r="F1296" s="68"/>
    </row>
    <row r="1297" spans="4:6" x14ac:dyDescent="0.3">
      <c r="D1297" s="68"/>
      <c r="E1297" s="68"/>
      <c r="F1297" s="68"/>
    </row>
    <row r="1298" spans="4:6" x14ac:dyDescent="0.3">
      <c r="D1298" s="68"/>
      <c r="E1298" s="68"/>
      <c r="F1298" s="68"/>
    </row>
    <row r="1299" spans="4:6" x14ac:dyDescent="0.3">
      <c r="D1299" s="68"/>
      <c r="E1299" s="68"/>
      <c r="F1299" s="68"/>
    </row>
    <row r="1300" spans="4:6" x14ac:dyDescent="0.3">
      <c r="D1300" s="68"/>
      <c r="E1300" s="68"/>
      <c r="F1300" s="68"/>
    </row>
    <row r="1301" spans="4:6" x14ac:dyDescent="0.3">
      <c r="D1301" s="68"/>
      <c r="E1301" s="68"/>
      <c r="F1301" s="68"/>
    </row>
    <row r="1302" spans="4:6" x14ac:dyDescent="0.3">
      <c r="D1302" s="68"/>
      <c r="E1302" s="68"/>
      <c r="F1302" s="68"/>
    </row>
    <row r="1303" spans="4:6" x14ac:dyDescent="0.3">
      <c r="D1303" s="68"/>
      <c r="E1303" s="68"/>
      <c r="F1303" s="68"/>
    </row>
    <row r="1304" spans="4:6" x14ac:dyDescent="0.3">
      <c r="D1304" s="68"/>
      <c r="E1304" s="68"/>
      <c r="F1304" s="68"/>
    </row>
    <row r="1305" spans="4:6" x14ac:dyDescent="0.3">
      <c r="D1305" s="68"/>
      <c r="E1305" s="68"/>
      <c r="F1305" s="68"/>
    </row>
    <row r="1306" spans="4:6" x14ac:dyDescent="0.3">
      <c r="D1306" s="68"/>
      <c r="E1306" s="68"/>
      <c r="F1306" s="68"/>
    </row>
    <row r="1307" spans="4:6" x14ac:dyDescent="0.3">
      <c r="D1307" s="68"/>
      <c r="E1307" s="68"/>
      <c r="F1307" s="68"/>
    </row>
    <row r="1308" spans="4:6" x14ac:dyDescent="0.3">
      <c r="D1308" s="68"/>
      <c r="E1308" s="68"/>
      <c r="F1308" s="68"/>
    </row>
    <row r="1309" spans="4:6" x14ac:dyDescent="0.3">
      <c r="D1309" s="68"/>
      <c r="E1309" s="68"/>
      <c r="F1309" s="68"/>
    </row>
    <row r="1310" spans="4:6" x14ac:dyDescent="0.3">
      <c r="D1310" s="68"/>
      <c r="E1310" s="68"/>
      <c r="F1310" s="68"/>
    </row>
    <row r="1311" spans="4:6" x14ac:dyDescent="0.3">
      <c r="D1311" s="68"/>
      <c r="E1311" s="68"/>
      <c r="F1311" s="68"/>
    </row>
    <row r="1312" spans="4:6" x14ac:dyDescent="0.3">
      <c r="D1312" s="68"/>
      <c r="E1312" s="68"/>
      <c r="F1312" s="68"/>
    </row>
    <row r="1313" spans="4:6" x14ac:dyDescent="0.3">
      <c r="D1313" s="68"/>
      <c r="E1313" s="68"/>
      <c r="F1313" s="68"/>
    </row>
    <row r="1314" spans="4:6" x14ac:dyDescent="0.3">
      <c r="D1314" s="68"/>
      <c r="E1314" s="68"/>
      <c r="F1314" s="68"/>
    </row>
    <row r="1315" spans="4:6" x14ac:dyDescent="0.3">
      <c r="D1315" s="68"/>
      <c r="E1315" s="68"/>
      <c r="F1315" s="68"/>
    </row>
    <row r="1316" spans="4:6" x14ac:dyDescent="0.3">
      <c r="D1316" s="68"/>
      <c r="E1316" s="68"/>
      <c r="F1316" s="68"/>
    </row>
    <row r="1317" spans="4:6" x14ac:dyDescent="0.3">
      <c r="D1317" s="68"/>
      <c r="E1317" s="68"/>
      <c r="F1317" s="68"/>
    </row>
    <row r="1318" spans="4:6" x14ac:dyDescent="0.3">
      <c r="D1318" s="68"/>
      <c r="E1318" s="68"/>
      <c r="F1318" s="68"/>
    </row>
    <row r="1319" spans="4:6" x14ac:dyDescent="0.3">
      <c r="D1319" s="68"/>
      <c r="E1319" s="68"/>
      <c r="F1319" s="68"/>
    </row>
    <row r="1320" spans="4:6" x14ac:dyDescent="0.3">
      <c r="D1320" s="68"/>
      <c r="E1320" s="68"/>
      <c r="F1320" s="68"/>
    </row>
    <row r="1321" spans="4:6" x14ac:dyDescent="0.3">
      <c r="D1321" s="68"/>
      <c r="E1321" s="68"/>
      <c r="F1321" s="68"/>
    </row>
    <row r="1322" spans="4:6" x14ac:dyDescent="0.3">
      <c r="D1322" s="68"/>
      <c r="E1322" s="68"/>
      <c r="F1322" s="68"/>
    </row>
    <row r="1323" spans="4:6" x14ac:dyDescent="0.3">
      <c r="D1323" s="68"/>
      <c r="E1323" s="68"/>
      <c r="F1323" s="68"/>
    </row>
    <row r="1324" spans="4:6" x14ac:dyDescent="0.3">
      <c r="D1324" s="68"/>
      <c r="E1324" s="68"/>
      <c r="F1324" s="68"/>
    </row>
    <row r="1325" spans="4:6" x14ac:dyDescent="0.3">
      <c r="D1325" s="68"/>
      <c r="E1325" s="68"/>
      <c r="F1325" s="68"/>
    </row>
    <row r="1326" spans="4:6" x14ac:dyDescent="0.3">
      <c r="D1326" s="68"/>
      <c r="E1326" s="68"/>
      <c r="F1326" s="68"/>
    </row>
    <row r="1327" spans="4:6" x14ac:dyDescent="0.3">
      <c r="D1327" s="68"/>
      <c r="E1327" s="68"/>
      <c r="F1327" s="68"/>
    </row>
    <row r="1328" spans="4:6" x14ac:dyDescent="0.3">
      <c r="D1328" s="68"/>
      <c r="E1328" s="68"/>
      <c r="F1328" s="68"/>
    </row>
    <row r="1329" spans="4:6" x14ac:dyDescent="0.3">
      <c r="D1329" s="68"/>
      <c r="E1329" s="68"/>
      <c r="F1329" s="68"/>
    </row>
    <row r="1330" spans="4:6" x14ac:dyDescent="0.3">
      <c r="D1330" s="68"/>
      <c r="E1330" s="68"/>
      <c r="F1330" s="68"/>
    </row>
    <row r="1331" spans="4:6" x14ac:dyDescent="0.3">
      <c r="D1331" s="68"/>
      <c r="E1331" s="68"/>
      <c r="F1331" s="68"/>
    </row>
    <row r="1332" spans="4:6" x14ac:dyDescent="0.3">
      <c r="D1332" s="68"/>
      <c r="E1332" s="68"/>
      <c r="F1332" s="68"/>
    </row>
    <row r="1333" spans="4:6" x14ac:dyDescent="0.3">
      <c r="D1333" s="68"/>
      <c r="E1333" s="68"/>
      <c r="F1333" s="68"/>
    </row>
    <row r="1334" spans="4:6" x14ac:dyDescent="0.3">
      <c r="D1334" s="68"/>
      <c r="E1334" s="68"/>
      <c r="F1334" s="68"/>
    </row>
    <row r="1335" spans="4:6" x14ac:dyDescent="0.3">
      <c r="D1335" s="68"/>
      <c r="E1335" s="68"/>
      <c r="F1335" s="68"/>
    </row>
    <row r="1336" spans="4:6" x14ac:dyDescent="0.3">
      <c r="D1336" s="68"/>
      <c r="E1336" s="68"/>
      <c r="F1336" s="68"/>
    </row>
    <row r="1337" spans="4:6" x14ac:dyDescent="0.3">
      <c r="D1337" s="68"/>
      <c r="E1337" s="68"/>
      <c r="F1337" s="68"/>
    </row>
    <row r="1338" spans="4:6" x14ac:dyDescent="0.3">
      <c r="D1338" s="68"/>
      <c r="E1338" s="68"/>
      <c r="F1338" s="68"/>
    </row>
    <row r="1339" spans="4:6" x14ac:dyDescent="0.3">
      <c r="D1339" s="68"/>
      <c r="E1339" s="68"/>
      <c r="F1339" s="68"/>
    </row>
    <row r="1340" spans="4:6" x14ac:dyDescent="0.3">
      <c r="D1340" s="68"/>
      <c r="E1340" s="68"/>
      <c r="F1340" s="68"/>
    </row>
    <row r="1341" spans="4:6" x14ac:dyDescent="0.3">
      <c r="D1341" s="68"/>
      <c r="E1341" s="68"/>
      <c r="F1341" s="68"/>
    </row>
    <row r="1342" spans="4:6" x14ac:dyDescent="0.3">
      <c r="D1342" s="68"/>
      <c r="E1342" s="68"/>
      <c r="F1342" s="68"/>
    </row>
    <row r="1343" spans="4:6" x14ac:dyDescent="0.3">
      <c r="D1343" s="68"/>
      <c r="E1343" s="68"/>
      <c r="F1343" s="68"/>
    </row>
    <row r="1344" spans="4:6" x14ac:dyDescent="0.3">
      <c r="D1344" s="68"/>
      <c r="E1344" s="68"/>
      <c r="F1344" s="68"/>
    </row>
    <row r="1345" spans="4:6" x14ac:dyDescent="0.3">
      <c r="D1345" s="68"/>
      <c r="E1345" s="68"/>
      <c r="F1345" s="68"/>
    </row>
    <row r="1346" spans="4:6" x14ac:dyDescent="0.3">
      <c r="D1346" s="68"/>
      <c r="E1346" s="68"/>
      <c r="F1346" s="68"/>
    </row>
    <row r="1347" spans="4:6" x14ac:dyDescent="0.3">
      <c r="D1347" s="68"/>
      <c r="E1347" s="68"/>
      <c r="F1347" s="68"/>
    </row>
    <row r="1348" spans="4:6" x14ac:dyDescent="0.3">
      <c r="D1348" s="68"/>
      <c r="E1348" s="68"/>
      <c r="F1348" s="68"/>
    </row>
    <row r="1349" spans="4:6" x14ac:dyDescent="0.3">
      <c r="D1349" s="68"/>
      <c r="E1349" s="68"/>
      <c r="F1349" s="68"/>
    </row>
    <row r="1350" spans="4:6" x14ac:dyDescent="0.3">
      <c r="D1350" s="68"/>
      <c r="E1350" s="68"/>
      <c r="F1350" s="68"/>
    </row>
    <row r="1351" spans="4:6" x14ac:dyDescent="0.3">
      <c r="D1351" s="68"/>
      <c r="E1351" s="68"/>
      <c r="F1351" s="68"/>
    </row>
    <row r="1352" spans="4:6" x14ac:dyDescent="0.3">
      <c r="D1352" s="68"/>
      <c r="E1352" s="68"/>
      <c r="F1352" s="68"/>
    </row>
    <row r="1353" spans="4:6" x14ac:dyDescent="0.3">
      <c r="D1353" s="68"/>
      <c r="E1353" s="68"/>
      <c r="F1353" s="68"/>
    </row>
    <row r="1354" spans="4:6" x14ac:dyDescent="0.3">
      <c r="D1354" s="68"/>
      <c r="E1354" s="68"/>
      <c r="F1354" s="68"/>
    </row>
    <row r="1355" spans="4:6" x14ac:dyDescent="0.3">
      <c r="D1355" s="68"/>
      <c r="E1355" s="68"/>
      <c r="F1355" s="68"/>
    </row>
    <row r="1356" spans="4:6" x14ac:dyDescent="0.3">
      <c r="D1356" s="68"/>
      <c r="E1356" s="68"/>
      <c r="F1356" s="68"/>
    </row>
    <row r="1357" spans="4:6" x14ac:dyDescent="0.3">
      <c r="D1357" s="68"/>
      <c r="E1357" s="68"/>
      <c r="F1357" s="68"/>
    </row>
    <row r="1358" spans="4:6" x14ac:dyDescent="0.3">
      <c r="D1358" s="68"/>
      <c r="E1358" s="68"/>
      <c r="F1358" s="68"/>
    </row>
    <row r="1359" spans="4:6" x14ac:dyDescent="0.3">
      <c r="D1359" s="68"/>
      <c r="E1359" s="68"/>
      <c r="F1359" s="68"/>
    </row>
    <row r="1360" spans="4:6" x14ac:dyDescent="0.3">
      <c r="D1360" s="68"/>
      <c r="E1360" s="68"/>
      <c r="F1360" s="68"/>
    </row>
    <row r="1361" spans="4:6" x14ac:dyDescent="0.3">
      <c r="D1361" s="68"/>
      <c r="E1361" s="68"/>
      <c r="F1361" s="68"/>
    </row>
    <row r="1362" spans="4:6" x14ac:dyDescent="0.3">
      <c r="D1362" s="68"/>
      <c r="E1362" s="68"/>
      <c r="F1362" s="68"/>
    </row>
    <row r="1363" spans="4:6" x14ac:dyDescent="0.3">
      <c r="D1363" s="68"/>
      <c r="E1363" s="68"/>
      <c r="F1363" s="68"/>
    </row>
    <row r="1364" spans="4:6" x14ac:dyDescent="0.3">
      <c r="D1364" s="68"/>
      <c r="E1364" s="68"/>
      <c r="F1364" s="68"/>
    </row>
    <row r="1365" spans="4:6" x14ac:dyDescent="0.3">
      <c r="D1365" s="68"/>
      <c r="E1365" s="68"/>
      <c r="F1365" s="68"/>
    </row>
    <row r="1366" spans="4:6" x14ac:dyDescent="0.3">
      <c r="D1366" s="68"/>
      <c r="E1366" s="68"/>
      <c r="F1366" s="68"/>
    </row>
    <row r="1367" spans="4:6" x14ac:dyDescent="0.3">
      <c r="D1367" s="68"/>
      <c r="E1367" s="68"/>
      <c r="F1367" s="68"/>
    </row>
    <row r="1368" spans="4:6" x14ac:dyDescent="0.3">
      <c r="D1368" s="68"/>
      <c r="E1368" s="68"/>
      <c r="F1368" s="68"/>
    </row>
    <row r="1369" spans="4:6" x14ac:dyDescent="0.3">
      <c r="D1369" s="68"/>
      <c r="E1369" s="68"/>
      <c r="F1369" s="68"/>
    </row>
    <row r="1370" spans="4:6" x14ac:dyDescent="0.3">
      <c r="D1370" s="68"/>
      <c r="E1370" s="68"/>
      <c r="F1370" s="68"/>
    </row>
    <row r="1371" spans="4:6" x14ac:dyDescent="0.3">
      <c r="D1371" s="68"/>
      <c r="E1371" s="68"/>
      <c r="F1371" s="68"/>
    </row>
    <row r="1372" spans="4:6" x14ac:dyDescent="0.3">
      <c r="D1372" s="68"/>
      <c r="E1372" s="68"/>
      <c r="F1372" s="68"/>
    </row>
    <row r="1373" spans="4:6" x14ac:dyDescent="0.3">
      <c r="D1373" s="68"/>
      <c r="E1373" s="68"/>
      <c r="F1373" s="68"/>
    </row>
    <row r="1374" spans="4:6" x14ac:dyDescent="0.3">
      <c r="D1374" s="68"/>
      <c r="E1374" s="68"/>
      <c r="F1374" s="68"/>
    </row>
    <row r="1375" spans="4:6" x14ac:dyDescent="0.3">
      <c r="D1375" s="68"/>
      <c r="E1375" s="68"/>
      <c r="F1375" s="68"/>
    </row>
    <row r="1376" spans="4:6" x14ac:dyDescent="0.3">
      <c r="D1376" s="68"/>
      <c r="E1376" s="68"/>
      <c r="F1376" s="68"/>
    </row>
    <row r="1377" spans="4:6" x14ac:dyDescent="0.3">
      <c r="D1377" s="68"/>
      <c r="E1377" s="68"/>
      <c r="F1377" s="68"/>
    </row>
    <row r="1378" spans="4:6" x14ac:dyDescent="0.3">
      <c r="D1378" s="68"/>
      <c r="E1378" s="68"/>
      <c r="F1378" s="68"/>
    </row>
    <row r="1379" spans="4:6" x14ac:dyDescent="0.3">
      <c r="D1379" s="68"/>
      <c r="E1379" s="68"/>
      <c r="F1379" s="68"/>
    </row>
    <row r="1380" spans="4:6" x14ac:dyDescent="0.3">
      <c r="D1380" s="68"/>
      <c r="E1380" s="68"/>
      <c r="F1380" s="68"/>
    </row>
    <row r="1381" spans="4:6" x14ac:dyDescent="0.3">
      <c r="D1381" s="68"/>
      <c r="E1381" s="68"/>
      <c r="F1381" s="68"/>
    </row>
    <row r="1382" spans="4:6" x14ac:dyDescent="0.3">
      <c r="D1382" s="68"/>
      <c r="E1382" s="68"/>
      <c r="F1382" s="68"/>
    </row>
    <row r="1383" spans="4:6" x14ac:dyDescent="0.3">
      <c r="D1383" s="68"/>
      <c r="E1383" s="68"/>
      <c r="F1383" s="68"/>
    </row>
    <row r="1384" spans="4:6" x14ac:dyDescent="0.3">
      <c r="D1384" s="68"/>
      <c r="E1384" s="68"/>
      <c r="F1384" s="68"/>
    </row>
    <row r="1385" spans="4:6" x14ac:dyDescent="0.3">
      <c r="D1385" s="68"/>
      <c r="E1385" s="68"/>
      <c r="F1385" s="68"/>
    </row>
    <row r="1386" spans="4:6" x14ac:dyDescent="0.3">
      <c r="D1386" s="68"/>
      <c r="E1386" s="68"/>
      <c r="F1386" s="68"/>
    </row>
    <row r="1387" spans="4:6" x14ac:dyDescent="0.3">
      <c r="D1387" s="68"/>
      <c r="E1387" s="68"/>
      <c r="F1387" s="68"/>
    </row>
    <row r="1388" spans="4:6" x14ac:dyDescent="0.3">
      <c r="D1388" s="68"/>
      <c r="E1388" s="68"/>
      <c r="F1388" s="68"/>
    </row>
    <row r="1389" spans="4:6" x14ac:dyDescent="0.3">
      <c r="D1389" s="68"/>
      <c r="E1389" s="68"/>
      <c r="F1389" s="68"/>
    </row>
    <row r="1390" spans="4:6" x14ac:dyDescent="0.3">
      <c r="D1390" s="68"/>
      <c r="E1390" s="68"/>
      <c r="F1390" s="68"/>
    </row>
    <row r="1391" spans="4:6" x14ac:dyDescent="0.3">
      <c r="D1391" s="68"/>
      <c r="E1391" s="68"/>
      <c r="F1391" s="68"/>
    </row>
    <row r="1392" spans="4:6" x14ac:dyDescent="0.3">
      <c r="D1392" s="68"/>
      <c r="E1392" s="68"/>
      <c r="F1392" s="68"/>
    </row>
    <row r="1393" spans="4:6" x14ac:dyDescent="0.3">
      <c r="D1393" s="68"/>
      <c r="E1393" s="68"/>
      <c r="F1393" s="68"/>
    </row>
    <row r="1394" spans="4:6" x14ac:dyDescent="0.3">
      <c r="D1394" s="68"/>
      <c r="E1394" s="68"/>
      <c r="F1394" s="68"/>
    </row>
    <row r="1395" spans="4:6" x14ac:dyDescent="0.3">
      <c r="D1395" s="68"/>
      <c r="E1395" s="68"/>
      <c r="F1395" s="68"/>
    </row>
    <row r="1396" spans="4:6" x14ac:dyDescent="0.3">
      <c r="D1396" s="68"/>
      <c r="E1396" s="68"/>
      <c r="F1396" s="68"/>
    </row>
    <row r="1397" spans="4:6" x14ac:dyDescent="0.3">
      <c r="D1397" s="68"/>
      <c r="E1397" s="68"/>
      <c r="F1397" s="68"/>
    </row>
    <row r="1398" spans="4:6" x14ac:dyDescent="0.3">
      <c r="D1398" s="68"/>
      <c r="E1398" s="68"/>
      <c r="F1398" s="68"/>
    </row>
    <row r="1399" spans="4:6" x14ac:dyDescent="0.3">
      <c r="D1399" s="68"/>
      <c r="E1399" s="68"/>
      <c r="F1399" s="68"/>
    </row>
    <row r="1400" spans="4:6" x14ac:dyDescent="0.3">
      <c r="D1400" s="68"/>
      <c r="E1400" s="68"/>
      <c r="F1400" s="68"/>
    </row>
    <row r="1401" spans="4:6" x14ac:dyDescent="0.3">
      <c r="D1401" s="68"/>
      <c r="E1401" s="68"/>
      <c r="F1401" s="68"/>
    </row>
    <row r="1402" spans="4:6" x14ac:dyDescent="0.3">
      <c r="D1402" s="68"/>
      <c r="E1402" s="68"/>
      <c r="F1402" s="68"/>
    </row>
    <row r="1403" spans="4:6" x14ac:dyDescent="0.3">
      <c r="D1403" s="68"/>
      <c r="E1403" s="68"/>
      <c r="F1403" s="68"/>
    </row>
    <row r="1404" spans="4:6" x14ac:dyDescent="0.3">
      <c r="D1404" s="68"/>
      <c r="E1404" s="68"/>
      <c r="F1404" s="68"/>
    </row>
    <row r="1405" spans="4:6" x14ac:dyDescent="0.3">
      <c r="D1405" s="68"/>
      <c r="E1405" s="68"/>
      <c r="F1405" s="68"/>
    </row>
    <row r="1406" spans="4:6" x14ac:dyDescent="0.3">
      <c r="D1406" s="68"/>
      <c r="E1406" s="68"/>
      <c r="F1406" s="68"/>
    </row>
    <row r="1407" spans="4:6" x14ac:dyDescent="0.3">
      <c r="D1407" s="68"/>
      <c r="E1407" s="68"/>
      <c r="F1407" s="68"/>
    </row>
    <row r="1408" spans="4:6" x14ac:dyDescent="0.3">
      <c r="D1408" s="68"/>
      <c r="E1408" s="68"/>
      <c r="F1408" s="68"/>
    </row>
    <row r="1409" spans="4:6" x14ac:dyDescent="0.3">
      <c r="D1409" s="68"/>
      <c r="E1409" s="68"/>
      <c r="F1409" s="68"/>
    </row>
    <row r="1410" spans="4:6" x14ac:dyDescent="0.3">
      <c r="D1410" s="68"/>
      <c r="E1410" s="68"/>
      <c r="F1410" s="68"/>
    </row>
    <row r="1411" spans="4:6" x14ac:dyDescent="0.3">
      <c r="D1411" s="68"/>
      <c r="E1411" s="68"/>
      <c r="F1411" s="68"/>
    </row>
    <row r="1412" spans="4:6" x14ac:dyDescent="0.3">
      <c r="D1412" s="68"/>
      <c r="E1412" s="68"/>
      <c r="F1412" s="6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74"/>
  <sheetViews>
    <sheetView topLeftCell="A2" zoomScaleNormal="100" workbookViewId="0">
      <pane ySplit="8" topLeftCell="A1398" activePane="bottomLeft" state="frozen"/>
      <selection activeCell="A2" sqref="A2"/>
      <selection pane="bottomLeft" activeCell="A1409" sqref="A1409"/>
    </sheetView>
  </sheetViews>
  <sheetFormatPr defaultColWidth="11.44140625" defaultRowHeight="14.4" x14ac:dyDescent="0.3"/>
  <cols>
    <col min="1" max="1" width="5.5546875" style="18" customWidth="1"/>
    <col min="2" max="2" width="8.6640625" style="18" customWidth="1"/>
    <col min="3" max="3" width="10.5546875" style="18" bestFit="1" customWidth="1"/>
    <col min="4" max="4" width="9.88671875" style="18" customWidth="1"/>
    <col min="5" max="5" width="8.6640625" style="18" customWidth="1"/>
    <col min="6" max="6" width="10" style="18" bestFit="1" customWidth="1"/>
    <col min="7" max="7" width="7.88671875" style="18" bestFit="1" customWidth="1"/>
    <col min="8" max="8" width="6.5546875" style="18" bestFit="1" customWidth="1"/>
    <col min="9" max="9" width="8.44140625" style="18" customWidth="1"/>
    <col min="10" max="10" width="8.6640625" style="18" bestFit="1" customWidth="1"/>
    <col min="11" max="11" width="7.88671875" style="18" customWidth="1"/>
    <col min="12" max="12" width="6.44140625" style="18" customWidth="1"/>
    <col min="13" max="13" width="7.5546875" style="18" customWidth="1"/>
    <col min="14" max="14" width="12.33203125" style="18" customWidth="1"/>
    <col min="15" max="15" width="12.44140625" style="18" customWidth="1"/>
    <col min="16" max="16" width="12.33203125" style="18" customWidth="1"/>
    <col min="17" max="17" width="11.44140625" style="18"/>
    <col min="18" max="18" width="10.6640625" style="18" customWidth="1"/>
    <col min="19" max="19" width="10.44140625" style="18" customWidth="1"/>
    <col min="20" max="16384" width="11.44140625" style="18"/>
  </cols>
  <sheetData>
    <row r="1" spans="1:19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3" spans="1:19" ht="31.5" customHeight="1" x14ac:dyDescent="0.3">
      <c r="A3" s="72" t="s">
        <v>22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</row>
    <row r="5" spans="1:19" x14ac:dyDescent="0.3">
      <c r="A5" s="73" t="s">
        <v>40</v>
      </c>
      <c r="B5" s="73"/>
      <c r="C5" s="73"/>
      <c r="D5" s="73"/>
      <c r="E5" s="19">
        <f>AVERAGE(L1157:L1204)</f>
        <v>183.09561791050271</v>
      </c>
      <c r="F5" s="19">
        <f>AVERAGE(M1157:M1204)</f>
        <v>177.88854582464785</v>
      </c>
    </row>
    <row r="7" spans="1:19" x14ac:dyDescent="0.3">
      <c r="A7" s="80" t="s">
        <v>13</v>
      </c>
      <c r="B7" s="81"/>
      <c r="C7" s="82"/>
      <c r="D7" s="77" t="s">
        <v>19</v>
      </c>
      <c r="E7" s="78"/>
      <c r="F7" s="78"/>
      <c r="G7" s="79"/>
      <c r="H7" s="77" t="s">
        <v>20</v>
      </c>
      <c r="I7" s="78"/>
      <c r="J7" s="78"/>
      <c r="K7" s="78"/>
      <c r="L7" s="78"/>
      <c r="M7" s="79"/>
      <c r="N7" s="69" t="s">
        <v>21</v>
      </c>
      <c r="O7" s="70"/>
      <c r="P7" s="70"/>
      <c r="Q7" s="70"/>
      <c r="R7" s="70"/>
    </row>
    <row r="8" spans="1:19" s="20" customFormat="1" ht="24" customHeight="1" x14ac:dyDescent="0.3">
      <c r="A8" s="83"/>
      <c r="B8" s="84"/>
      <c r="C8" s="85"/>
      <c r="D8" s="86" t="s">
        <v>37</v>
      </c>
      <c r="E8" s="86" t="s">
        <v>18</v>
      </c>
      <c r="F8" s="74" t="s">
        <v>0</v>
      </c>
      <c r="G8" s="76"/>
      <c r="H8" s="74" t="s">
        <v>9</v>
      </c>
      <c r="I8" s="75"/>
      <c r="J8" s="75"/>
      <c r="K8" s="75"/>
      <c r="L8" s="75"/>
      <c r="M8" s="76"/>
      <c r="N8" s="71" t="str">
        <f>A5</f>
        <v>Paridad 2003-2006</v>
      </c>
      <c r="O8" s="71"/>
      <c r="P8" s="71"/>
      <c r="Q8" s="71"/>
      <c r="R8" s="71"/>
    </row>
    <row r="9" spans="1:19" s="20" customFormat="1" ht="50.25" customHeight="1" x14ac:dyDescent="0.3">
      <c r="A9" s="14" t="s">
        <v>4</v>
      </c>
      <c r="B9" s="14" t="s">
        <v>5</v>
      </c>
      <c r="C9" s="14" t="s">
        <v>6</v>
      </c>
      <c r="D9" s="87"/>
      <c r="E9" s="87"/>
      <c r="F9" s="14" t="s">
        <v>7</v>
      </c>
      <c r="G9" s="14" t="s">
        <v>8</v>
      </c>
      <c r="H9" s="14" t="s">
        <v>1</v>
      </c>
      <c r="I9" s="14" t="s">
        <v>30</v>
      </c>
      <c r="J9" s="14" t="s">
        <v>3</v>
      </c>
      <c r="K9" s="14" t="s">
        <v>2</v>
      </c>
      <c r="L9" s="14" t="s">
        <v>32</v>
      </c>
      <c r="M9" s="14" t="s">
        <v>31</v>
      </c>
      <c r="N9" s="14" t="s">
        <v>42</v>
      </c>
      <c r="O9" s="14" t="s">
        <v>43</v>
      </c>
      <c r="P9" s="14" t="s">
        <v>44</v>
      </c>
      <c r="Q9" s="14" t="s">
        <v>11</v>
      </c>
      <c r="R9" s="14" t="s">
        <v>41</v>
      </c>
      <c r="S9" s="14" t="s">
        <v>53</v>
      </c>
    </row>
    <row r="10" spans="1:19" x14ac:dyDescent="0.3">
      <c r="A10" s="25">
        <v>1907</v>
      </c>
      <c r="B10" s="26">
        <v>6</v>
      </c>
      <c r="C10" s="27" t="str">
        <f>_xlfn.CONCAT(A10,"-",B10)</f>
        <v>1907-6</v>
      </c>
      <c r="D10" s="7"/>
      <c r="E10" s="7"/>
      <c r="F10" s="7">
        <v>6.9562951891940313E-14</v>
      </c>
      <c r="G10" s="7">
        <v>9.6771230834929955</v>
      </c>
      <c r="H10" s="24"/>
      <c r="I10" s="24"/>
      <c r="J10" s="24">
        <f t="shared" ref="J10:J73" si="0">F10/F$1324*100</f>
        <v>6.9562951891940313E-14</v>
      </c>
      <c r="K10" s="24">
        <f t="shared" ref="K10:K73" si="1">G10/G$1324*100</f>
        <v>3.8720883016537275</v>
      </c>
      <c r="L10" s="24"/>
      <c r="M10" s="24"/>
      <c r="N10" s="15"/>
      <c r="O10" s="15"/>
      <c r="P10" s="15"/>
      <c r="Q10" s="15"/>
      <c r="R10" s="15"/>
      <c r="S10" s="15"/>
    </row>
    <row r="11" spans="1:19" x14ac:dyDescent="0.3">
      <c r="A11" s="25">
        <v>1907</v>
      </c>
      <c r="B11" s="26">
        <v>7</v>
      </c>
      <c r="C11" s="27" t="str">
        <f t="shared" ref="C11:C74" si="2">_xlfn.CONCAT(A11,"-",B11)</f>
        <v>1907-7</v>
      </c>
      <c r="D11" s="7"/>
      <c r="E11" s="7"/>
      <c r="F11" s="7">
        <v>6.9724216453045396E-14</v>
      </c>
      <c r="G11" s="7">
        <v>9.6627322045005126</v>
      </c>
      <c r="H11" s="24"/>
      <c r="I11" s="24"/>
      <c r="J11" s="24">
        <f t="shared" si="0"/>
        <v>6.9724216453045396E-14</v>
      </c>
      <c r="K11" s="24">
        <f t="shared" si="1"/>
        <v>3.8663301074345844</v>
      </c>
      <c r="L11" s="24"/>
      <c r="M11" s="24"/>
      <c r="N11" s="15"/>
      <c r="O11" s="15"/>
      <c r="P11" s="15"/>
      <c r="Q11" s="15"/>
      <c r="R11" s="15"/>
      <c r="S11" s="15"/>
    </row>
    <row r="12" spans="1:19" x14ac:dyDescent="0.3">
      <c r="A12" s="25">
        <v>1907</v>
      </c>
      <c r="B12" s="26">
        <v>8</v>
      </c>
      <c r="C12" s="27" t="str">
        <f t="shared" si="2"/>
        <v>1907-8</v>
      </c>
      <c r="D12" s="7"/>
      <c r="E12" s="7"/>
      <c r="F12" s="7">
        <v>6.9885854866293909E-14</v>
      </c>
      <c r="G12" s="7">
        <v>9.6483627262276848</v>
      </c>
      <c r="H12" s="24"/>
      <c r="I12" s="24"/>
      <c r="J12" s="24">
        <f t="shared" si="0"/>
        <v>6.9885854866293909E-14</v>
      </c>
      <c r="K12" s="24">
        <f t="shared" si="1"/>
        <v>3.8605804762434719</v>
      </c>
      <c r="L12" s="24"/>
      <c r="M12" s="24"/>
      <c r="N12" s="15"/>
      <c r="O12" s="15"/>
      <c r="P12" s="15"/>
      <c r="Q12" s="15"/>
      <c r="R12" s="15"/>
      <c r="S12" s="15"/>
    </row>
    <row r="13" spans="1:19" x14ac:dyDescent="0.3">
      <c r="A13" s="25">
        <v>1907</v>
      </c>
      <c r="B13" s="26">
        <v>9</v>
      </c>
      <c r="C13" s="27" t="str">
        <f t="shared" si="2"/>
        <v>1907-9</v>
      </c>
      <c r="D13" s="7"/>
      <c r="E13" s="7"/>
      <c r="F13" s="7">
        <v>7.0047867998369918E-14</v>
      </c>
      <c r="G13" s="7">
        <v>9.6340146168494361</v>
      </c>
      <c r="H13" s="24"/>
      <c r="I13" s="24"/>
      <c r="J13" s="24">
        <f t="shared" si="0"/>
        <v>7.0047867998369918E-14</v>
      </c>
      <c r="K13" s="24">
        <f t="shared" si="1"/>
        <v>3.8548393953462856</v>
      </c>
      <c r="L13" s="24"/>
      <c r="M13" s="24"/>
      <c r="N13" s="15"/>
      <c r="O13" s="15"/>
      <c r="P13" s="15"/>
      <c r="Q13" s="15"/>
      <c r="R13" s="15"/>
      <c r="S13" s="15"/>
    </row>
    <row r="14" spans="1:19" x14ac:dyDescent="0.3">
      <c r="A14" s="25">
        <v>1907</v>
      </c>
      <c r="B14" s="26">
        <v>10</v>
      </c>
      <c r="C14" s="27" t="str">
        <f t="shared" si="2"/>
        <v>1907-10</v>
      </c>
      <c r="D14" s="7"/>
      <c r="E14" s="7"/>
      <c r="F14" s="7">
        <v>7.0210256717966672E-14</v>
      </c>
      <c r="G14" s="7">
        <v>9.6196878445880198</v>
      </c>
      <c r="H14" s="24"/>
      <c r="I14" s="24"/>
      <c r="J14" s="24">
        <f t="shared" si="0"/>
        <v>7.0210256717966672E-14</v>
      </c>
      <c r="K14" s="24">
        <f t="shared" si="1"/>
        <v>3.8491068520278575</v>
      </c>
      <c r="L14" s="24"/>
      <c r="M14" s="24"/>
      <c r="N14" s="15"/>
      <c r="O14" s="15"/>
      <c r="P14" s="15"/>
      <c r="Q14" s="15"/>
      <c r="R14" s="15"/>
      <c r="S14" s="15"/>
    </row>
    <row r="15" spans="1:19" x14ac:dyDescent="0.3">
      <c r="A15" s="25">
        <v>1907</v>
      </c>
      <c r="B15" s="26">
        <v>11</v>
      </c>
      <c r="C15" s="27" t="str">
        <f t="shared" si="2"/>
        <v>1907-11</v>
      </c>
      <c r="D15" s="7"/>
      <c r="E15" s="7"/>
      <c r="F15" s="7">
        <v>7.0373021895791303E-14</v>
      </c>
      <c r="G15" s="7">
        <v>9.6053823777129459</v>
      </c>
      <c r="H15" s="24"/>
      <c r="I15" s="24"/>
      <c r="J15" s="24">
        <f t="shared" si="0"/>
        <v>7.0373021895791303E-14</v>
      </c>
      <c r="K15" s="24">
        <f t="shared" si="1"/>
        <v>3.843382833591928</v>
      </c>
      <c r="L15" s="24"/>
      <c r="M15" s="24"/>
      <c r="N15" s="15"/>
      <c r="O15" s="15"/>
      <c r="P15" s="15"/>
      <c r="Q15" s="15"/>
      <c r="R15" s="15"/>
      <c r="S15" s="15"/>
    </row>
    <row r="16" spans="1:19" x14ac:dyDescent="0.3">
      <c r="A16" s="25">
        <v>1907</v>
      </c>
      <c r="B16" s="26">
        <v>12</v>
      </c>
      <c r="C16" s="27" t="str">
        <f t="shared" si="2"/>
        <v>1907-12</v>
      </c>
      <c r="D16" s="7"/>
      <c r="E16" s="7"/>
      <c r="F16" s="7">
        <v>7.0536164404569427E-14</v>
      </c>
      <c r="G16" s="7">
        <v>9.5910981845409111</v>
      </c>
      <c r="H16" s="24"/>
      <c r="I16" s="24"/>
      <c r="J16" s="24">
        <f t="shared" si="0"/>
        <v>7.0536164404569427E-14</v>
      </c>
      <c r="K16" s="24">
        <f t="shared" si="1"/>
        <v>3.8376673273611202</v>
      </c>
      <c r="L16" s="24"/>
      <c r="M16" s="24"/>
      <c r="N16" s="15"/>
      <c r="O16" s="15"/>
      <c r="P16" s="15"/>
      <c r="Q16" s="15"/>
      <c r="R16" s="15"/>
      <c r="S16" s="15"/>
    </row>
    <row r="17" spans="1:19" x14ac:dyDescent="0.3">
      <c r="A17" s="25">
        <v>1908</v>
      </c>
      <c r="B17" s="26">
        <v>1</v>
      </c>
      <c r="C17" s="27" t="str">
        <f t="shared" si="2"/>
        <v>1908-1</v>
      </c>
      <c r="D17" s="7"/>
      <c r="E17" s="7"/>
      <c r="F17" s="7">
        <v>7.0699685119049868E-14</v>
      </c>
      <c r="G17" s="7">
        <v>9.5768352334357232</v>
      </c>
      <c r="H17" s="24"/>
      <c r="I17" s="24"/>
      <c r="J17" s="24">
        <f t="shared" si="0"/>
        <v>7.0699685119049868E-14</v>
      </c>
      <c r="K17" s="24">
        <f t="shared" si="1"/>
        <v>3.831960320676906</v>
      </c>
      <c r="L17" s="24"/>
      <c r="M17" s="24"/>
      <c r="N17" s="15"/>
      <c r="O17" s="15"/>
      <c r="P17" s="15"/>
      <c r="Q17" s="15"/>
      <c r="R17" s="15"/>
      <c r="S17" s="15"/>
    </row>
    <row r="18" spans="1:19" x14ac:dyDescent="0.3">
      <c r="A18" s="25">
        <v>1908</v>
      </c>
      <c r="B18" s="26">
        <v>2</v>
      </c>
      <c r="C18" s="27" t="str">
        <f t="shared" si="2"/>
        <v>1908-2</v>
      </c>
      <c r="D18" s="7"/>
      <c r="E18" s="7"/>
      <c r="F18" s="7">
        <v>7.0863584916009353E-14</v>
      </c>
      <c r="G18" s="7">
        <v>9.5625934928082419</v>
      </c>
      <c r="H18" s="24"/>
      <c r="I18" s="24"/>
      <c r="J18" s="24">
        <f t="shared" si="0"/>
        <v>7.0863584916009353E-14</v>
      </c>
      <c r="K18" s="24">
        <f t="shared" si="1"/>
        <v>3.826261800899585</v>
      </c>
      <c r="L18" s="24"/>
      <c r="M18" s="24"/>
      <c r="N18" s="15"/>
      <c r="O18" s="15"/>
      <c r="P18" s="15"/>
      <c r="Q18" s="15"/>
      <c r="R18" s="15"/>
      <c r="S18" s="15"/>
    </row>
    <row r="19" spans="1:19" x14ac:dyDescent="0.3">
      <c r="A19" s="25">
        <v>1908</v>
      </c>
      <c r="B19" s="26">
        <v>3</v>
      </c>
      <c r="C19" s="27" t="str">
        <f t="shared" si="2"/>
        <v>1908-3</v>
      </c>
      <c r="D19" s="7"/>
      <c r="E19" s="7"/>
      <c r="F19" s="7">
        <v>7.1027864674257156E-14</v>
      </c>
      <c r="G19" s="7">
        <v>9.548372931116301</v>
      </c>
      <c r="H19" s="24"/>
      <c r="I19" s="24"/>
      <c r="J19" s="24">
        <f t="shared" si="0"/>
        <v>7.1027864674257156E-14</v>
      </c>
      <c r="K19" s="24">
        <f t="shared" si="1"/>
        <v>3.8205717554082508</v>
      </c>
      <c r="L19" s="24"/>
      <c r="M19" s="24"/>
      <c r="N19" s="15"/>
      <c r="O19" s="15"/>
      <c r="P19" s="15"/>
      <c r="Q19" s="15"/>
      <c r="R19" s="15"/>
      <c r="S19" s="15"/>
    </row>
    <row r="20" spans="1:19" x14ac:dyDescent="0.3">
      <c r="A20" s="25">
        <v>1908</v>
      </c>
      <c r="B20" s="26">
        <v>4</v>
      </c>
      <c r="C20" s="27" t="str">
        <f t="shared" si="2"/>
        <v>1908-4</v>
      </c>
      <c r="D20" s="7"/>
      <c r="E20" s="7"/>
      <c r="F20" s="7">
        <v>7.1192525274639921E-14</v>
      </c>
      <c r="G20" s="7">
        <v>9.5341735168646444</v>
      </c>
      <c r="H20" s="24"/>
      <c r="I20" s="24"/>
      <c r="J20" s="24">
        <f t="shared" si="0"/>
        <v>7.1192525274639921E-14</v>
      </c>
      <c r="K20" s="24">
        <f t="shared" si="1"/>
        <v>3.8148901716007702</v>
      </c>
      <c r="L20" s="24"/>
      <c r="M20" s="24"/>
      <c r="N20" s="15"/>
      <c r="O20" s="15"/>
      <c r="P20" s="15"/>
      <c r="Q20" s="15"/>
      <c r="R20" s="15"/>
      <c r="S20" s="15"/>
    </row>
    <row r="21" spans="1:19" x14ac:dyDescent="0.3">
      <c r="A21" s="25">
        <v>1908</v>
      </c>
      <c r="B21" s="26">
        <v>5</v>
      </c>
      <c r="C21" s="27" t="str">
        <f t="shared" si="2"/>
        <v>1908-5</v>
      </c>
      <c r="D21" s="7"/>
      <c r="E21" s="7"/>
      <c r="F21" s="7">
        <v>7.1357567600046291E-14</v>
      </c>
      <c r="G21" s="7">
        <v>9.5199952186048478</v>
      </c>
      <c r="H21" s="24"/>
      <c r="I21" s="24"/>
      <c r="J21" s="24">
        <f t="shared" si="0"/>
        <v>7.1357567600046291E-14</v>
      </c>
      <c r="K21" s="24">
        <f t="shared" si="1"/>
        <v>3.8092170368937452</v>
      </c>
      <c r="L21" s="24"/>
      <c r="M21" s="24"/>
      <c r="N21" s="15"/>
      <c r="O21" s="15"/>
      <c r="P21" s="15"/>
      <c r="Q21" s="15"/>
      <c r="R21" s="15"/>
      <c r="S21" s="15"/>
    </row>
    <row r="22" spans="1:19" x14ac:dyDescent="0.3">
      <c r="A22" s="25">
        <v>1908</v>
      </c>
      <c r="B22" s="26">
        <v>6</v>
      </c>
      <c r="C22" s="27" t="str">
        <f t="shared" si="2"/>
        <v>1908-6</v>
      </c>
      <c r="D22" s="7"/>
      <c r="E22" s="7"/>
      <c r="F22" s="7">
        <v>7.1522992535360212E-14</v>
      </c>
      <c r="G22" s="7">
        <v>9.5058380049151658</v>
      </c>
      <c r="H22" s="24"/>
      <c r="I22" s="24"/>
      <c r="J22" s="24">
        <f t="shared" si="0"/>
        <v>7.1522992535360212E-14</v>
      </c>
      <c r="K22" s="24">
        <f t="shared" si="1"/>
        <v>3.8035523387144554</v>
      </c>
      <c r="L22" s="24"/>
      <c r="M22" s="24"/>
      <c r="N22" s="15"/>
      <c r="O22" s="15"/>
      <c r="P22" s="15"/>
      <c r="Q22" s="15"/>
      <c r="R22" s="15"/>
      <c r="S22" s="15"/>
    </row>
    <row r="23" spans="1:19" x14ac:dyDescent="0.3">
      <c r="A23" s="25">
        <v>1908</v>
      </c>
      <c r="B23" s="26">
        <v>7</v>
      </c>
      <c r="C23" s="27" t="str">
        <f t="shared" si="2"/>
        <v>1908-7</v>
      </c>
      <c r="D23" s="7"/>
      <c r="E23" s="7"/>
      <c r="F23" s="7">
        <v>7.1569056389269356E-14</v>
      </c>
      <c r="G23" s="7">
        <v>9.4914602423549965</v>
      </c>
      <c r="H23" s="24"/>
      <c r="I23" s="24"/>
      <c r="J23" s="24">
        <f t="shared" si="0"/>
        <v>7.1569056389269356E-14</v>
      </c>
      <c r="K23" s="24">
        <f t="shared" si="1"/>
        <v>3.7977993927476779</v>
      </c>
      <c r="L23" s="24"/>
      <c r="M23" s="24"/>
      <c r="N23" s="15"/>
      <c r="O23" s="15"/>
      <c r="P23" s="15"/>
      <c r="Q23" s="15"/>
      <c r="R23" s="15"/>
      <c r="S23" s="15"/>
    </row>
    <row r="24" spans="1:19" x14ac:dyDescent="0.3">
      <c r="A24" s="25">
        <v>1908</v>
      </c>
      <c r="B24" s="26">
        <v>8</v>
      </c>
      <c r="C24" s="27" t="str">
        <f t="shared" si="2"/>
        <v>1908-8</v>
      </c>
      <c r="D24" s="7"/>
      <c r="E24" s="7"/>
      <c r="F24" s="7">
        <v>7.1615149910262633E-14</v>
      </c>
      <c r="G24" s="7">
        <v>9.4771042264368539</v>
      </c>
      <c r="H24" s="24"/>
      <c r="I24" s="24"/>
      <c r="J24" s="24">
        <f t="shared" si="0"/>
        <v>7.1615149910262633E-14</v>
      </c>
      <c r="K24" s="24">
        <f t="shared" si="1"/>
        <v>3.7920551482221732</v>
      </c>
      <c r="L24" s="24"/>
      <c r="M24" s="24"/>
      <c r="N24" s="15"/>
      <c r="O24" s="15"/>
      <c r="P24" s="15"/>
      <c r="Q24" s="15"/>
      <c r="R24" s="15"/>
      <c r="S24" s="15"/>
    </row>
    <row r="25" spans="1:19" x14ac:dyDescent="0.3">
      <c r="A25" s="25">
        <v>1908</v>
      </c>
      <c r="B25" s="26">
        <v>9</v>
      </c>
      <c r="C25" s="27" t="str">
        <f t="shared" si="2"/>
        <v>1908-9</v>
      </c>
      <c r="D25" s="7"/>
      <c r="E25" s="7"/>
      <c r="F25" s="7">
        <v>7.166127311744691E-14</v>
      </c>
      <c r="G25" s="7">
        <v>9.462769924268521</v>
      </c>
      <c r="H25" s="24"/>
      <c r="I25" s="24"/>
      <c r="J25" s="24">
        <f t="shared" si="0"/>
        <v>7.166127311744691E-14</v>
      </c>
      <c r="K25" s="24">
        <f t="shared" si="1"/>
        <v>3.7863195919768411</v>
      </c>
      <c r="L25" s="24"/>
      <c r="M25" s="24"/>
      <c r="N25" s="15"/>
      <c r="O25" s="15"/>
      <c r="P25" s="15"/>
      <c r="Q25" s="15"/>
      <c r="R25" s="15"/>
      <c r="S25" s="15"/>
    </row>
    <row r="26" spans="1:19" x14ac:dyDescent="0.3">
      <c r="A26" s="25">
        <v>1908</v>
      </c>
      <c r="B26" s="26">
        <v>10</v>
      </c>
      <c r="C26" s="27" t="str">
        <f t="shared" si="2"/>
        <v>1908-10</v>
      </c>
      <c r="D26" s="7"/>
      <c r="E26" s="7"/>
      <c r="F26" s="7">
        <v>7.1707426029941362E-14</v>
      </c>
      <c r="G26" s="7">
        <v>9.4484573030075367</v>
      </c>
      <c r="H26" s="24"/>
      <c r="I26" s="24"/>
      <c r="J26" s="24">
        <f t="shared" si="0"/>
        <v>7.1707426029941362E-14</v>
      </c>
      <c r="K26" s="24">
        <f t="shared" si="1"/>
        <v>3.7805927108704935</v>
      </c>
      <c r="L26" s="24"/>
      <c r="M26" s="24"/>
      <c r="N26" s="15"/>
      <c r="O26" s="15"/>
      <c r="P26" s="15"/>
      <c r="Q26" s="15"/>
      <c r="R26" s="15"/>
      <c r="S26" s="15"/>
    </row>
    <row r="27" spans="1:19" x14ac:dyDescent="0.3">
      <c r="A27" s="25">
        <v>1908</v>
      </c>
      <c r="B27" s="26">
        <v>11</v>
      </c>
      <c r="C27" s="27" t="str">
        <f t="shared" si="2"/>
        <v>1908-11</v>
      </c>
      <c r="D27" s="7"/>
      <c r="E27" s="7"/>
      <c r="F27" s="7">
        <v>7.1753608666877467E-14</v>
      </c>
      <c r="G27" s="7">
        <v>9.4341663298611103</v>
      </c>
      <c r="H27" s="24"/>
      <c r="I27" s="24"/>
      <c r="J27" s="24">
        <f t="shared" si="0"/>
        <v>7.1753608666877467E-14</v>
      </c>
      <c r="K27" s="24">
        <f t="shared" si="1"/>
        <v>3.774874491781814</v>
      </c>
      <c r="L27" s="24"/>
      <c r="M27" s="24"/>
      <c r="N27" s="15"/>
      <c r="O27" s="15"/>
      <c r="P27" s="15"/>
      <c r="Q27" s="15"/>
      <c r="R27" s="15"/>
      <c r="S27" s="15"/>
    </row>
    <row r="28" spans="1:19" x14ac:dyDescent="0.3">
      <c r="A28" s="25">
        <v>1908</v>
      </c>
      <c r="B28" s="26">
        <v>12</v>
      </c>
      <c r="C28" s="27" t="str">
        <f t="shared" si="2"/>
        <v>1908-12</v>
      </c>
      <c r="D28" s="7"/>
      <c r="E28" s="7"/>
      <c r="F28" s="7">
        <v>7.1799821047399024E-14</v>
      </c>
      <c r="G28" s="7">
        <v>9.4198969720860539</v>
      </c>
      <c r="H28" s="24"/>
      <c r="I28" s="24"/>
      <c r="J28" s="24">
        <f t="shared" si="0"/>
        <v>7.1799821047399024E-14</v>
      </c>
      <c r="K28" s="24">
        <f t="shared" si="1"/>
        <v>3.7691649216093368</v>
      </c>
      <c r="L28" s="24"/>
      <c r="M28" s="24"/>
      <c r="N28" s="15"/>
      <c r="O28" s="15"/>
      <c r="P28" s="15"/>
      <c r="Q28" s="15"/>
      <c r="R28" s="15"/>
      <c r="S28" s="15"/>
    </row>
    <row r="29" spans="1:19" x14ac:dyDescent="0.3">
      <c r="A29" s="25">
        <v>1909</v>
      </c>
      <c r="B29" s="26">
        <v>1</v>
      </c>
      <c r="C29" s="27" t="str">
        <f t="shared" si="2"/>
        <v>1909-1</v>
      </c>
      <c r="D29" s="7"/>
      <c r="E29" s="7"/>
      <c r="F29" s="7">
        <v>7.184606319066219E-14</v>
      </c>
      <c r="G29" s="7">
        <v>9.4056491969886995</v>
      </c>
      <c r="H29" s="24"/>
      <c r="I29" s="24"/>
      <c r="J29" s="24">
        <f t="shared" si="0"/>
        <v>7.184606319066219E-14</v>
      </c>
      <c r="K29" s="24">
        <f t="shared" si="1"/>
        <v>3.7634639872714066</v>
      </c>
      <c r="L29" s="24"/>
      <c r="M29" s="24"/>
      <c r="N29" s="15"/>
      <c r="O29" s="15"/>
      <c r="P29" s="15"/>
      <c r="Q29" s="15"/>
      <c r="R29" s="15"/>
      <c r="S29" s="15"/>
    </row>
    <row r="30" spans="1:19" x14ac:dyDescent="0.3">
      <c r="A30" s="25">
        <v>1909</v>
      </c>
      <c r="B30" s="26">
        <v>2</v>
      </c>
      <c r="C30" s="27" t="str">
        <f t="shared" si="2"/>
        <v>1909-2</v>
      </c>
      <c r="D30" s="7"/>
      <c r="E30" s="7"/>
      <c r="F30" s="7">
        <v>7.1892335115835413E-14</v>
      </c>
      <c r="G30" s="7">
        <v>9.3914229719248379</v>
      </c>
      <c r="H30" s="24"/>
      <c r="I30" s="24"/>
      <c r="J30" s="24">
        <f t="shared" si="0"/>
        <v>7.1892335115835413E-14</v>
      </c>
      <c r="K30" s="24">
        <f t="shared" si="1"/>
        <v>3.7577716757061612</v>
      </c>
      <c r="L30" s="24"/>
      <c r="M30" s="24"/>
      <c r="N30" s="15"/>
      <c r="O30" s="15"/>
      <c r="P30" s="15"/>
      <c r="Q30" s="15"/>
      <c r="R30" s="15"/>
      <c r="S30" s="15"/>
    </row>
    <row r="31" spans="1:19" x14ac:dyDescent="0.3">
      <c r="A31" s="25">
        <v>1909</v>
      </c>
      <c r="B31" s="26">
        <v>3</v>
      </c>
      <c r="C31" s="27" t="str">
        <f t="shared" si="2"/>
        <v>1909-3</v>
      </c>
      <c r="D31" s="7"/>
      <c r="E31" s="7"/>
      <c r="F31" s="7">
        <v>7.1938636842099537E-14</v>
      </c>
      <c r="G31" s="7">
        <v>9.3772182642996285</v>
      </c>
      <c r="H31" s="24"/>
      <c r="I31" s="24"/>
      <c r="J31" s="24">
        <f t="shared" si="0"/>
        <v>7.1938636842099537E-14</v>
      </c>
      <c r="K31" s="24">
        <f t="shared" si="1"/>
        <v>3.7520879738714901</v>
      </c>
      <c r="L31" s="24"/>
      <c r="M31" s="24"/>
      <c r="N31" s="15"/>
      <c r="O31" s="15"/>
      <c r="P31" s="15"/>
      <c r="Q31" s="15"/>
      <c r="R31" s="15"/>
      <c r="S31" s="15"/>
    </row>
    <row r="32" spans="1:19" x14ac:dyDescent="0.3">
      <c r="A32" s="25">
        <v>1909</v>
      </c>
      <c r="B32" s="26">
        <v>4</v>
      </c>
      <c r="C32" s="27" t="str">
        <f t="shared" si="2"/>
        <v>1909-4</v>
      </c>
      <c r="D32" s="7"/>
      <c r="E32" s="7"/>
      <c r="F32" s="7">
        <v>7.1984968388647725E-14</v>
      </c>
      <c r="G32" s="7">
        <v>9.3630350415675281</v>
      </c>
      <c r="H32" s="24"/>
      <c r="I32" s="24"/>
      <c r="J32" s="24">
        <f t="shared" si="0"/>
        <v>7.1984968388647725E-14</v>
      </c>
      <c r="K32" s="24">
        <f t="shared" si="1"/>
        <v>3.7464128687450096</v>
      </c>
      <c r="L32" s="24"/>
      <c r="M32" s="24"/>
      <c r="N32" s="15"/>
      <c r="O32" s="15"/>
      <c r="P32" s="15"/>
      <c r="Q32" s="15"/>
      <c r="R32" s="15"/>
      <c r="S32" s="15"/>
    </row>
    <row r="33" spans="1:19" x14ac:dyDescent="0.3">
      <c r="A33" s="25">
        <v>1909</v>
      </c>
      <c r="B33" s="26">
        <v>5</v>
      </c>
      <c r="C33" s="27" t="str">
        <f t="shared" si="2"/>
        <v>1909-5</v>
      </c>
      <c r="D33" s="7"/>
      <c r="E33" s="7"/>
      <c r="F33" s="7">
        <v>7.2031329774685495E-14</v>
      </c>
      <c r="G33" s="7">
        <v>9.3488732712322253</v>
      </c>
      <c r="H33" s="24"/>
      <c r="I33" s="24"/>
      <c r="J33" s="24">
        <f t="shared" si="0"/>
        <v>7.2031329774685495E-14</v>
      </c>
      <c r="K33" s="24">
        <f t="shared" si="1"/>
        <v>3.7407463473240337</v>
      </c>
      <c r="L33" s="24"/>
      <c r="M33" s="24"/>
      <c r="N33" s="15"/>
      <c r="O33" s="15"/>
      <c r="P33" s="15"/>
      <c r="Q33" s="15"/>
      <c r="R33" s="15"/>
      <c r="S33" s="15"/>
    </row>
    <row r="34" spans="1:19" x14ac:dyDescent="0.3">
      <c r="A34" s="25">
        <v>1909</v>
      </c>
      <c r="B34" s="26">
        <v>6</v>
      </c>
      <c r="C34" s="27" t="str">
        <f t="shared" si="2"/>
        <v>1909-6</v>
      </c>
      <c r="D34" s="7"/>
      <c r="E34" s="7"/>
      <c r="F34" s="7">
        <v>7.2077721019346978E-14</v>
      </c>
      <c r="G34" s="7">
        <v>9.334732920826692</v>
      </c>
      <c r="H34" s="24"/>
      <c r="I34" s="24"/>
      <c r="J34" s="24">
        <f t="shared" si="0"/>
        <v>7.2077721019346978E-14</v>
      </c>
      <c r="K34" s="24">
        <f t="shared" si="1"/>
        <v>3.7350883966175945</v>
      </c>
      <c r="L34" s="24"/>
      <c r="M34" s="24"/>
      <c r="N34" s="15"/>
      <c r="O34" s="15"/>
      <c r="P34" s="15"/>
      <c r="Q34" s="15"/>
      <c r="R34" s="15"/>
      <c r="S34" s="15"/>
    </row>
    <row r="35" spans="1:19" x14ac:dyDescent="0.3">
      <c r="A35" s="25">
        <v>1909</v>
      </c>
      <c r="B35" s="26">
        <v>7</v>
      </c>
      <c r="C35" s="27" t="str">
        <f t="shared" si="2"/>
        <v>1909-7</v>
      </c>
      <c r="D35" s="7"/>
      <c r="E35" s="7"/>
      <c r="F35" s="7">
        <v>7.2269057564591704E-14</v>
      </c>
      <c r="G35" s="7">
        <v>9.3697084387046772</v>
      </c>
      <c r="H35" s="24"/>
      <c r="I35" s="24"/>
      <c r="J35" s="24">
        <f t="shared" si="0"/>
        <v>7.2269057564591704E-14</v>
      </c>
      <c r="K35" s="24">
        <f t="shared" si="1"/>
        <v>3.7490830820681333</v>
      </c>
      <c r="L35" s="24"/>
      <c r="M35" s="24"/>
      <c r="N35" s="15"/>
      <c r="O35" s="15"/>
      <c r="P35" s="15"/>
      <c r="Q35" s="15"/>
      <c r="R35" s="15"/>
      <c r="S35" s="15"/>
    </row>
    <row r="36" spans="1:19" x14ac:dyDescent="0.3">
      <c r="A36" s="25">
        <v>1909</v>
      </c>
      <c r="B36" s="26">
        <v>8</v>
      </c>
      <c r="C36" s="27" t="str">
        <f t="shared" si="2"/>
        <v>1909-8</v>
      </c>
      <c r="D36" s="7"/>
      <c r="E36" s="7"/>
      <c r="F36" s="7">
        <v>7.2460902029246586E-14</v>
      </c>
      <c r="G36" s="7">
        <v>9.4048150033797366</v>
      </c>
      <c r="H36" s="24"/>
      <c r="I36" s="24"/>
      <c r="J36" s="24">
        <f t="shared" si="0"/>
        <v>7.2460902029246586E-14</v>
      </c>
      <c r="K36" s="24">
        <f t="shared" si="1"/>
        <v>3.7631302030168601</v>
      </c>
      <c r="L36" s="24"/>
      <c r="M36" s="24"/>
      <c r="N36" s="15"/>
      <c r="O36" s="15"/>
      <c r="P36" s="15"/>
      <c r="Q36" s="15"/>
      <c r="R36" s="15"/>
      <c r="S36" s="15"/>
    </row>
    <row r="37" spans="1:19" x14ac:dyDescent="0.3">
      <c r="A37" s="25">
        <v>1909</v>
      </c>
      <c r="B37" s="26">
        <v>9</v>
      </c>
      <c r="C37" s="27" t="str">
        <f t="shared" si="2"/>
        <v>1909-9</v>
      </c>
      <c r="D37" s="7"/>
      <c r="E37" s="7"/>
      <c r="F37" s="7">
        <v>7.2653255761627646E-14</v>
      </c>
      <c r="G37" s="7">
        <v>9.4400531058599864</v>
      </c>
      <c r="H37" s="24"/>
      <c r="I37" s="24"/>
      <c r="J37" s="24">
        <f t="shared" si="0"/>
        <v>7.2653255761627646E-14</v>
      </c>
      <c r="K37" s="24">
        <f t="shared" si="1"/>
        <v>3.7772299559298923</v>
      </c>
      <c r="L37" s="24"/>
      <c r="M37" s="24"/>
      <c r="N37" s="15"/>
      <c r="O37" s="15"/>
      <c r="P37" s="15"/>
      <c r="Q37" s="15"/>
      <c r="R37" s="15"/>
      <c r="S37" s="15"/>
    </row>
    <row r="38" spans="1:19" x14ac:dyDescent="0.3">
      <c r="A38" s="25">
        <v>1909</v>
      </c>
      <c r="B38" s="26">
        <v>10</v>
      </c>
      <c r="C38" s="27" t="str">
        <f t="shared" si="2"/>
        <v>1909-10</v>
      </c>
      <c r="D38" s="7"/>
      <c r="E38" s="7"/>
      <c r="F38" s="7">
        <v>7.2846120113630117E-14</v>
      </c>
      <c r="G38" s="7">
        <v>9.4754232389932529</v>
      </c>
      <c r="H38" s="24"/>
      <c r="I38" s="24"/>
      <c r="J38" s="24">
        <f t="shared" si="0"/>
        <v>7.2846120113630117E-14</v>
      </c>
      <c r="K38" s="24">
        <f t="shared" si="1"/>
        <v>3.7913825380094641</v>
      </c>
      <c r="L38" s="24"/>
      <c r="M38" s="24"/>
      <c r="N38" s="15"/>
      <c r="O38" s="15"/>
      <c r="P38" s="15"/>
      <c r="Q38" s="15"/>
      <c r="R38" s="15"/>
      <c r="S38" s="15"/>
    </row>
    <row r="39" spans="1:19" x14ac:dyDescent="0.3">
      <c r="A39" s="25">
        <v>1909</v>
      </c>
      <c r="B39" s="26">
        <v>11</v>
      </c>
      <c r="C39" s="27" t="str">
        <f t="shared" si="2"/>
        <v>1909-11</v>
      </c>
      <c r="D39" s="7"/>
      <c r="E39" s="7"/>
      <c r="F39" s="7">
        <v>7.3039496440737938E-14</v>
      </c>
      <c r="G39" s="7">
        <v>9.5109258974739763</v>
      </c>
      <c r="H39" s="24"/>
      <c r="I39" s="24"/>
      <c r="J39" s="24">
        <f t="shared" si="0"/>
        <v>7.3039496440737938E-14</v>
      </c>
      <c r="K39" s="24">
        <f t="shared" si="1"/>
        <v>3.8055881471966937</v>
      </c>
      <c r="L39" s="24"/>
      <c r="M39" s="24"/>
      <c r="N39" s="15"/>
      <c r="O39" s="15"/>
      <c r="P39" s="15"/>
      <c r="Q39" s="15"/>
      <c r="R39" s="15"/>
      <c r="S39" s="15"/>
    </row>
    <row r="40" spans="1:19" x14ac:dyDescent="0.3">
      <c r="A40" s="25">
        <v>1909</v>
      </c>
      <c r="B40" s="26">
        <v>12</v>
      </c>
      <c r="C40" s="27" t="str">
        <f t="shared" si="2"/>
        <v>1909-12</v>
      </c>
      <c r="D40" s="7"/>
      <c r="E40" s="7"/>
      <c r="F40" s="7">
        <v>7.3233386102033343E-14</v>
      </c>
      <c r="G40" s="7">
        <v>9.5465615778501238</v>
      </c>
      <c r="H40" s="24"/>
      <c r="I40" s="24"/>
      <c r="J40" s="24">
        <f t="shared" si="0"/>
        <v>7.3233386102033343E-14</v>
      </c>
      <c r="K40" s="24">
        <f t="shared" si="1"/>
        <v>3.8198469821743455</v>
      </c>
      <c r="L40" s="24"/>
      <c r="M40" s="24"/>
      <c r="N40" s="15"/>
      <c r="O40" s="15"/>
      <c r="P40" s="15"/>
      <c r="Q40" s="15"/>
      <c r="R40" s="15"/>
      <c r="S40" s="15"/>
    </row>
    <row r="41" spans="1:19" x14ac:dyDescent="0.3">
      <c r="A41" s="25">
        <v>1910</v>
      </c>
      <c r="B41" s="26">
        <v>1</v>
      </c>
      <c r="C41" s="27" t="str">
        <f t="shared" si="2"/>
        <v>1910-1</v>
      </c>
      <c r="D41" s="7"/>
      <c r="E41" s="7"/>
      <c r="F41" s="7">
        <v>7.3427790460206309E-14</v>
      </c>
      <c r="G41" s="7">
        <v>9.5823307785301353</v>
      </c>
      <c r="H41" s="24"/>
      <c r="I41" s="24"/>
      <c r="J41" s="24">
        <f t="shared" si="0"/>
        <v>7.3427790460206309E-14</v>
      </c>
      <c r="K41" s="24">
        <f t="shared" si="1"/>
        <v>3.8341592423696129</v>
      </c>
      <c r="L41" s="24"/>
      <c r="M41" s="24"/>
      <c r="N41" s="15"/>
      <c r="O41" s="15"/>
      <c r="P41" s="15"/>
      <c r="Q41" s="15"/>
      <c r="R41" s="15"/>
      <c r="S41" s="15"/>
    </row>
    <row r="42" spans="1:19" x14ac:dyDescent="0.3">
      <c r="A42" s="25">
        <v>1910</v>
      </c>
      <c r="B42" s="26">
        <v>2</v>
      </c>
      <c r="C42" s="27" t="str">
        <f t="shared" si="2"/>
        <v>1910-2</v>
      </c>
      <c r="D42" s="7"/>
      <c r="E42" s="7"/>
      <c r="F42" s="7">
        <v>7.3622710881564227E-14</v>
      </c>
      <c r="G42" s="7">
        <v>9.6182339997898989</v>
      </c>
      <c r="H42" s="24"/>
      <c r="I42" s="24"/>
      <c r="J42" s="24">
        <f t="shared" si="0"/>
        <v>7.3622710881564227E-14</v>
      </c>
      <c r="K42" s="24">
        <f t="shared" si="1"/>
        <v>3.8485251279569059</v>
      </c>
      <c r="L42" s="24"/>
      <c r="M42" s="24"/>
      <c r="N42" s="15"/>
      <c r="O42" s="15"/>
      <c r="P42" s="15"/>
      <c r="Q42" s="15"/>
      <c r="R42" s="15"/>
      <c r="S42" s="15"/>
    </row>
    <row r="43" spans="1:19" x14ac:dyDescent="0.3">
      <c r="A43" s="25">
        <v>1910</v>
      </c>
      <c r="B43" s="26">
        <v>3</v>
      </c>
      <c r="C43" s="27" t="str">
        <f t="shared" si="2"/>
        <v>1910-3</v>
      </c>
      <c r="D43" s="7"/>
      <c r="E43" s="7"/>
      <c r="F43" s="7">
        <v>7.3818148736041468E-14</v>
      </c>
      <c r="G43" s="7">
        <v>9.6542717437797378</v>
      </c>
      <c r="H43" s="24"/>
      <c r="I43" s="24"/>
      <c r="J43" s="24">
        <f t="shared" si="0"/>
        <v>7.3818148736041468E-14</v>
      </c>
      <c r="K43" s="24">
        <f t="shared" si="1"/>
        <v>3.8629448398606505</v>
      </c>
      <c r="L43" s="24"/>
      <c r="M43" s="24"/>
      <c r="N43" s="15"/>
      <c r="O43" s="15"/>
      <c r="P43" s="15"/>
      <c r="Q43" s="15"/>
      <c r="R43" s="15"/>
      <c r="S43" s="15"/>
    </row>
    <row r="44" spans="1:19" x14ac:dyDescent="0.3">
      <c r="A44" s="25">
        <v>1910</v>
      </c>
      <c r="B44" s="26">
        <v>4</v>
      </c>
      <c r="C44" s="27" t="str">
        <f t="shared" si="2"/>
        <v>1910-4</v>
      </c>
      <c r="D44" s="7"/>
      <c r="E44" s="7"/>
      <c r="F44" s="7">
        <v>7.4014105397208989E-14</v>
      </c>
      <c r="G44" s="7">
        <v>9.6904445145314444</v>
      </c>
      <c r="H44" s="24"/>
      <c r="I44" s="24"/>
      <c r="J44" s="24">
        <f t="shared" si="0"/>
        <v>7.4014105397208989E-14</v>
      </c>
      <c r="K44" s="24">
        <f t="shared" si="1"/>
        <v>3.8774185797581002</v>
      </c>
      <c r="L44" s="24"/>
      <c r="M44" s="24"/>
      <c r="N44" s="15"/>
      <c r="O44" s="15"/>
      <c r="P44" s="15"/>
      <c r="Q44" s="15"/>
      <c r="R44" s="15"/>
      <c r="S44" s="15"/>
    </row>
    <row r="45" spans="1:19" x14ac:dyDescent="0.3">
      <c r="A45" s="25">
        <v>1910</v>
      </c>
      <c r="B45" s="26">
        <v>5</v>
      </c>
      <c r="C45" s="27" t="str">
        <f t="shared" si="2"/>
        <v>1910-5</v>
      </c>
      <c r="D45" s="7"/>
      <c r="E45" s="7"/>
      <c r="F45" s="7">
        <v>7.4210582242284039E-14</v>
      </c>
      <c r="G45" s="7">
        <v>9.7267528179653251</v>
      </c>
      <c r="H45" s="24"/>
      <c r="I45" s="24"/>
      <c r="J45" s="24">
        <f t="shared" si="0"/>
        <v>7.4210582242284039E-14</v>
      </c>
      <c r="K45" s="24">
        <f t="shared" si="1"/>
        <v>3.8919465500821566</v>
      </c>
      <c r="L45" s="24"/>
      <c r="M45" s="24"/>
      <c r="N45" s="15"/>
      <c r="O45" s="15"/>
      <c r="P45" s="15"/>
      <c r="Q45" s="15"/>
      <c r="R45" s="15"/>
      <c r="S45" s="15"/>
    </row>
    <row r="46" spans="1:19" x14ac:dyDescent="0.3">
      <c r="A46" s="25">
        <v>1910</v>
      </c>
      <c r="B46" s="26">
        <v>6</v>
      </c>
      <c r="C46" s="27" t="str">
        <f t="shared" si="2"/>
        <v>1910-6</v>
      </c>
      <c r="D46" s="7"/>
      <c r="E46" s="7"/>
      <c r="F46" s="7">
        <v>7.4407580652091372E-14</v>
      </c>
      <c r="G46" s="7">
        <v>9.7631971618926396</v>
      </c>
      <c r="H46" s="24"/>
      <c r="I46" s="24"/>
      <c r="J46" s="24">
        <f t="shared" si="0"/>
        <v>7.4407580652091372E-14</v>
      </c>
      <c r="K46" s="24">
        <f t="shared" si="1"/>
        <v>3.9065289540223431</v>
      </c>
      <c r="L46" s="24"/>
      <c r="M46" s="24"/>
      <c r="N46" s="15"/>
      <c r="O46" s="15"/>
      <c r="P46" s="15"/>
      <c r="Q46" s="15"/>
      <c r="R46" s="15"/>
      <c r="S46" s="15"/>
    </row>
    <row r="47" spans="1:19" x14ac:dyDescent="0.3">
      <c r="A47" s="25">
        <v>1910</v>
      </c>
      <c r="B47" s="26">
        <v>7</v>
      </c>
      <c r="C47" s="27" t="str">
        <f t="shared" si="2"/>
        <v>1910-7</v>
      </c>
      <c r="D47" s="7"/>
      <c r="E47" s="7"/>
      <c r="F47" s="7">
        <v>7.4295714573950744E-14</v>
      </c>
      <c r="G47" s="7">
        <v>9.7631971618937747</v>
      </c>
      <c r="H47" s="24"/>
      <c r="I47" s="24"/>
      <c r="J47" s="24">
        <f t="shared" si="0"/>
        <v>7.4295714573950744E-14</v>
      </c>
      <c r="K47" s="24">
        <f t="shared" si="1"/>
        <v>3.9065289540227974</v>
      </c>
      <c r="L47" s="24"/>
      <c r="M47" s="24"/>
      <c r="N47" s="15"/>
      <c r="O47" s="15"/>
      <c r="P47" s="15"/>
      <c r="Q47" s="15"/>
      <c r="R47" s="15"/>
      <c r="S47" s="15"/>
    </row>
    <row r="48" spans="1:19" x14ac:dyDescent="0.3">
      <c r="A48" s="25">
        <v>1910</v>
      </c>
      <c r="B48" s="26">
        <v>8</v>
      </c>
      <c r="C48" s="27" t="str">
        <f t="shared" si="2"/>
        <v>1910-8</v>
      </c>
      <c r="D48" s="7"/>
      <c r="E48" s="7"/>
      <c r="F48" s="7">
        <v>7.4184016677859986E-14</v>
      </c>
      <c r="G48" s="7">
        <v>9.7631971618949098</v>
      </c>
      <c r="H48" s="24"/>
      <c r="I48" s="24"/>
      <c r="J48" s="24">
        <f t="shared" si="0"/>
        <v>7.4184016677859986E-14</v>
      </c>
      <c r="K48" s="24">
        <f t="shared" si="1"/>
        <v>3.9065289540232513</v>
      </c>
      <c r="L48" s="24"/>
      <c r="M48" s="24"/>
      <c r="N48" s="15"/>
      <c r="O48" s="15"/>
      <c r="P48" s="15"/>
      <c r="Q48" s="15"/>
      <c r="R48" s="15"/>
      <c r="S48" s="15"/>
    </row>
    <row r="49" spans="1:19" x14ac:dyDescent="0.3">
      <c r="A49" s="25">
        <v>1910</v>
      </c>
      <c r="B49" s="26">
        <v>9</v>
      </c>
      <c r="C49" s="27" t="str">
        <f t="shared" si="2"/>
        <v>1910-9</v>
      </c>
      <c r="D49" s="7"/>
      <c r="E49" s="7"/>
      <c r="F49" s="7">
        <v>7.4072486710970295E-14</v>
      </c>
      <c r="G49" s="7">
        <v>9.7631971618960449</v>
      </c>
      <c r="H49" s="24"/>
      <c r="I49" s="24"/>
      <c r="J49" s="24">
        <f t="shared" si="0"/>
        <v>7.4072486710970295E-14</v>
      </c>
      <c r="K49" s="24">
        <f t="shared" si="1"/>
        <v>3.906528954023706</v>
      </c>
      <c r="L49" s="24"/>
      <c r="M49" s="24"/>
      <c r="N49" s="15"/>
      <c r="O49" s="15"/>
      <c r="P49" s="15"/>
      <c r="Q49" s="15"/>
      <c r="R49" s="15"/>
      <c r="S49" s="15"/>
    </row>
    <row r="50" spans="1:19" x14ac:dyDescent="0.3">
      <c r="A50" s="25">
        <v>1910</v>
      </c>
      <c r="B50" s="26">
        <v>10</v>
      </c>
      <c r="C50" s="27" t="str">
        <f t="shared" si="2"/>
        <v>1910-10</v>
      </c>
      <c r="D50" s="7"/>
      <c r="E50" s="7"/>
      <c r="F50" s="7">
        <v>7.3961124420813023E-14</v>
      </c>
      <c r="G50" s="7">
        <v>9.7631971618971818</v>
      </c>
      <c r="H50" s="24"/>
      <c r="I50" s="24"/>
      <c r="J50" s="24">
        <f t="shared" si="0"/>
        <v>7.3961124420813023E-14</v>
      </c>
      <c r="K50" s="24">
        <f t="shared" si="1"/>
        <v>3.9065289540241603</v>
      </c>
      <c r="L50" s="24"/>
      <c r="M50" s="24"/>
      <c r="N50" s="15"/>
      <c r="O50" s="15"/>
      <c r="P50" s="15"/>
      <c r="Q50" s="15"/>
      <c r="R50" s="15"/>
      <c r="S50" s="15"/>
    </row>
    <row r="51" spans="1:19" x14ac:dyDescent="0.3">
      <c r="A51" s="25">
        <v>1910</v>
      </c>
      <c r="B51" s="26">
        <v>11</v>
      </c>
      <c r="C51" s="27" t="str">
        <f t="shared" si="2"/>
        <v>1910-11</v>
      </c>
      <c r="D51" s="7"/>
      <c r="E51" s="7"/>
      <c r="F51" s="7">
        <v>7.3849929555299073E-14</v>
      </c>
      <c r="G51" s="7">
        <v>9.7631971618983169</v>
      </c>
      <c r="H51" s="24"/>
      <c r="I51" s="24"/>
      <c r="J51" s="24">
        <f t="shared" si="0"/>
        <v>7.3849929555299073E-14</v>
      </c>
      <c r="K51" s="24">
        <f t="shared" si="1"/>
        <v>3.9065289540246151</v>
      </c>
      <c r="L51" s="24"/>
      <c r="M51" s="24"/>
      <c r="N51" s="15"/>
      <c r="O51" s="15"/>
      <c r="P51" s="15"/>
      <c r="Q51" s="15"/>
      <c r="R51" s="15"/>
      <c r="S51" s="15"/>
    </row>
    <row r="52" spans="1:19" x14ac:dyDescent="0.3">
      <c r="A52" s="25">
        <v>1910</v>
      </c>
      <c r="B52" s="26">
        <v>12</v>
      </c>
      <c r="C52" s="27" t="str">
        <f t="shared" si="2"/>
        <v>1910-12</v>
      </c>
      <c r="D52" s="7"/>
      <c r="E52" s="7"/>
      <c r="F52" s="7">
        <v>7.3738901862718379E-14</v>
      </c>
      <c r="G52" s="7">
        <v>9.763197161899452</v>
      </c>
      <c r="H52" s="24"/>
      <c r="I52" s="24"/>
      <c r="J52" s="24">
        <f t="shared" si="0"/>
        <v>7.3738901862718379E-14</v>
      </c>
      <c r="K52" s="24">
        <f t="shared" si="1"/>
        <v>3.9065289540250689</v>
      </c>
      <c r="L52" s="24"/>
      <c r="M52" s="24"/>
      <c r="N52" s="15"/>
      <c r="O52" s="15"/>
      <c r="P52" s="15"/>
      <c r="Q52" s="15"/>
      <c r="R52" s="15"/>
      <c r="S52" s="15"/>
    </row>
    <row r="53" spans="1:19" x14ac:dyDescent="0.3">
      <c r="A53" s="25">
        <v>1911</v>
      </c>
      <c r="B53" s="26">
        <v>1</v>
      </c>
      <c r="C53" s="27" t="str">
        <f t="shared" si="2"/>
        <v>1911-1</v>
      </c>
      <c r="D53" s="7"/>
      <c r="E53" s="7"/>
      <c r="F53" s="7">
        <v>7.3628041091739314E-14</v>
      </c>
      <c r="G53" s="7">
        <v>9.7631971619005871</v>
      </c>
      <c r="H53" s="24"/>
      <c r="I53" s="24"/>
      <c r="J53" s="24">
        <f t="shared" si="0"/>
        <v>7.3628041091739314E-14</v>
      </c>
      <c r="K53" s="24">
        <f t="shared" si="1"/>
        <v>3.9065289540255232</v>
      </c>
      <c r="L53" s="24"/>
      <c r="M53" s="24"/>
      <c r="N53" s="15"/>
      <c r="O53" s="15"/>
      <c r="P53" s="15"/>
      <c r="Q53" s="15"/>
      <c r="R53" s="15"/>
      <c r="S53" s="15"/>
    </row>
    <row r="54" spans="1:19" x14ac:dyDescent="0.3">
      <c r="A54" s="25">
        <v>1911</v>
      </c>
      <c r="B54" s="26">
        <v>2</v>
      </c>
      <c r="C54" s="27" t="str">
        <f t="shared" si="2"/>
        <v>1911-2</v>
      </c>
      <c r="D54" s="7"/>
      <c r="E54" s="7"/>
      <c r="F54" s="7">
        <v>7.3517346991408058E-14</v>
      </c>
      <c r="G54" s="7">
        <v>9.7631971619017222</v>
      </c>
      <c r="H54" s="24"/>
      <c r="I54" s="24"/>
      <c r="J54" s="24">
        <f t="shared" si="0"/>
        <v>7.3517346991408058E-14</v>
      </c>
      <c r="K54" s="24">
        <f t="shared" si="1"/>
        <v>3.9065289540259771</v>
      </c>
      <c r="L54" s="24"/>
      <c r="M54" s="24"/>
      <c r="N54" s="15"/>
      <c r="O54" s="15"/>
      <c r="P54" s="15"/>
      <c r="Q54" s="15"/>
      <c r="R54" s="15"/>
      <c r="S54" s="15"/>
    </row>
    <row r="55" spans="1:19" x14ac:dyDescent="0.3">
      <c r="A55" s="25">
        <v>1911</v>
      </c>
      <c r="B55" s="26">
        <v>3</v>
      </c>
      <c r="C55" s="27" t="str">
        <f t="shared" si="2"/>
        <v>1911-3</v>
      </c>
      <c r="D55" s="7"/>
      <c r="E55" s="7"/>
      <c r="F55" s="7">
        <v>7.3406819311148095E-14</v>
      </c>
      <c r="G55" s="7">
        <v>9.7631971619028572</v>
      </c>
      <c r="H55" s="24"/>
      <c r="I55" s="24"/>
      <c r="J55" s="24">
        <f t="shared" si="0"/>
        <v>7.3406819311148095E-14</v>
      </c>
      <c r="K55" s="24">
        <f t="shared" si="1"/>
        <v>3.9065289540264314</v>
      </c>
      <c r="L55" s="24"/>
      <c r="M55" s="24"/>
      <c r="N55" s="15"/>
      <c r="O55" s="15"/>
      <c r="P55" s="15"/>
      <c r="Q55" s="15"/>
      <c r="R55" s="15"/>
      <c r="S55" s="15"/>
    </row>
    <row r="56" spans="1:19" x14ac:dyDescent="0.3">
      <c r="A56" s="25">
        <v>1911</v>
      </c>
      <c r="B56" s="26">
        <v>4</v>
      </c>
      <c r="C56" s="27" t="str">
        <f t="shared" si="2"/>
        <v>1911-4</v>
      </c>
      <c r="D56" s="7"/>
      <c r="E56" s="7"/>
      <c r="F56" s="7">
        <v>7.3296457800759655E-14</v>
      </c>
      <c r="G56" s="7">
        <v>9.7631971619039923</v>
      </c>
      <c r="H56" s="24"/>
      <c r="I56" s="24"/>
      <c r="J56" s="24">
        <f t="shared" si="0"/>
        <v>7.3296457800759655E-14</v>
      </c>
      <c r="K56" s="24">
        <f t="shared" si="1"/>
        <v>3.9065289540268862</v>
      </c>
      <c r="L56" s="24"/>
      <c r="M56" s="24"/>
      <c r="N56" s="15"/>
      <c r="O56" s="15"/>
      <c r="P56" s="15"/>
      <c r="Q56" s="15"/>
      <c r="R56" s="15"/>
      <c r="S56" s="15"/>
    </row>
    <row r="57" spans="1:19" x14ac:dyDescent="0.3">
      <c r="A57" s="25">
        <v>1911</v>
      </c>
      <c r="B57" s="26">
        <v>5</v>
      </c>
      <c r="C57" s="27" t="str">
        <f t="shared" si="2"/>
        <v>1911-5</v>
      </c>
      <c r="D57" s="7"/>
      <c r="E57" s="7"/>
      <c r="F57" s="7">
        <v>7.3186262210419097E-14</v>
      </c>
      <c r="G57" s="7">
        <v>9.7631971619051274</v>
      </c>
      <c r="H57" s="24"/>
      <c r="I57" s="24"/>
      <c r="J57" s="24">
        <f t="shared" si="0"/>
        <v>7.3186262210419097E-14</v>
      </c>
      <c r="K57" s="24">
        <f t="shared" si="1"/>
        <v>3.90652895402734</v>
      </c>
      <c r="L57" s="24"/>
      <c r="M57" s="24"/>
      <c r="N57" s="15"/>
      <c r="O57" s="15"/>
      <c r="P57" s="15"/>
      <c r="Q57" s="15"/>
      <c r="R57" s="15"/>
      <c r="S57" s="15"/>
    </row>
    <row r="58" spans="1:19" x14ac:dyDescent="0.3">
      <c r="A58" s="25">
        <v>1911</v>
      </c>
      <c r="B58" s="26">
        <v>6</v>
      </c>
      <c r="C58" s="27" t="str">
        <f t="shared" si="2"/>
        <v>1911-6</v>
      </c>
      <c r="D58" s="7"/>
      <c r="E58" s="7"/>
      <c r="F58" s="7">
        <v>7.3076232290523208E-14</v>
      </c>
      <c r="G58" s="7">
        <v>9.7631971618926414</v>
      </c>
      <c r="H58" s="24"/>
      <c r="I58" s="24"/>
      <c r="J58" s="24">
        <f t="shared" si="0"/>
        <v>7.3076232290523208E-14</v>
      </c>
      <c r="K58" s="24">
        <f t="shared" si="1"/>
        <v>3.906528954022344</v>
      </c>
      <c r="L58" s="24"/>
      <c r="M58" s="24"/>
      <c r="N58" s="15"/>
      <c r="O58" s="15"/>
      <c r="P58" s="15"/>
      <c r="Q58" s="15"/>
      <c r="R58" s="15"/>
      <c r="S58" s="15"/>
    </row>
    <row r="59" spans="1:19" x14ac:dyDescent="0.3">
      <c r="A59" s="25">
        <v>1911</v>
      </c>
      <c r="B59" s="26">
        <v>7</v>
      </c>
      <c r="C59" s="27" t="str">
        <f t="shared" si="2"/>
        <v>1911-7</v>
      </c>
      <c r="D59" s="7"/>
      <c r="E59" s="7"/>
      <c r="F59" s="7">
        <v>7.3433219897454718E-14</v>
      </c>
      <c r="G59" s="7">
        <v>9.7843411570699015</v>
      </c>
      <c r="H59" s="24"/>
      <c r="I59" s="24"/>
      <c r="J59" s="24">
        <f t="shared" si="0"/>
        <v>7.3433219897454718E-14</v>
      </c>
      <c r="K59" s="24">
        <f t="shared" si="1"/>
        <v>3.9149892593909654</v>
      </c>
      <c r="L59" s="24"/>
      <c r="M59" s="24"/>
      <c r="N59" s="15"/>
      <c r="O59" s="15"/>
      <c r="P59" s="15"/>
      <c r="Q59" s="15"/>
      <c r="R59" s="15"/>
      <c r="S59" s="15"/>
    </row>
    <row r="60" spans="1:19" x14ac:dyDescent="0.3">
      <c r="A60" s="25">
        <v>1911</v>
      </c>
      <c r="B60" s="26">
        <v>8</v>
      </c>
      <c r="C60" s="27" t="str">
        <f t="shared" si="2"/>
        <v>1911-8</v>
      </c>
      <c r="D60" s="7"/>
      <c r="E60" s="7"/>
      <c r="F60" s="7">
        <v>7.379195143873407E-14</v>
      </c>
      <c r="G60" s="7">
        <v>9.805530943449023</v>
      </c>
      <c r="H60" s="24"/>
      <c r="I60" s="24"/>
      <c r="J60" s="24">
        <f t="shared" si="0"/>
        <v>7.379195143873407E-14</v>
      </c>
      <c r="K60" s="24">
        <f t="shared" si="1"/>
        <v>3.9234678871034823</v>
      </c>
      <c r="L60" s="24"/>
      <c r="M60" s="24"/>
      <c r="N60" s="15"/>
      <c r="O60" s="15"/>
      <c r="P60" s="15"/>
      <c r="Q60" s="15"/>
      <c r="R60" s="15"/>
      <c r="S60" s="15"/>
    </row>
    <row r="61" spans="1:19" x14ac:dyDescent="0.3">
      <c r="A61" s="25">
        <v>1911</v>
      </c>
      <c r="B61" s="26">
        <v>9</v>
      </c>
      <c r="C61" s="27" t="str">
        <f t="shared" si="2"/>
        <v>1911-9</v>
      </c>
      <c r="D61" s="7"/>
      <c r="E61" s="7"/>
      <c r="F61" s="7">
        <v>7.4152435433724285E-14</v>
      </c>
      <c r="G61" s="7">
        <v>9.8267666201992547</v>
      </c>
      <c r="H61" s="24"/>
      <c r="I61" s="24"/>
      <c r="J61" s="24">
        <f t="shared" si="0"/>
        <v>7.4152435433724285E-14</v>
      </c>
      <c r="K61" s="24">
        <f t="shared" si="1"/>
        <v>3.9319648768402908</v>
      </c>
      <c r="L61" s="24"/>
      <c r="M61" s="24"/>
      <c r="N61" s="15"/>
      <c r="O61" s="15"/>
      <c r="P61" s="15"/>
      <c r="Q61" s="15"/>
      <c r="R61" s="15"/>
      <c r="S61" s="15"/>
    </row>
    <row r="62" spans="1:19" x14ac:dyDescent="0.3">
      <c r="A62" s="25">
        <v>1911</v>
      </c>
      <c r="B62" s="26">
        <v>10</v>
      </c>
      <c r="C62" s="27" t="str">
        <f t="shared" si="2"/>
        <v>1911-10</v>
      </c>
      <c r="D62" s="7"/>
      <c r="E62" s="7"/>
      <c r="F62" s="7">
        <v>7.4514680443406604E-14</v>
      </c>
      <c r="G62" s="7">
        <v>9.8480482867046213</v>
      </c>
      <c r="H62" s="24"/>
      <c r="I62" s="24"/>
      <c r="J62" s="24">
        <f t="shared" si="0"/>
        <v>7.4514680443406604E-14</v>
      </c>
      <c r="K62" s="24">
        <f t="shared" si="1"/>
        <v>3.9404802683677262</v>
      </c>
      <c r="L62" s="24"/>
      <c r="M62" s="24"/>
      <c r="N62" s="15"/>
      <c r="O62" s="15"/>
      <c r="P62" s="15"/>
      <c r="Q62" s="15"/>
      <c r="R62" s="15"/>
      <c r="S62" s="15"/>
    </row>
    <row r="63" spans="1:19" x14ac:dyDescent="0.3">
      <c r="A63" s="25">
        <v>1911</v>
      </c>
      <c r="B63" s="26">
        <v>11</v>
      </c>
      <c r="C63" s="27" t="str">
        <f t="shared" si="2"/>
        <v>1911-11</v>
      </c>
      <c r="D63" s="7"/>
      <c r="E63" s="7"/>
      <c r="F63" s="7">
        <v>7.4878695070583923E-14</v>
      </c>
      <c r="G63" s="7">
        <v>9.8693760425643777</v>
      </c>
      <c r="H63" s="24"/>
      <c r="I63" s="24"/>
      <c r="J63" s="24">
        <f t="shared" si="0"/>
        <v>7.4878695070583923E-14</v>
      </c>
      <c r="K63" s="24">
        <f t="shared" si="1"/>
        <v>3.9490141015382436</v>
      </c>
      <c r="L63" s="24"/>
      <c r="M63" s="24"/>
      <c r="N63" s="15"/>
      <c r="O63" s="15"/>
      <c r="P63" s="15"/>
      <c r="Q63" s="15"/>
      <c r="R63" s="15"/>
      <c r="S63" s="15"/>
    </row>
    <row r="64" spans="1:19" x14ac:dyDescent="0.3">
      <c r="A64" s="25">
        <v>1911</v>
      </c>
      <c r="B64" s="26">
        <v>12</v>
      </c>
      <c r="C64" s="27" t="str">
        <f t="shared" si="2"/>
        <v>1911-12</v>
      </c>
      <c r="D64" s="7"/>
      <c r="E64" s="7"/>
      <c r="F64" s="7">
        <v>7.5244487960084992E-14</v>
      </c>
      <c r="G64" s="7">
        <v>9.8907499875934768</v>
      </c>
      <c r="H64" s="24"/>
      <c r="I64" s="24"/>
      <c r="J64" s="24">
        <f t="shared" si="0"/>
        <v>7.5244487960084992E-14</v>
      </c>
      <c r="K64" s="24">
        <f t="shared" si="1"/>
        <v>3.9575664162906041</v>
      </c>
      <c r="L64" s="24"/>
      <c r="M64" s="24"/>
      <c r="N64" s="15"/>
      <c r="O64" s="15"/>
      <c r="P64" s="15"/>
      <c r="Q64" s="15"/>
      <c r="R64" s="15"/>
      <c r="S64" s="15"/>
    </row>
    <row r="65" spans="1:19" x14ac:dyDescent="0.3">
      <c r="A65" s="25">
        <v>1912</v>
      </c>
      <c r="B65" s="26">
        <v>1</v>
      </c>
      <c r="C65" s="27" t="str">
        <f t="shared" si="2"/>
        <v>1912-1</v>
      </c>
      <c r="D65" s="7"/>
      <c r="E65" s="7"/>
      <c r="F65" s="7">
        <v>7.5612067798969778E-14</v>
      </c>
      <c r="G65" s="7">
        <v>9.9121702218230432</v>
      </c>
      <c r="H65" s="24"/>
      <c r="I65" s="24"/>
      <c r="J65" s="24">
        <f t="shared" si="0"/>
        <v>7.5612067798969778E-14</v>
      </c>
      <c r="K65" s="24">
        <f t="shared" si="1"/>
        <v>3.9661372526500656</v>
      </c>
      <c r="L65" s="24"/>
      <c r="M65" s="24"/>
      <c r="N65" s="15"/>
      <c r="O65" s="15"/>
      <c r="P65" s="15"/>
      <c r="Q65" s="15"/>
      <c r="R65" s="15"/>
      <c r="S65" s="15"/>
    </row>
    <row r="66" spans="1:19" x14ac:dyDescent="0.3">
      <c r="A66" s="25">
        <v>1912</v>
      </c>
      <c r="B66" s="26">
        <v>2</v>
      </c>
      <c r="C66" s="27" t="str">
        <f t="shared" si="2"/>
        <v>1912-2</v>
      </c>
      <c r="D66" s="7"/>
      <c r="E66" s="7"/>
      <c r="F66" s="7">
        <v>7.5981443316735738E-14</v>
      </c>
      <c r="G66" s="7">
        <v>9.9336368455008301</v>
      </c>
      <c r="H66" s="24"/>
      <c r="I66" s="24"/>
      <c r="J66" s="24">
        <f t="shared" si="0"/>
        <v>7.5981443316735738E-14</v>
      </c>
      <c r="K66" s="24">
        <f t="shared" si="1"/>
        <v>3.9747266507285652</v>
      </c>
      <c r="L66" s="24"/>
      <c r="M66" s="24"/>
      <c r="N66" s="15"/>
      <c r="O66" s="15"/>
      <c r="P66" s="15"/>
      <c r="Q66" s="15"/>
      <c r="R66" s="15"/>
      <c r="S66" s="15"/>
    </row>
    <row r="67" spans="1:19" x14ac:dyDescent="0.3">
      <c r="A67" s="25">
        <v>1912</v>
      </c>
      <c r="B67" s="26">
        <v>3</v>
      </c>
      <c r="C67" s="27" t="str">
        <f t="shared" si="2"/>
        <v>1912-3</v>
      </c>
      <c r="D67" s="7"/>
      <c r="E67" s="7"/>
      <c r="F67" s="7">
        <v>7.6352623285525136E-14</v>
      </c>
      <c r="G67" s="7">
        <v>9.9551499590917079</v>
      </c>
      <c r="H67" s="24"/>
      <c r="I67" s="24"/>
      <c r="J67" s="24">
        <f t="shared" si="0"/>
        <v>7.6352623285525136E-14</v>
      </c>
      <c r="K67" s="24">
        <f t="shared" si="1"/>
        <v>3.983334650724915</v>
      </c>
      <c r="L67" s="24"/>
      <c r="M67" s="24"/>
      <c r="N67" s="15"/>
      <c r="O67" s="15"/>
      <c r="P67" s="15"/>
      <c r="Q67" s="15"/>
      <c r="R67" s="15"/>
      <c r="S67" s="15"/>
    </row>
    <row r="68" spans="1:19" x14ac:dyDescent="0.3">
      <c r="A68" s="25">
        <v>1912</v>
      </c>
      <c r="B68" s="26">
        <v>4</v>
      </c>
      <c r="C68" s="27" t="str">
        <f t="shared" si="2"/>
        <v>1912-4</v>
      </c>
      <c r="D68" s="7"/>
      <c r="E68" s="7"/>
      <c r="F68" s="7">
        <v>7.6725616520333409E-14</v>
      </c>
      <c r="G68" s="7">
        <v>9.9767096632781112</v>
      </c>
      <c r="H68" s="24"/>
      <c r="I68" s="24"/>
      <c r="J68" s="24">
        <f t="shared" si="0"/>
        <v>7.6725616520333409E-14</v>
      </c>
      <c r="K68" s="24">
        <f t="shared" si="1"/>
        <v>3.991961292924981</v>
      </c>
      <c r="L68" s="24"/>
      <c r="M68" s="24"/>
      <c r="N68" s="15"/>
      <c r="O68" s="15"/>
      <c r="P68" s="15"/>
      <c r="Q68" s="15"/>
      <c r="R68" s="15"/>
      <c r="S68" s="15"/>
    </row>
    <row r="69" spans="1:19" x14ac:dyDescent="0.3">
      <c r="A69" s="25">
        <v>1912</v>
      </c>
      <c r="B69" s="26">
        <v>5</v>
      </c>
      <c r="C69" s="27" t="str">
        <f t="shared" si="2"/>
        <v>1912-5</v>
      </c>
      <c r="D69" s="7"/>
      <c r="E69" s="7"/>
      <c r="F69" s="7">
        <v>7.7100431879218446E-14</v>
      </c>
      <c r="G69" s="7">
        <v>9.9983160589605244</v>
      </c>
      <c r="H69" s="24"/>
      <c r="I69" s="24"/>
      <c r="J69" s="24">
        <f t="shared" si="0"/>
        <v>7.7100431879218446E-14</v>
      </c>
      <c r="K69" s="24">
        <f t="shared" si="1"/>
        <v>4.0006066177018749</v>
      </c>
      <c r="L69" s="24"/>
      <c r="M69" s="24"/>
      <c r="N69" s="15"/>
      <c r="O69" s="15"/>
      <c r="P69" s="15"/>
      <c r="Q69" s="15"/>
      <c r="R69" s="15"/>
      <c r="S69" s="15"/>
    </row>
    <row r="70" spans="1:19" x14ac:dyDescent="0.3">
      <c r="A70" s="25">
        <v>1912</v>
      </c>
      <c r="B70" s="26">
        <v>6</v>
      </c>
      <c r="C70" s="27" t="str">
        <f t="shared" si="2"/>
        <v>1912-6</v>
      </c>
      <c r="D70" s="7"/>
      <c r="E70" s="7"/>
      <c r="F70" s="7">
        <v>7.7477078263484904E-14</v>
      </c>
      <c r="G70" s="7">
        <v>10.019969247250422</v>
      </c>
      <c r="H70" s="24"/>
      <c r="I70" s="24"/>
      <c r="J70" s="24">
        <f t="shared" si="0"/>
        <v>7.7477078263484904E-14</v>
      </c>
      <c r="K70" s="24">
        <f t="shared" si="1"/>
        <v>4.0092706655131334</v>
      </c>
      <c r="L70" s="24"/>
      <c r="M70" s="24"/>
      <c r="N70" s="15"/>
      <c r="O70" s="15"/>
      <c r="P70" s="15"/>
      <c r="Q70" s="15"/>
      <c r="R70" s="15"/>
      <c r="S70" s="15"/>
    </row>
    <row r="71" spans="1:19" x14ac:dyDescent="0.3">
      <c r="A71" s="25">
        <v>1912</v>
      </c>
      <c r="B71" s="26">
        <v>7</v>
      </c>
      <c r="C71" s="27" t="str">
        <f t="shared" si="2"/>
        <v>1912-7</v>
      </c>
      <c r="D71" s="7"/>
      <c r="E71" s="7"/>
      <c r="F71" s="7">
        <v>7.7547606052804529E-14</v>
      </c>
      <c r="G71" s="7">
        <v>10.034137003573822</v>
      </c>
      <c r="H71" s="24"/>
      <c r="I71" s="24"/>
      <c r="J71" s="24">
        <f t="shared" si="0"/>
        <v>7.7547606052804529E-14</v>
      </c>
      <c r="K71" s="24">
        <f t="shared" si="1"/>
        <v>4.0149395820957992</v>
      </c>
      <c r="L71" s="24"/>
      <c r="M71" s="24"/>
      <c r="N71" s="15"/>
      <c r="O71" s="15"/>
      <c r="P71" s="15"/>
      <c r="Q71" s="15"/>
      <c r="R71" s="15"/>
      <c r="S71" s="15"/>
    </row>
    <row r="72" spans="1:19" x14ac:dyDescent="0.3">
      <c r="A72" s="25">
        <v>1912</v>
      </c>
      <c r="B72" s="26">
        <v>8</v>
      </c>
      <c r="C72" s="27" t="str">
        <f t="shared" si="2"/>
        <v>1912-8</v>
      </c>
      <c r="D72" s="7"/>
      <c r="E72" s="7"/>
      <c r="F72" s="7">
        <v>7.7618198043939424E-14</v>
      </c>
      <c r="G72" s="7">
        <v>10.04832479242569</v>
      </c>
      <c r="H72" s="24"/>
      <c r="I72" s="24"/>
      <c r="J72" s="24">
        <f t="shared" si="0"/>
        <v>7.7618198043939424E-14</v>
      </c>
      <c r="K72" s="24">
        <f t="shared" si="1"/>
        <v>4.0206165142548382</v>
      </c>
      <c r="L72" s="24"/>
      <c r="M72" s="24"/>
      <c r="N72" s="15"/>
      <c r="O72" s="15"/>
      <c r="P72" s="15"/>
      <c r="Q72" s="15"/>
      <c r="R72" s="15"/>
      <c r="S72" s="15"/>
    </row>
    <row r="73" spans="1:19" x14ac:dyDescent="0.3">
      <c r="A73" s="25">
        <v>1912</v>
      </c>
      <c r="B73" s="26">
        <v>9</v>
      </c>
      <c r="C73" s="27" t="str">
        <f t="shared" si="2"/>
        <v>1912-9</v>
      </c>
      <c r="D73" s="7"/>
      <c r="E73" s="7"/>
      <c r="F73" s="7">
        <v>7.7688854295332836E-14</v>
      </c>
      <c r="G73" s="7">
        <v>10.062532642131069</v>
      </c>
      <c r="H73" s="24"/>
      <c r="I73" s="24"/>
      <c r="J73" s="24">
        <f t="shared" si="0"/>
        <v>7.7688854295332836E-14</v>
      </c>
      <c r="K73" s="24">
        <f t="shared" si="1"/>
        <v>4.0263014733238913</v>
      </c>
      <c r="L73" s="24"/>
      <c r="M73" s="24"/>
      <c r="N73" s="15"/>
      <c r="O73" s="15"/>
      <c r="P73" s="15"/>
      <c r="Q73" s="15"/>
      <c r="R73" s="15"/>
      <c r="S73" s="15"/>
    </row>
    <row r="74" spans="1:19" x14ac:dyDescent="0.3">
      <c r="A74" s="25">
        <v>1912</v>
      </c>
      <c r="B74" s="26">
        <v>10</v>
      </c>
      <c r="C74" s="27" t="str">
        <f t="shared" si="2"/>
        <v>1912-10</v>
      </c>
      <c r="D74" s="7"/>
      <c r="E74" s="7"/>
      <c r="F74" s="7">
        <v>7.7759574865481225E-14</v>
      </c>
      <c r="G74" s="7">
        <v>10.076760581055039</v>
      </c>
      <c r="H74" s="24"/>
      <c r="I74" s="24"/>
      <c r="J74" s="24">
        <f t="shared" ref="J74:J137" si="3">F74/F$1324*100</f>
        <v>7.7759574865481225E-14</v>
      </c>
      <c r="K74" s="24">
        <f t="shared" ref="K74:K137" si="4">G74/G$1324*100</f>
        <v>4.0319944706526245</v>
      </c>
      <c r="L74" s="24"/>
      <c r="M74" s="24"/>
      <c r="N74" s="15"/>
      <c r="O74" s="15"/>
      <c r="P74" s="15"/>
      <c r="Q74" s="15"/>
      <c r="R74" s="15"/>
      <c r="S74" s="15"/>
    </row>
    <row r="75" spans="1:19" x14ac:dyDescent="0.3">
      <c r="A75" s="25">
        <v>1912</v>
      </c>
      <c r="B75" s="26">
        <v>11</v>
      </c>
      <c r="C75" s="27" t="str">
        <f t="shared" ref="C75:C138" si="5">_xlfn.CONCAT(A75,"-",B75)</f>
        <v>1912-11</v>
      </c>
      <c r="D75" s="7"/>
      <c r="E75" s="7"/>
      <c r="F75" s="7">
        <v>7.7830359812934251E-14</v>
      </c>
      <c r="G75" s="7">
        <v>10.091008637602796</v>
      </c>
      <c r="H75" s="24"/>
      <c r="I75" s="24"/>
      <c r="J75" s="24">
        <f t="shared" si="3"/>
        <v>7.7830359812934251E-14</v>
      </c>
      <c r="K75" s="24">
        <f t="shared" si="4"/>
        <v>4.0376955176067524</v>
      </c>
      <c r="L75" s="24"/>
      <c r="M75" s="24"/>
      <c r="N75" s="15"/>
      <c r="O75" s="15"/>
      <c r="P75" s="15"/>
      <c r="Q75" s="15"/>
      <c r="R75" s="15"/>
      <c r="S75" s="15"/>
    </row>
    <row r="76" spans="1:19" x14ac:dyDescent="0.3">
      <c r="A76" s="25">
        <v>1912</v>
      </c>
      <c r="B76" s="26">
        <v>12</v>
      </c>
      <c r="C76" s="27" t="str">
        <f t="shared" si="5"/>
        <v>1912-12</v>
      </c>
      <c r="D76" s="7"/>
      <c r="E76" s="7"/>
      <c r="F76" s="7">
        <v>7.7901209196294952E-14</v>
      </c>
      <c r="G76" s="7">
        <v>10.105276840219696</v>
      </c>
      <c r="H76" s="24"/>
      <c r="I76" s="24"/>
      <c r="J76" s="24">
        <f t="shared" si="3"/>
        <v>7.7901209196294952E-14</v>
      </c>
      <c r="K76" s="24">
        <f t="shared" si="4"/>
        <v>4.0434046255680602</v>
      </c>
      <c r="L76" s="24"/>
      <c r="M76" s="24"/>
      <c r="N76" s="15"/>
      <c r="O76" s="15"/>
      <c r="P76" s="15"/>
      <c r="Q76" s="15"/>
      <c r="R76" s="15"/>
      <c r="S76" s="15"/>
    </row>
    <row r="77" spans="1:19" x14ac:dyDescent="0.3">
      <c r="A77" s="25">
        <v>1913</v>
      </c>
      <c r="B77" s="26">
        <v>1</v>
      </c>
      <c r="C77" s="27" t="str">
        <f t="shared" si="5"/>
        <v>1913-1</v>
      </c>
      <c r="D77" s="7"/>
      <c r="E77" s="7"/>
      <c r="F77" s="7">
        <v>7.7972123074219667E-14</v>
      </c>
      <c r="G77" s="7">
        <v>10.119565217391312</v>
      </c>
      <c r="H77" s="24"/>
      <c r="I77" s="24"/>
      <c r="J77" s="24">
        <f t="shared" si="3"/>
        <v>7.7972123074219667E-14</v>
      </c>
      <c r="K77" s="24">
        <f t="shared" si="4"/>
        <v>4.0491218059344236</v>
      </c>
      <c r="L77" s="24"/>
      <c r="M77" s="24"/>
      <c r="N77" s="15"/>
      <c r="O77" s="15"/>
      <c r="P77" s="15"/>
      <c r="Q77" s="15"/>
      <c r="R77" s="15"/>
      <c r="S77" s="15"/>
    </row>
    <row r="78" spans="1:19" x14ac:dyDescent="0.3">
      <c r="A78" s="25">
        <v>1913</v>
      </c>
      <c r="B78" s="26">
        <v>2</v>
      </c>
      <c r="C78" s="27" t="str">
        <f t="shared" si="5"/>
        <v>1913-2</v>
      </c>
      <c r="D78" s="7"/>
      <c r="E78" s="7"/>
      <c r="F78" s="7">
        <v>7.8043101505418125E-14</v>
      </c>
      <c r="G78" s="7">
        <v>10.119565217391312</v>
      </c>
      <c r="H78" s="24"/>
      <c r="I78" s="24"/>
      <c r="J78" s="24">
        <f t="shared" si="3"/>
        <v>7.8043101505418125E-14</v>
      </c>
      <c r="K78" s="24">
        <f t="shared" si="4"/>
        <v>4.0491218059344236</v>
      </c>
      <c r="L78" s="24"/>
      <c r="M78" s="24"/>
      <c r="N78" s="15"/>
      <c r="O78" s="15"/>
      <c r="P78" s="15"/>
      <c r="Q78" s="15"/>
      <c r="R78" s="15"/>
      <c r="S78" s="15"/>
    </row>
    <row r="79" spans="1:19" x14ac:dyDescent="0.3">
      <c r="A79" s="25">
        <v>1913</v>
      </c>
      <c r="B79" s="26">
        <v>3</v>
      </c>
      <c r="C79" s="27" t="str">
        <f t="shared" si="5"/>
        <v>1913-3</v>
      </c>
      <c r="D79" s="7"/>
      <c r="E79" s="7"/>
      <c r="F79" s="7">
        <v>7.811414454865351E-14</v>
      </c>
      <c r="G79" s="7">
        <v>10.119565217391312</v>
      </c>
      <c r="H79" s="24"/>
      <c r="I79" s="24"/>
      <c r="J79" s="24">
        <f t="shared" si="3"/>
        <v>7.811414454865351E-14</v>
      </c>
      <c r="K79" s="24">
        <f t="shared" si="4"/>
        <v>4.0491218059344236</v>
      </c>
      <c r="L79" s="24"/>
      <c r="M79" s="24"/>
      <c r="N79" s="15"/>
      <c r="O79" s="15"/>
      <c r="P79" s="15"/>
      <c r="Q79" s="15"/>
      <c r="R79" s="15"/>
      <c r="S79" s="15"/>
    </row>
    <row r="80" spans="1:19" x14ac:dyDescent="0.3">
      <c r="A80" s="25">
        <v>1913</v>
      </c>
      <c r="B80" s="26">
        <v>4</v>
      </c>
      <c r="C80" s="27" t="str">
        <f t="shared" si="5"/>
        <v>1913-4</v>
      </c>
      <c r="D80" s="7"/>
      <c r="E80" s="7"/>
      <c r="F80" s="7">
        <v>7.8185252262742509E-14</v>
      </c>
      <c r="G80" s="7">
        <v>10.119565217391312</v>
      </c>
      <c r="H80" s="24"/>
      <c r="I80" s="24"/>
      <c r="J80" s="24">
        <f t="shared" si="3"/>
        <v>7.8185252262742509E-14</v>
      </c>
      <c r="K80" s="24">
        <f t="shared" si="4"/>
        <v>4.0491218059344236</v>
      </c>
      <c r="L80" s="24"/>
      <c r="M80" s="24"/>
      <c r="N80" s="15"/>
      <c r="O80" s="15"/>
      <c r="P80" s="15"/>
      <c r="Q80" s="15"/>
      <c r="R80" s="15"/>
      <c r="S80" s="15"/>
    </row>
    <row r="81" spans="1:19" x14ac:dyDescent="0.3">
      <c r="A81" s="25">
        <v>1913</v>
      </c>
      <c r="B81" s="26">
        <v>5</v>
      </c>
      <c r="C81" s="27" t="str">
        <f t="shared" si="5"/>
        <v>1913-5</v>
      </c>
      <c r="D81" s="7"/>
      <c r="E81" s="7"/>
      <c r="F81" s="7">
        <v>7.8256424706555323E-14</v>
      </c>
      <c r="G81" s="7">
        <v>10.016304347826091</v>
      </c>
      <c r="H81" s="24"/>
      <c r="I81" s="24"/>
      <c r="J81" s="24">
        <f t="shared" si="3"/>
        <v>7.8256424706555323E-14</v>
      </c>
      <c r="K81" s="24">
        <f t="shared" si="4"/>
        <v>4.0078042364861126</v>
      </c>
      <c r="L81" s="24"/>
      <c r="M81" s="24"/>
      <c r="N81" s="15"/>
      <c r="O81" s="15"/>
      <c r="P81" s="15"/>
      <c r="Q81" s="15"/>
      <c r="R81" s="15"/>
      <c r="S81" s="15"/>
    </row>
    <row r="82" spans="1:19" x14ac:dyDescent="0.3">
      <c r="A82" s="25">
        <v>1913</v>
      </c>
      <c r="B82" s="26">
        <v>6</v>
      </c>
      <c r="C82" s="27" t="str">
        <f t="shared" si="5"/>
        <v>1913-6</v>
      </c>
      <c r="D82" s="7"/>
      <c r="E82" s="7"/>
      <c r="F82" s="7">
        <v>7.8327661938931271E-14</v>
      </c>
      <c r="G82" s="7">
        <v>10.119565217391312</v>
      </c>
      <c r="H82" s="24"/>
      <c r="I82" s="24"/>
      <c r="J82" s="24">
        <f t="shared" si="3"/>
        <v>7.8327661938931271E-14</v>
      </c>
      <c r="K82" s="24">
        <f t="shared" si="4"/>
        <v>4.0491218059344236</v>
      </c>
      <c r="L82" s="24"/>
      <c r="M82" s="24"/>
      <c r="N82" s="15"/>
      <c r="O82" s="15"/>
      <c r="P82" s="15"/>
      <c r="Q82" s="15"/>
      <c r="R82" s="15"/>
      <c r="S82" s="15"/>
    </row>
    <row r="83" spans="1:19" x14ac:dyDescent="0.3">
      <c r="A83" s="25">
        <v>1913</v>
      </c>
      <c r="B83" s="26">
        <v>7</v>
      </c>
      <c r="C83" s="27" t="str">
        <f t="shared" si="5"/>
        <v>1913-7</v>
      </c>
      <c r="D83" s="7"/>
      <c r="E83" s="7"/>
      <c r="F83" s="7">
        <v>7.8327661938940384E-14</v>
      </c>
      <c r="G83" s="7">
        <v>10.222826086956529</v>
      </c>
      <c r="H83" s="24"/>
      <c r="I83" s="24"/>
      <c r="J83" s="24">
        <f t="shared" si="3"/>
        <v>7.8327661938940384E-14</v>
      </c>
      <c r="K83" s="24">
        <f t="shared" si="4"/>
        <v>4.0904393753827337</v>
      </c>
      <c r="L83" s="24"/>
      <c r="M83" s="24"/>
      <c r="N83" s="15"/>
      <c r="O83" s="15"/>
      <c r="P83" s="15"/>
      <c r="Q83" s="15"/>
      <c r="R83" s="15"/>
      <c r="S83" s="15"/>
    </row>
    <row r="84" spans="1:19" x14ac:dyDescent="0.3">
      <c r="A84" s="25">
        <v>1913</v>
      </c>
      <c r="B84" s="26">
        <v>8</v>
      </c>
      <c r="C84" s="27" t="str">
        <f t="shared" si="5"/>
        <v>1913-8</v>
      </c>
      <c r="D84" s="7"/>
      <c r="E84" s="7"/>
      <c r="F84" s="7">
        <v>7.8327661938949496E-14</v>
      </c>
      <c r="G84" s="7">
        <v>10.222826086956529</v>
      </c>
      <c r="H84" s="24"/>
      <c r="I84" s="24"/>
      <c r="J84" s="24">
        <f t="shared" si="3"/>
        <v>7.8327661938949496E-14</v>
      </c>
      <c r="K84" s="24">
        <f t="shared" si="4"/>
        <v>4.0904393753827337</v>
      </c>
      <c r="L84" s="24"/>
      <c r="M84" s="24"/>
      <c r="N84" s="15"/>
      <c r="O84" s="15"/>
      <c r="P84" s="15"/>
      <c r="Q84" s="15"/>
      <c r="R84" s="15"/>
      <c r="S84" s="15"/>
    </row>
    <row r="85" spans="1:19" x14ac:dyDescent="0.3">
      <c r="A85" s="25">
        <v>1913</v>
      </c>
      <c r="B85" s="26">
        <v>9</v>
      </c>
      <c r="C85" s="27" t="str">
        <f t="shared" si="5"/>
        <v>1913-9</v>
      </c>
      <c r="D85" s="7"/>
      <c r="E85" s="7"/>
      <c r="F85" s="7">
        <v>7.8327661938958609E-14</v>
      </c>
      <c r="G85" s="7">
        <v>10.326086956521747</v>
      </c>
      <c r="H85" s="24"/>
      <c r="I85" s="24"/>
      <c r="J85" s="24">
        <f t="shared" si="3"/>
        <v>7.8327661938958609E-14</v>
      </c>
      <c r="K85" s="24">
        <f t="shared" si="4"/>
        <v>4.1317569448310447</v>
      </c>
      <c r="L85" s="24"/>
      <c r="M85" s="24"/>
      <c r="N85" s="15"/>
      <c r="O85" s="15"/>
      <c r="P85" s="15"/>
      <c r="Q85" s="15"/>
      <c r="R85" s="15"/>
      <c r="S85" s="15"/>
    </row>
    <row r="86" spans="1:19" x14ac:dyDescent="0.3">
      <c r="A86" s="25">
        <v>1913</v>
      </c>
      <c r="B86" s="26">
        <v>10</v>
      </c>
      <c r="C86" s="27" t="str">
        <f t="shared" si="5"/>
        <v>1913-10</v>
      </c>
      <c r="D86" s="7"/>
      <c r="E86" s="7"/>
      <c r="F86" s="7">
        <v>7.8327661938967722E-14</v>
      </c>
      <c r="G86" s="7">
        <v>10.326086956521747</v>
      </c>
      <c r="H86" s="24"/>
      <c r="I86" s="24"/>
      <c r="J86" s="24">
        <f t="shared" si="3"/>
        <v>7.8327661938967722E-14</v>
      </c>
      <c r="K86" s="24">
        <f t="shared" si="4"/>
        <v>4.1317569448310447</v>
      </c>
      <c r="L86" s="24"/>
      <c r="M86" s="24"/>
      <c r="N86" s="15"/>
      <c r="O86" s="15"/>
      <c r="P86" s="15"/>
      <c r="Q86" s="15"/>
      <c r="R86" s="15"/>
      <c r="S86" s="15"/>
    </row>
    <row r="87" spans="1:19" x14ac:dyDescent="0.3">
      <c r="A87" s="25">
        <v>1913</v>
      </c>
      <c r="B87" s="26">
        <v>11</v>
      </c>
      <c r="C87" s="27" t="str">
        <f t="shared" si="5"/>
        <v>1913-11</v>
      </c>
      <c r="D87" s="7"/>
      <c r="E87" s="7"/>
      <c r="F87" s="7">
        <v>7.8327661938976835E-14</v>
      </c>
      <c r="G87" s="7">
        <v>10.429347826086964</v>
      </c>
      <c r="H87" s="24"/>
      <c r="I87" s="24"/>
      <c r="J87" s="24">
        <f t="shared" si="3"/>
        <v>7.8327661938976835E-14</v>
      </c>
      <c r="K87" s="24">
        <f t="shared" si="4"/>
        <v>4.1730745142793557</v>
      </c>
      <c r="L87" s="24"/>
      <c r="M87" s="24"/>
      <c r="N87" s="15"/>
      <c r="O87" s="15"/>
      <c r="P87" s="15"/>
      <c r="Q87" s="15"/>
      <c r="R87" s="15"/>
      <c r="S87" s="15"/>
    </row>
    <row r="88" spans="1:19" x14ac:dyDescent="0.3">
      <c r="A88" s="25">
        <v>1913</v>
      </c>
      <c r="B88" s="26">
        <v>12</v>
      </c>
      <c r="C88" s="27" t="str">
        <f t="shared" si="5"/>
        <v>1913-12</v>
      </c>
      <c r="D88" s="7"/>
      <c r="E88" s="7"/>
      <c r="F88" s="7">
        <v>7.8327661938985961E-14</v>
      </c>
      <c r="G88" s="7">
        <v>10.326086956521747</v>
      </c>
      <c r="H88" s="24"/>
      <c r="I88" s="24"/>
      <c r="J88" s="24">
        <f t="shared" si="3"/>
        <v>7.8327661938985961E-14</v>
      </c>
      <c r="K88" s="24">
        <f t="shared" si="4"/>
        <v>4.1317569448310447</v>
      </c>
      <c r="L88" s="24"/>
      <c r="M88" s="24"/>
      <c r="N88" s="15"/>
      <c r="O88" s="15"/>
      <c r="P88" s="15"/>
      <c r="Q88" s="15"/>
      <c r="R88" s="15"/>
      <c r="S88" s="15"/>
    </row>
    <row r="89" spans="1:19" x14ac:dyDescent="0.3">
      <c r="A89" s="25">
        <v>1914</v>
      </c>
      <c r="B89" s="26">
        <v>1</v>
      </c>
      <c r="C89" s="27" t="str">
        <f t="shared" si="5"/>
        <v>1914-1</v>
      </c>
      <c r="D89" s="7"/>
      <c r="E89" s="7"/>
      <c r="F89" s="7">
        <v>7.8327661938995074E-14</v>
      </c>
      <c r="G89" s="7">
        <v>10.326086956521747</v>
      </c>
      <c r="H89" s="24"/>
      <c r="I89" s="24"/>
      <c r="J89" s="24">
        <f t="shared" si="3"/>
        <v>7.8327661938995074E-14</v>
      </c>
      <c r="K89" s="24">
        <f t="shared" si="4"/>
        <v>4.1317569448310447</v>
      </c>
      <c r="L89" s="24"/>
      <c r="M89" s="24"/>
      <c r="N89" s="15"/>
      <c r="O89" s="15"/>
      <c r="P89" s="15"/>
      <c r="Q89" s="15"/>
      <c r="R89" s="15"/>
      <c r="S89" s="15"/>
    </row>
    <row r="90" spans="1:19" x14ac:dyDescent="0.3">
      <c r="A90" s="25">
        <v>1914</v>
      </c>
      <c r="B90" s="26">
        <v>2</v>
      </c>
      <c r="C90" s="27" t="str">
        <f t="shared" si="5"/>
        <v>1914-2</v>
      </c>
      <c r="D90" s="7"/>
      <c r="E90" s="7"/>
      <c r="F90" s="7">
        <v>7.8327661939004199E-14</v>
      </c>
      <c r="G90" s="7">
        <v>10.222826086956529</v>
      </c>
      <c r="H90" s="24"/>
      <c r="I90" s="24"/>
      <c r="J90" s="24">
        <f t="shared" si="3"/>
        <v>7.8327661939004199E-14</v>
      </c>
      <c r="K90" s="24">
        <f t="shared" si="4"/>
        <v>4.0904393753827337</v>
      </c>
      <c r="L90" s="24"/>
      <c r="M90" s="24"/>
      <c r="N90" s="15"/>
      <c r="O90" s="15"/>
      <c r="P90" s="15"/>
      <c r="Q90" s="15"/>
      <c r="R90" s="15"/>
      <c r="S90" s="15"/>
    </row>
    <row r="91" spans="1:19" x14ac:dyDescent="0.3">
      <c r="A91" s="25">
        <v>1914</v>
      </c>
      <c r="B91" s="26">
        <v>3</v>
      </c>
      <c r="C91" s="27" t="str">
        <f t="shared" si="5"/>
        <v>1914-3</v>
      </c>
      <c r="D91" s="7"/>
      <c r="E91" s="7"/>
      <c r="F91" s="7">
        <v>7.8327661939013312E-14</v>
      </c>
      <c r="G91" s="7">
        <v>10.222826086956529</v>
      </c>
      <c r="H91" s="24"/>
      <c r="I91" s="24"/>
      <c r="J91" s="24">
        <f t="shared" si="3"/>
        <v>7.8327661939013312E-14</v>
      </c>
      <c r="K91" s="24">
        <f t="shared" si="4"/>
        <v>4.0904393753827337</v>
      </c>
      <c r="L91" s="24"/>
      <c r="M91" s="24"/>
      <c r="N91" s="15"/>
      <c r="O91" s="15"/>
      <c r="P91" s="15"/>
      <c r="Q91" s="15"/>
      <c r="R91" s="15"/>
      <c r="S91" s="15"/>
    </row>
    <row r="92" spans="1:19" x14ac:dyDescent="0.3">
      <c r="A92" s="25">
        <v>1914</v>
      </c>
      <c r="B92" s="26">
        <v>4</v>
      </c>
      <c r="C92" s="27" t="str">
        <f t="shared" si="5"/>
        <v>1914-4</v>
      </c>
      <c r="D92" s="7"/>
      <c r="E92" s="7"/>
      <c r="F92" s="7">
        <v>7.8327661939022438E-14</v>
      </c>
      <c r="G92" s="7">
        <v>10.119565217391312</v>
      </c>
      <c r="H92" s="24"/>
      <c r="I92" s="24"/>
      <c r="J92" s="24">
        <f t="shared" si="3"/>
        <v>7.8327661939022438E-14</v>
      </c>
      <c r="K92" s="24">
        <f t="shared" si="4"/>
        <v>4.0491218059344236</v>
      </c>
      <c r="L92" s="24"/>
      <c r="M92" s="24"/>
      <c r="N92" s="15"/>
      <c r="O92" s="15"/>
      <c r="P92" s="15"/>
      <c r="Q92" s="15"/>
      <c r="R92" s="15"/>
      <c r="S92" s="15"/>
    </row>
    <row r="93" spans="1:19" x14ac:dyDescent="0.3">
      <c r="A93" s="25">
        <v>1914</v>
      </c>
      <c r="B93" s="26">
        <v>5</v>
      </c>
      <c r="C93" s="27" t="str">
        <f t="shared" si="5"/>
        <v>1914-5</v>
      </c>
      <c r="D93" s="7"/>
      <c r="E93" s="7"/>
      <c r="F93" s="7">
        <v>7.8327661939031551E-14</v>
      </c>
      <c r="G93" s="7">
        <v>10.222826086956529</v>
      </c>
      <c r="H93" s="24"/>
      <c r="I93" s="24"/>
      <c r="J93" s="24">
        <f t="shared" si="3"/>
        <v>7.8327661939031551E-14</v>
      </c>
      <c r="K93" s="24">
        <f t="shared" si="4"/>
        <v>4.0904393753827337</v>
      </c>
      <c r="L93" s="24"/>
      <c r="M93" s="24"/>
      <c r="N93" s="15"/>
      <c r="O93" s="15"/>
      <c r="P93" s="15"/>
      <c r="Q93" s="15"/>
      <c r="R93" s="15"/>
      <c r="S93" s="15"/>
    </row>
    <row r="94" spans="1:19" x14ac:dyDescent="0.3">
      <c r="A94" s="25">
        <v>1914</v>
      </c>
      <c r="B94" s="26">
        <v>6</v>
      </c>
      <c r="C94" s="27" t="str">
        <f t="shared" si="5"/>
        <v>1914-6</v>
      </c>
      <c r="D94" s="7"/>
      <c r="E94" s="7"/>
      <c r="F94" s="7">
        <v>7.8327661938931271E-14</v>
      </c>
      <c r="G94" s="7">
        <v>10.222826086956529</v>
      </c>
      <c r="H94" s="24"/>
      <c r="I94" s="24"/>
      <c r="J94" s="24">
        <f t="shared" si="3"/>
        <v>7.8327661938931271E-14</v>
      </c>
      <c r="K94" s="24">
        <f t="shared" si="4"/>
        <v>4.0904393753827337</v>
      </c>
      <c r="L94" s="24"/>
      <c r="M94" s="24"/>
      <c r="N94" s="15"/>
      <c r="O94" s="15"/>
      <c r="P94" s="15"/>
      <c r="Q94" s="15"/>
      <c r="R94" s="15"/>
      <c r="S94" s="15"/>
    </row>
    <row r="95" spans="1:19" x14ac:dyDescent="0.3">
      <c r="A95" s="25">
        <v>1914</v>
      </c>
      <c r="B95" s="26">
        <v>7</v>
      </c>
      <c r="C95" s="27" t="str">
        <f t="shared" si="5"/>
        <v>1914-7</v>
      </c>
      <c r="D95" s="7"/>
      <c r="E95" s="7"/>
      <c r="F95" s="7">
        <v>7.8818861874156758E-14</v>
      </c>
      <c r="G95" s="7">
        <v>10.326086956521747</v>
      </c>
      <c r="H95" s="24"/>
      <c r="I95" s="24"/>
      <c r="J95" s="24">
        <f t="shared" si="3"/>
        <v>7.8818861874156758E-14</v>
      </c>
      <c r="K95" s="24">
        <f t="shared" si="4"/>
        <v>4.1317569448310447</v>
      </c>
      <c r="L95" s="24"/>
      <c r="M95" s="24"/>
      <c r="N95" s="15"/>
      <c r="O95" s="15"/>
      <c r="P95" s="15"/>
      <c r="Q95" s="15"/>
      <c r="R95" s="15"/>
      <c r="S95" s="15"/>
    </row>
    <row r="96" spans="1:19" x14ac:dyDescent="0.3">
      <c r="A96" s="25">
        <v>1914</v>
      </c>
      <c r="B96" s="26">
        <v>8</v>
      </c>
      <c r="C96" s="27" t="str">
        <f t="shared" si="5"/>
        <v>1914-8</v>
      </c>
      <c r="D96" s="7"/>
      <c r="E96" s="7"/>
      <c r="F96" s="7">
        <v>7.9313142169122256E-14</v>
      </c>
      <c r="G96" s="7">
        <v>10.532608695652181</v>
      </c>
      <c r="H96" s="24"/>
      <c r="I96" s="24"/>
      <c r="J96" s="24">
        <f t="shared" si="3"/>
        <v>7.9313142169122256E-14</v>
      </c>
      <c r="K96" s="24">
        <f t="shared" si="4"/>
        <v>4.2143920837276649</v>
      </c>
      <c r="L96" s="24"/>
      <c r="M96" s="24"/>
      <c r="N96" s="15"/>
      <c r="O96" s="15"/>
      <c r="P96" s="15"/>
      <c r="Q96" s="15"/>
      <c r="R96" s="15"/>
      <c r="S96" s="15"/>
    </row>
    <row r="97" spans="1:19" x14ac:dyDescent="0.3">
      <c r="A97" s="25">
        <v>1914</v>
      </c>
      <c r="B97" s="26">
        <v>9</v>
      </c>
      <c r="C97" s="27" t="str">
        <f t="shared" si="5"/>
        <v>1914-9</v>
      </c>
      <c r="D97" s="7"/>
      <c r="E97" s="7"/>
      <c r="F97" s="7">
        <v>7.9810522141045563E-14</v>
      </c>
      <c r="G97" s="7">
        <v>10.532608695652181</v>
      </c>
      <c r="H97" s="24"/>
      <c r="I97" s="24"/>
      <c r="J97" s="24">
        <f t="shared" si="3"/>
        <v>7.9810522141045563E-14</v>
      </c>
      <c r="K97" s="24">
        <f t="shared" si="4"/>
        <v>4.2143920837276649</v>
      </c>
      <c r="L97" s="24"/>
      <c r="M97" s="24"/>
      <c r="N97" s="15"/>
      <c r="O97" s="15"/>
      <c r="P97" s="15"/>
      <c r="Q97" s="15"/>
      <c r="R97" s="15"/>
      <c r="S97" s="15"/>
    </row>
    <row r="98" spans="1:19" x14ac:dyDescent="0.3">
      <c r="A98" s="25">
        <v>1914</v>
      </c>
      <c r="B98" s="26">
        <v>10</v>
      </c>
      <c r="C98" s="27" t="str">
        <f t="shared" si="5"/>
        <v>1914-10</v>
      </c>
      <c r="D98" s="7"/>
      <c r="E98" s="7"/>
      <c r="F98" s="7">
        <v>8.0311021228284494E-14</v>
      </c>
      <c r="G98" s="7">
        <v>10.429347826086964</v>
      </c>
      <c r="H98" s="24"/>
      <c r="I98" s="24"/>
      <c r="J98" s="24">
        <f t="shared" si="3"/>
        <v>8.0311021228284494E-14</v>
      </c>
      <c r="K98" s="24">
        <f t="shared" si="4"/>
        <v>4.1730745142793557</v>
      </c>
      <c r="L98" s="24"/>
      <c r="M98" s="24"/>
      <c r="N98" s="15"/>
      <c r="O98" s="15"/>
      <c r="P98" s="15"/>
      <c r="Q98" s="15"/>
      <c r="R98" s="15"/>
      <c r="S98" s="15"/>
    </row>
    <row r="99" spans="1:19" x14ac:dyDescent="0.3">
      <c r="A99" s="25">
        <v>1914</v>
      </c>
      <c r="B99" s="26">
        <v>11</v>
      </c>
      <c r="C99" s="27" t="str">
        <f t="shared" si="5"/>
        <v>1914-11</v>
      </c>
      <c r="D99" s="7"/>
      <c r="E99" s="7"/>
      <c r="F99" s="7">
        <v>8.0814658991096612E-14</v>
      </c>
      <c r="G99" s="7">
        <v>10.532608695652181</v>
      </c>
      <c r="H99" s="24"/>
      <c r="I99" s="24"/>
      <c r="J99" s="24">
        <f t="shared" si="3"/>
        <v>8.0814658991096612E-14</v>
      </c>
      <c r="K99" s="24">
        <f t="shared" si="4"/>
        <v>4.2143920837276649</v>
      </c>
      <c r="L99" s="24"/>
      <c r="M99" s="24"/>
      <c r="N99" s="15"/>
      <c r="O99" s="15"/>
      <c r="P99" s="15"/>
      <c r="Q99" s="15"/>
      <c r="R99" s="15"/>
      <c r="S99" s="15"/>
    </row>
    <row r="100" spans="1:19" x14ac:dyDescent="0.3">
      <c r="A100" s="25">
        <v>1914</v>
      </c>
      <c r="B100" s="26">
        <v>12</v>
      </c>
      <c r="C100" s="27" t="str">
        <f t="shared" si="5"/>
        <v>1914-12</v>
      </c>
      <c r="D100" s="7"/>
      <c r="E100" s="7"/>
      <c r="F100" s="7">
        <v>8.1321455112403627E-14</v>
      </c>
      <c r="G100" s="7">
        <v>10.429347826086964</v>
      </c>
      <c r="H100" s="24"/>
      <c r="I100" s="24"/>
      <c r="J100" s="24">
        <f t="shared" si="3"/>
        <v>8.1321455112403627E-14</v>
      </c>
      <c r="K100" s="24">
        <f t="shared" si="4"/>
        <v>4.1730745142793557</v>
      </c>
      <c r="L100" s="24"/>
      <c r="M100" s="24"/>
      <c r="N100" s="15"/>
      <c r="O100" s="15"/>
      <c r="P100" s="15"/>
      <c r="Q100" s="15"/>
      <c r="R100" s="15"/>
      <c r="S100" s="15"/>
    </row>
    <row r="101" spans="1:19" x14ac:dyDescent="0.3">
      <c r="A101" s="25">
        <v>1915</v>
      </c>
      <c r="B101" s="26">
        <v>1</v>
      </c>
      <c r="C101" s="27" t="str">
        <f t="shared" si="5"/>
        <v>1915-1</v>
      </c>
      <c r="D101" s="7"/>
      <c r="E101" s="7"/>
      <c r="F101" s="7">
        <v>8.1831429398560668E-14</v>
      </c>
      <c r="G101" s="7">
        <v>10.429347826086964</v>
      </c>
      <c r="H101" s="24"/>
      <c r="I101" s="24"/>
      <c r="J101" s="24">
        <f t="shared" si="3"/>
        <v>8.1831429398560668E-14</v>
      </c>
      <c r="K101" s="24">
        <f t="shared" si="4"/>
        <v>4.1730745142793557</v>
      </c>
      <c r="L101" s="24"/>
      <c r="M101" s="24"/>
      <c r="N101" s="15"/>
      <c r="O101" s="15"/>
      <c r="P101" s="15"/>
      <c r="Q101" s="15"/>
      <c r="R101" s="15"/>
      <c r="S101" s="15"/>
    </row>
    <row r="102" spans="1:19" x14ac:dyDescent="0.3">
      <c r="A102" s="25">
        <v>1915</v>
      </c>
      <c r="B102" s="26">
        <v>2</v>
      </c>
      <c r="C102" s="27" t="str">
        <f t="shared" si="5"/>
        <v>1915-2</v>
      </c>
      <c r="D102" s="7"/>
      <c r="E102" s="7"/>
      <c r="F102" s="7">
        <v>8.2344601780130314E-14</v>
      </c>
      <c r="G102" s="7">
        <v>10.326086956521747</v>
      </c>
      <c r="H102" s="24"/>
      <c r="I102" s="24"/>
      <c r="J102" s="24">
        <f t="shared" si="3"/>
        <v>8.2344601780130314E-14</v>
      </c>
      <c r="K102" s="24">
        <f t="shared" si="4"/>
        <v>4.1317569448310447</v>
      </c>
      <c r="L102" s="24"/>
      <c r="M102" s="24"/>
      <c r="N102" s="15"/>
      <c r="O102" s="15"/>
      <c r="P102" s="15"/>
      <c r="Q102" s="15"/>
      <c r="R102" s="15"/>
      <c r="S102" s="15"/>
    </row>
    <row r="103" spans="1:19" x14ac:dyDescent="0.3">
      <c r="A103" s="25">
        <v>1915</v>
      </c>
      <c r="B103" s="26">
        <v>3</v>
      </c>
      <c r="C103" s="27" t="str">
        <f t="shared" si="5"/>
        <v>1915-3</v>
      </c>
      <c r="D103" s="7"/>
      <c r="E103" s="7"/>
      <c r="F103" s="7">
        <v>8.2860992312661534E-14</v>
      </c>
      <c r="G103" s="7">
        <v>10.222826086956529</v>
      </c>
      <c r="H103" s="24"/>
      <c r="I103" s="24"/>
      <c r="J103" s="24">
        <f t="shared" si="3"/>
        <v>8.2860992312661534E-14</v>
      </c>
      <c r="K103" s="24">
        <f t="shared" si="4"/>
        <v>4.0904393753827337</v>
      </c>
      <c r="L103" s="24"/>
      <c r="M103" s="24"/>
      <c r="N103" s="15"/>
      <c r="O103" s="15"/>
      <c r="P103" s="15"/>
      <c r="Q103" s="15"/>
      <c r="R103" s="15"/>
      <c r="S103" s="15"/>
    </row>
    <row r="104" spans="1:19" x14ac:dyDescent="0.3">
      <c r="A104" s="25">
        <v>1915</v>
      </c>
      <c r="B104" s="26">
        <v>4</v>
      </c>
      <c r="C104" s="27" t="str">
        <f t="shared" si="5"/>
        <v>1915-4</v>
      </c>
      <c r="D104" s="7"/>
      <c r="E104" s="7"/>
      <c r="F104" s="7">
        <v>8.3380621177473461E-14</v>
      </c>
      <c r="G104" s="7">
        <v>10.326086956521747</v>
      </c>
      <c r="H104" s="24"/>
      <c r="I104" s="24"/>
      <c r="J104" s="24">
        <f t="shared" si="3"/>
        <v>8.3380621177473461E-14</v>
      </c>
      <c r="K104" s="24">
        <f t="shared" si="4"/>
        <v>4.1317569448310447</v>
      </c>
      <c r="L104" s="24"/>
      <c r="M104" s="24"/>
      <c r="N104" s="15"/>
      <c r="O104" s="15"/>
      <c r="P104" s="15"/>
      <c r="Q104" s="15"/>
      <c r="R104" s="15"/>
      <c r="S104" s="15"/>
    </row>
    <row r="105" spans="1:19" x14ac:dyDescent="0.3">
      <c r="A105" s="25">
        <v>1915</v>
      </c>
      <c r="B105" s="26">
        <v>5</v>
      </c>
      <c r="C105" s="27" t="str">
        <f t="shared" si="5"/>
        <v>1915-5</v>
      </c>
      <c r="D105" s="7"/>
      <c r="E105" s="7"/>
      <c r="F105" s="7">
        <v>8.3903508682444175E-14</v>
      </c>
      <c r="G105" s="7">
        <v>10.429347826086964</v>
      </c>
      <c r="H105" s="24"/>
      <c r="I105" s="24"/>
      <c r="J105" s="24">
        <f t="shared" si="3"/>
        <v>8.3903508682444175E-14</v>
      </c>
      <c r="K105" s="24">
        <f t="shared" si="4"/>
        <v>4.1730745142793557</v>
      </c>
      <c r="L105" s="24"/>
      <c r="M105" s="24"/>
      <c r="N105" s="15"/>
      <c r="O105" s="15"/>
      <c r="P105" s="15"/>
      <c r="Q105" s="15"/>
      <c r="R105" s="15"/>
      <c r="S105" s="15"/>
    </row>
    <row r="106" spans="1:19" x14ac:dyDescent="0.3">
      <c r="A106" s="25">
        <v>1915</v>
      </c>
      <c r="B106" s="26">
        <v>6</v>
      </c>
      <c r="C106" s="27" t="str">
        <f t="shared" si="5"/>
        <v>1915-6</v>
      </c>
      <c r="D106" s="7"/>
      <c r="E106" s="7"/>
      <c r="F106" s="7">
        <v>8.4429675262785674E-14</v>
      </c>
      <c r="G106" s="7">
        <v>10.429347826086964</v>
      </c>
      <c r="H106" s="24"/>
      <c r="I106" s="24"/>
      <c r="J106" s="24">
        <f t="shared" si="3"/>
        <v>8.4429675262785674E-14</v>
      </c>
      <c r="K106" s="24">
        <f t="shared" si="4"/>
        <v>4.1730745142793557</v>
      </c>
      <c r="L106" s="24"/>
      <c r="M106" s="24"/>
      <c r="N106" s="15"/>
      <c r="O106" s="15"/>
      <c r="P106" s="15"/>
      <c r="Q106" s="15"/>
      <c r="R106" s="15"/>
      <c r="S106" s="15"/>
    </row>
    <row r="107" spans="1:19" x14ac:dyDescent="0.3">
      <c r="A107" s="25">
        <v>1915</v>
      </c>
      <c r="B107" s="26">
        <v>7</v>
      </c>
      <c r="C107" s="27" t="str">
        <f t="shared" si="5"/>
        <v>1915-7</v>
      </c>
      <c r="D107" s="7"/>
      <c r="E107" s="7"/>
      <c r="F107" s="7">
        <v>8.4930738843407889E-14</v>
      </c>
      <c r="G107" s="7">
        <v>10.429347826086964</v>
      </c>
      <c r="H107" s="24"/>
      <c r="I107" s="24"/>
      <c r="J107" s="24">
        <f t="shared" si="3"/>
        <v>8.4930738843407889E-14</v>
      </c>
      <c r="K107" s="24">
        <f t="shared" si="4"/>
        <v>4.1730745142793557</v>
      </c>
      <c r="L107" s="24"/>
      <c r="M107" s="24"/>
      <c r="N107" s="15"/>
      <c r="O107" s="15"/>
      <c r="P107" s="15"/>
      <c r="Q107" s="15"/>
      <c r="R107" s="15"/>
      <c r="S107" s="15"/>
    </row>
    <row r="108" spans="1:19" x14ac:dyDescent="0.3">
      <c r="A108" s="25">
        <v>1915</v>
      </c>
      <c r="B108" s="26">
        <v>8</v>
      </c>
      <c r="C108" s="27" t="str">
        <f t="shared" si="5"/>
        <v>1915-8</v>
      </c>
      <c r="D108" s="7"/>
      <c r="E108" s="7"/>
      <c r="F108" s="7">
        <v>8.5434776078862292E-14</v>
      </c>
      <c r="G108" s="7">
        <v>10.429347826086964</v>
      </c>
      <c r="H108" s="24"/>
      <c r="I108" s="24"/>
      <c r="J108" s="24">
        <f t="shared" si="3"/>
        <v>8.5434776078862292E-14</v>
      </c>
      <c r="K108" s="24">
        <f t="shared" si="4"/>
        <v>4.1730745142793557</v>
      </c>
      <c r="L108" s="24"/>
      <c r="M108" s="24"/>
      <c r="N108" s="15"/>
      <c r="O108" s="15"/>
      <c r="P108" s="15"/>
      <c r="Q108" s="15"/>
      <c r="R108" s="15"/>
      <c r="S108" s="15"/>
    </row>
    <row r="109" spans="1:19" x14ac:dyDescent="0.3">
      <c r="A109" s="25">
        <v>1915</v>
      </c>
      <c r="B109" s="26">
        <v>9</v>
      </c>
      <c r="C109" s="27" t="str">
        <f t="shared" si="5"/>
        <v>1915-9</v>
      </c>
      <c r="D109" s="7"/>
      <c r="E109" s="7"/>
      <c r="F109" s="7">
        <v>8.5941804616855478E-14</v>
      </c>
      <c r="G109" s="7">
        <v>10.429347826086964</v>
      </c>
      <c r="H109" s="24"/>
      <c r="I109" s="24"/>
      <c r="J109" s="24">
        <f t="shared" si="3"/>
        <v>8.5941804616855478E-14</v>
      </c>
      <c r="K109" s="24">
        <f t="shared" si="4"/>
        <v>4.1730745142793557</v>
      </c>
      <c r="L109" s="24"/>
      <c r="M109" s="24"/>
      <c r="N109" s="15"/>
      <c r="O109" s="15"/>
      <c r="P109" s="15"/>
      <c r="Q109" s="15"/>
      <c r="R109" s="15"/>
      <c r="S109" s="15"/>
    </row>
    <row r="110" spans="1:19" x14ac:dyDescent="0.3">
      <c r="A110" s="25">
        <v>1915</v>
      </c>
      <c r="B110" s="26">
        <v>10</v>
      </c>
      <c r="C110" s="27" t="str">
        <f t="shared" si="5"/>
        <v>1915-10</v>
      </c>
      <c r="D110" s="7"/>
      <c r="E110" s="7"/>
      <c r="F110" s="7">
        <v>8.6451842209827695E-14</v>
      </c>
      <c r="G110" s="7">
        <v>10.532608695652181</v>
      </c>
      <c r="H110" s="24"/>
      <c r="I110" s="24"/>
      <c r="J110" s="24">
        <f t="shared" si="3"/>
        <v>8.6451842209827695E-14</v>
      </c>
      <c r="K110" s="24">
        <f t="shared" si="4"/>
        <v>4.2143920837276649</v>
      </c>
      <c r="L110" s="24"/>
      <c r="M110" s="24"/>
      <c r="N110" s="15"/>
      <c r="O110" s="15"/>
      <c r="P110" s="15"/>
      <c r="Q110" s="15"/>
      <c r="R110" s="15"/>
      <c r="S110" s="15"/>
    </row>
    <row r="111" spans="1:19" x14ac:dyDescent="0.3">
      <c r="A111" s="25">
        <v>1915</v>
      </c>
      <c r="B111" s="26">
        <v>11</v>
      </c>
      <c r="C111" s="27" t="str">
        <f t="shared" si="5"/>
        <v>1915-11</v>
      </c>
      <c r="D111" s="7"/>
      <c r="E111" s="7"/>
      <c r="F111" s="7">
        <v>8.6964906715574241E-14</v>
      </c>
      <c r="G111" s="7">
        <v>10.6358695652174</v>
      </c>
      <c r="H111" s="24"/>
      <c r="I111" s="24"/>
      <c r="J111" s="24">
        <f t="shared" si="3"/>
        <v>8.6964906715574241E-14</v>
      </c>
      <c r="K111" s="24">
        <f t="shared" si="4"/>
        <v>4.2557096531759768</v>
      </c>
      <c r="L111" s="24"/>
      <c r="M111" s="24"/>
      <c r="N111" s="15"/>
      <c r="O111" s="15"/>
      <c r="P111" s="15"/>
      <c r="Q111" s="15"/>
      <c r="R111" s="15"/>
      <c r="S111" s="15"/>
    </row>
    <row r="112" spans="1:19" x14ac:dyDescent="0.3">
      <c r="A112" s="25">
        <v>1915</v>
      </c>
      <c r="B112" s="26">
        <v>12</v>
      </c>
      <c r="C112" s="27" t="str">
        <f t="shared" si="5"/>
        <v>1915-12</v>
      </c>
      <c r="D112" s="7"/>
      <c r="E112" s="7"/>
      <c r="F112" s="7">
        <v>8.7481016097870871E-14</v>
      </c>
      <c r="G112" s="7">
        <v>10.6358695652174</v>
      </c>
      <c r="H112" s="24"/>
      <c r="I112" s="24"/>
      <c r="J112" s="24">
        <f t="shared" si="3"/>
        <v>8.7481016097870871E-14</v>
      </c>
      <c r="K112" s="24">
        <f t="shared" si="4"/>
        <v>4.2557096531759768</v>
      </c>
      <c r="L112" s="24"/>
      <c r="M112" s="24"/>
      <c r="N112" s="15"/>
      <c r="O112" s="15"/>
      <c r="P112" s="15"/>
      <c r="Q112" s="15"/>
      <c r="R112" s="15"/>
      <c r="S112" s="15"/>
    </row>
    <row r="113" spans="1:19" x14ac:dyDescent="0.3">
      <c r="A113" s="25">
        <v>1916</v>
      </c>
      <c r="B113" s="26">
        <v>1</v>
      </c>
      <c r="C113" s="27" t="str">
        <f t="shared" si="5"/>
        <v>1916-1</v>
      </c>
      <c r="D113" s="7"/>
      <c r="E113" s="7"/>
      <c r="F113" s="7">
        <v>8.8000188427102719E-14</v>
      </c>
      <c r="G113" s="7">
        <v>10.739130434782616</v>
      </c>
      <c r="H113" s="24"/>
      <c r="I113" s="24"/>
      <c r="J113" s="24">
        <f t="shared" si="3"/>
        <v>8.8000188427102719E-14</v>
      </c>
      <c r="K113" s="24">
        <f t="shared" si="4"/>
        <v>4.2970272226242869</v>
      </c>
      <c r="L113" s="24"/>
      <c r="M113" s="24"/>
      <c r="N113" s="15"/>
      <c r="O113" s="15"/>
      <c r="P113" s="15"/>
      <c r="Q113" s="15"/>
      <c r="R113" s="15"/>
      <c r="S113" s="15"/>
    </row>
    <row r="114" spans="1:19" x14ac:dyDescent="0.3">
      <c r="A114" s="25">
        <v>1916</v>
      </c>
      <c r="B114" s="26">
        <v>2</v>
      </c>
      <c r="C114" s="27" t="str">
        <f t="shared" si="5"/>
        <v>1916-2</v>
      </c>
      <c r="D114" s="7"/>
      <c r="E114" s="7"/>
      <c r="F114" s="7">
        <v>8.8522441880896935E-14</v>
      </c>
      <c r="G114" s="7">
        <v>10.739130434782616</v>
      </c>
      <c r="H114" s="24"/>
      <c r="I114" s="24"/>
      <c r="J114" s="24">
        <f t="shared" si="3"/>
        <v>8.8522441880896935E-14</v>
      </c>
      <c r="K114" s="24">
        <f t="shared" si="4"/>
        <v>4.2970272226242869</v>
      </c>
      <c r="L114" s="24"/>
      <c r="M114" s="24"/>
      <c r="N114" s="15"/>
      <c r="O114" s="15"/>
      <c r="P114" s="15"/>
      <c r="Q114" s="15"/>
      <c r="R114" s="15"/>
      <c r="S114" s="15"/>
    </row>
    <row r="115" spans="1:19" x14ac:dyDescent="0.3">
      <c r="A115" s="25">
        <v>1916</v>
      </c>
      <c r="B115" s="26">
        <v>3</v>
      </c>
      <c r="C115" s="27" t="str">
        <f t="shared" si="5"/>
        <v>1916-3</v>
      </c>
      <c r="D115" s="7"/>
      <c r="E115" s="7"/>
      <c r="F115" s="7">
        <v>8.9047794744759178E-14</v>
      </c>
      <c r="G115" s="7">
        <v>10.842391304347833</v>
      </c>
      <c r="H115" s="24"/>
      <c r="I115" s="24"/>
      <c r="J115" s="24">
        <f t="shared" si="3"/>
        <v>8.9047794744759178E-14</v>
      </c>
      <c r="K115" s="24">
        <f t="shared" si="4"/>
        <v>4.338344792072597</v>
      </c>
      <c r="L115" s="24"/>
      <c r="M115" s="24"/>
      <c r="N115" s="15"/>
      <c r="O115" s="15"/>
      <c r="P115" s="15"/>
      <c r="Q115" s="15"/>
      <c r="R115" s="15"/>
      <c r="S115" s="15"/>
    </row>
    <row r="116" spans="1:19" x14ac:dyDescent="0.3">
      <c r="A116" s="25">
        <v>1916</v>
      </c>
      <c r="B116" s="26">
        <v>4</v>
      </c>
      <c r="C116" s="27" t="str">
        <f t="shared" si="5"/>
        <v>1916-4</v>
      </c>
      <c r="D116" s="7"/>
      <c r="E116" s="7"/>
      <c r="F116" s="7">
        <v>8.9576265412713856E-14</v>
      </c>
      <c r="G116" s="7">
        <v>10.945652173913052</v>
      </c>
      <c r="H116" s="24"/>
      <c r="I116" s="24"/>
      <c r="J116" s="24">
        <f t="shared" si="3"/>
        <v>8.9576265412713856E-14</v>
      </c>
      <c r="K116" s="24">
        <f t="shared" si="4"/>
        <v>4.379662361520908</v>
      </c>
      <c r="L116" s="24"/>
      <c r="M116" s="24"/>
      <c r="N116" s="15"/>
      <c r="O116" s="15"/>
      <c r="P116" s="15"/>
      <c r="Q116" s="15"/>
      <c r="R116" s="15"/>
      <c r="S116" s="15"/>
    </row>
    <row r="117" spans="1:19" x14ac:dyDescent="0.3">
      <c r="A117" s="25">
        <v>1916</v>
      </c>
      <c r="B117" s="26">
        <v>5</v>
      </c>
      <c r="C117" s="27" t="str">
        <f t="shared" si="5"/>
        <v>1916-5</v>
      </c>
      <c r="D117" s="7"/>
      <c r="E117" s="7"/>
      <c r="F117" s="7">
        <v>9.010787238794811E-14</v>
      </c>
      <c r="G117" s="7">
        <v>11.048913043478269</v>
      </c>
      <c r="H117" s="24"/>
      <c r="I117" s="24"/>
      <c r="J117" s="24">
        <f t="shared" si="3"/>
        <v>9.010787238794811E-14</v>
      </c>
      <c r="K117" s="24">
        <f t="shared" si="4"/>
        <v>4.4209799309692173</v>
      </c>
      <c r="L117" s="24"/>
      <c r="M117" s="24"/>
      <c r="N117" s="15"/>
      <c r="O117" s="15"/>
      <c r="P117" s="15"/>
      <c r="Q117" s="15"/>
      <c r="R117" s="15"/>
      <c r="S117" s="15"/>
    </row>
    <row r="118" spans="1:19" x14ac:dyDescent="0.3">
      <c r="A118" s="25">
        <v>1916</v>
      </c>
      <c r="B118" s="26">
        <v>6</v>
      </c>
      <c r="C118" s="27" t="str">
        <f t="shared" si="5"/>
        <v>1916-6</v>
      </c>
      <c r="D118" s="7"/>
      <c r="E118" s="7"/>
      <c r="F118" s="7">
        <v>9.0642634283437444E-14</v>
      </c>
      <c r="G118" s="7">
        <v>11.152173913043487</v>
      </c>
      <c r="H118" s="24"/>
      <c r="I118" s="24"/>
      <c r="J118" s="24">
        <f t="shared" si="3"/>
        <v>9.0642634283437431E-14</v>
      </c>
      <c r="K118" s="24">
        <f t="shared" si="4"/>
        <v>4.4622975004175292</v>
      </c>
      <c r="L118" s="24"/>
      <c r="M118" s="24"/>
      <c r="N118" s="15"/>
      <c r="O118" s="15"/>
      <c r="P118" s="15"/>
      <c r="Q118" s="15"/>
      <c r="R118" s="15"/>
      <c r="S118" s="15"/>
    </row>
    <row r="119" spans="1:19" x14ac:dyDescent="0.3">
      <c r="A119" s="25">
        <v>1916</v>
      </c>
      <c r="B119" s="26">
        <v>7</v>
      </c>
      <c r="C119" s="27" t="str">
        <f t="shared" si="5"/>
        <v>1916-7</v>
      </c>
      <c r="D119" s="7"/>
      <c r="E119" s="7"/>
      <c r="F119" s="7">
        <v>9.1839911182374544E-14</v>
      </c>
      <c r="G119" s="7">
        <v>11.152173913043487</v>
      </c>
      <c r="H119" s="24"/>
      <c r="I119" s="24"/>
      <c r="J119" s="24">
        <f t="shared" si="3"/>
        <v>9.1839911182374544E-14</v>
      </c>
      <c r="K119" s="24">
        <f t="shared" si="4"/>
        <v>4.4622975004175292</v>
      </c>
      <c r="L119" s="24"/>
      <c r="M119" s="24"/>
      <c r="N119" s="15"/>
      <c r="O119" s="15"/>
      <c r="P119" s="15"/>
      <c r="Q119" s="15"/>
      <c r="R119" s="15"/>
      <c r="S119" s="15"/>
    </row>
    <row r="120" spans="1:19" x14ac:dyDescent="0.3">
      <c r="A120" s="25">
        <v>1916</v>
      </c>
      <c r="B120" s="26">
        <v>8</v>
      </c>
      <c r="C120" s="27" t="str">
        <f t="shared" si="5"/>
        <v>1916-8</v>
      </c>
      <c r="D120" s="7"/>
      <c r="E120" s="7"/>
      <c r="F120" s="7">
        <v>9.3053002625803439E-14</v>
      </c>
      <c r="G120" s="7">
        <v>11.255434782608704</v>
      </c>
      <c r="H120" s="24"/>
      <c r="I120" s="24"/>
      <c r="J120" s="24">
        <f t="shared" si="3"/>
        <v>9.3053002625803426E-14</v>
      </c>
      <c r="K120" s="24">
        <f t="shared" si="4"/>
        <v>4.5036150698658393</v>
      </c>
      <c r="L120" s="24"/>
      <c r="M120" s="24"/>
      <c r="N120" s="15"/>
      <c r="O120" s="15"/>
      <c r="P120" s="15"/>
      <c r="Q120" s="15"/>
      <c r="R120" s="15"/>
      <c r="S120" s="15"/>
    </row>
    <row r="121" spans="1:19" x14ac:dyDescent="0.3">
      <c r="A121" s="25">
        <v>1916</v>
      </c>
      <c r="B121" s="26">
        <v>9</v>
      </c>
      <c r="C121" s="27" t="str">
        <f t="shared" si="5"/>
        <v>1916-9</v>
      </c>
      <c r="D121" s="7"/>
      <c r="E121" s="7"/>
      <c r="F121" s="7">
        <v>9.4282117504263728E-14</v>
      </c>
      <c r="G121" s="7">
        <v>11.46195652173914</v>
      </c>
      <c r="H121" s="24"/>
      <c r="I121" s="24"/>
      <c r="J121" s="24">
        <f t="shared" si="3"/>
        <v>9.4282117504263728E-14</v>
      </c>
      <c r="K121" s="24">
        <f t="shared" si="4"/>
        <v>4.5862502087624604</v>
      </c>
      <c r="L121" s="24"/>
      <c r="M121" s="24"/>
      <c r="N121" s="15"/>
      <c r="O121" s="15"/>
      <c r="P121" s="15"/>
      <c r="Q121" s="15"/>
      <c r="R121" s="15"/>
      <c r="S121" s="15"/>
    </row>
    <row r="122" spans="1:19" x14ac:dyDescent="0.3">
      <c r="A122" s="25">
        <v>1916</v>
      </c>
      <c r="B122" s="26">
        <v>10</v>
      </c>
      <c r="C122" s="27" t="str">
        <f t="shared" si="5"/>
        <v>1916-10</v>
      </c>
      <c r="D122" s="7"/>
      <c r="E122" s="7"/>
      <c r="F122" s="7">
        <v>9.5527467467480266E-14</v>
      </c>
      <c r="G122" s="7">
        <v>11.668478260869577</v>
      </c>
      <c r="H122" s="24"/>
      <c r="I122" s="24"/>
      <c r="J122" s="24">
        <f t="shared" si="3"/>
        <v>9.5527467467480278E-14</v>
      </c>
      <c r="K122" s="24">
        <f t="shared" si="4"/>
        <v>4.6688853476590815</v>
      </c>
      <c r="L122" s="24"/>
      <c r="M122" s="24"/>
      <c r="N122" s="15"/>
      <c r="O122" s="15"/>
      <c r="P122" s="15"/>
      <c r="Q122" s="15"/>
      <c r="R122" s="15"/>
      <c r="S122" s="15"/>
    </row>
    <row r="123" spans="1:19" x14ac:dyDescent="0.3">
      <c r="A123" s="25">
        <v>1916</v>
      </c>
      <c r="B123" s="26">
        <v>11</v>
      </c>
      <c r="C123" s="27" t="str">
        <f t="shared" si="5"/>
        <v>1916-11</v>
      </c>
      <c r="D123" s="7"/>
      <c r="E123" s="7"/>
      <c r="F123" s="7">
        <v>9.6789266960808528E-14</v>
      </c>
      <c r="G123" s="7">
        <v>11.875000000000009</v>
      </c>
      <c r="H123" s="24"/>
      <c r="I123" s="24"/>
      <c r="J123" s="24">
        <f t="shared" si="3"/>
        <v>9.6789266960808541E-14</v>
      </c>
      <c r="K123" s="24">
        <f t="shared" si="4"/>
        <v>4.7515204865557017</v>
      </c>
      <c r="L123" s="24"/>
      <c r="M123" s="24"/>
      <c r="N123" s="15"/>
      <c r="O123" s="15"/>
      <c r="P123" s="15"/>
      <c r="Q123" s="15"/>
      <c r="R123" s="15"/>
      <c r="S123" s="15"/>
    </row>
    <row r="124" spans="1:19" x14ac:dyDescent="0.3">
      <c r="A124" s="25">
        <v>1916</v>
      </c>
      <c r="B124" s="26">
        <v>12</v>
      </c>
      <c r="C124" s="27" t="str">
        <f t="shared" si="5"/>
        <v>1916-12</v>
      </c>
      <c r="D124" s="7"/>
      <c r="E124" s="7"/>
      <c r="F124" s="7">
        <v>9.8067733262161466E-14</v>
      </c>
      <c r="G124" s="7">
        <v>11.978260869565226</v>
      </c>
      <c r="H124" s="24"/>
      <c r="I124" s="24"/>
      <c r="J124" s="24">
        <f t="shared" si="3"/>
        <v>9.8067733262161466E-14</v>
      </c>
      <c r="K124" s="24">
        <f t="shared" si="4"/>
        <v>4.7928380560040118</v>
      </c>
      <c r="L124" s="24"/>
      <c r="M124" s="24"/>
      <c r="N124" s="15"/>
      <c r="O124" s="15"/>
      <c r="P124" s="15"/>
      <c r="Q124" s="15"/>
      <c r="R124" s="15"/>
      <c r="S124" s="15"/>
    </row>
    <row r="125" spans="1:19" x14ac:dyDescent="0.3">
      <c r="A125" s="25">
        <v>1917</v>
      </c>
      <c r="B125" s="26">
        <v>1</v>
      </c>
      <c r="C125" s="27" t="str">
        <f t="shared" si="5"/>
        <v>1917-1</v>
      </c>
      <c r="D125" s="7"/>
      <c r="E125" s="7"/>
      <c r="F125" s="7">
        <v>9.9363086519424054E-14</v>
      </c>
      <c r="G125" s="7">
        <v>12.081521739130443</v>
      </c>
      <c r="H125" s="24"/>
      <c r="I125" s="24"/>
      <c r="J125" s="24">
        <f t="shared" si="3"/>
        <v>9.9363086519424067E-14</v>
      </c>
      <c r="K125" s="24">
        <f t="shared" si="4"/>
        <v>4.8341556254523219</v>
      </c>
      <c r="L125" s="24"/>
      <c r="M125" s="24"/>
      <c r="N125" s="15"/>
      <c r="O125" s="15"/>
      <c r="P125" s="15"/>
      <c r="Q125" s="15"/>
      <c r="R125" s="15"/>
      <c r="S125" s="15"/>
    </row>
    <row r="126" spans="1:19" x14ac:dyDescent="0.3">
      <c r="A126" s="25">
        <v>1917</v>
      </c>
      <c r="B126" s="26">
        <v>2</v>
      </c>
      <c r="C126" s="27" t="str">
        <f t="shared" si="5"/>
        <v>1917-2</v>
      </c>
      <c r="D126" s="7"/>
      <c r="E126" s="7"/>
      <c r="F126" s="7">
        <v>1.006755497883621E-13</v>
      </c>
      <c r="G126" s="7">
        <v>12.391304347826095</v>
      </c>
      <c r="H126" s="24"/>
      <c r="I126" s="24"/>
      <c r="J126" s="24">
        <f t="shared" si="3"/>
        <v>1.0067554978836209E-13</v>
      </c>
      <c r="K126" s="24">
        <f t="shared" si="4"/>
        <v>4.9581083337972531</v>
      </c>
      <c r="L126" s="24"/>
      <c r="M126" s="24"/>
      <c r="N126" s="15"/>
      <c r="O126" s="15"/>
      <c r="P126" s="15"/>
      <c r="Q126" s="15"/>
      <c r="R126" s="15"/>
      <c r="S126" s="15"/>
    </row>
    <row r="127" spans="1:19" x14ac:dyDescent="0.3">
      <c r="A127" s="25">
        <v>1917</v>
      </c>
      <c r="B127" s="26">
        <v>3</v>
      </c>
      <c r="C127" s="27" t="str">
        <f t="shared" si="5"/>
        <v>1917-3</v>
      </c>
      <c r="D127" s="7"/>
      <c r="E127" s="7"/>
      <c r="F127" s="7">
        <v>1.0200534907103172E-13</v>
      </c>
      <c r="G127" s="7">
        <v>12.391304347826095</v>
      </c>
      <c r="H127" s="24"/>
      <c r="I127" s="24"/>
      <c r="J127" s="24">
        <f t="shared" si="3"/>
        <v>1.0200534907103172E-13</v>
      </c>
      <c r="K127" s="24">
        <f t="shared" si="4"/>
        <v>4.9581083337972531</v>
      </c>
      <c r="L127" s="24"/>
      <c r="M127" s="24"/>
      <c r="N127" s="15"/>
      <c r="O127" s="15"/>
      <c r="P127" s="15"/>
      <c r="Q127" s="15"/>
      <c r="R127" s="15"/>
      <c r="S127" s="15"/>
    </row>
    <row r="128" spans="1:19" x14ac:dyDescent="0.3">
      <c r="A128" s="25">
        <v>1917</v>
      </c>
      <c r="B128" s="26">
        <v>4</v>
      </c>
      <c r="C128" s="27" t="str">
        <f t="shared" si="5"/>
        <v>1917-4</v>
      </c>
      <c r="D128" s="7"/>
      <c r="E128" s="7"/>
      <c r="F128" s="7">
        <v>1.0335271335469618E-13</v>
      </c>
      <c r="G128" s="7">
        <v>13.010869565217401</v>
      </c>
      <c r="H128" s="24"/>
      <c r="I128" s="24"/>
      <c r="J128" s="24">
        <f t="shared" si="3"/>
        <v>1.0335271335469618E-13</v>
      </c>
      <c r="K128" s="24">
        <f t="shared" si="4"/>
        <v>5.2060137504871165</v>
      </c>
      <c r="L128" s="24"/>
      <c r="M128" s="24"/>
      <c r="N128" s="15"/>
      <c r="O128" s="15"/>
      <c r="P128" s="15"/>
      <c r="Q128" s="15"/>
      <c r="R128" s="15"/>
      <c r="S128" s="15"/>
    </row>
    <row r="129" spans="1:19" x14ac:dyDescent="0.3">
      <c r="A129" s="25">
        <v>1917</v>
      </c>
      <c r="B129" s="26">
        <v>5</v>
      </c>
      <c r="C129" s="27" t="str">
        <f t="shared" si="5"/>
        <v>1917-5</v>
      </c>
      <c r="D129" s="7"/>
      <c r="E129" s="7"/>
      <c r="F129" s="7">
        <v>1.047178746512568E-13</v>
      </c>
      <c r="G129" s="7">
        <v>13.217391304347839</v>
      </c>
      <c r="H129" s="24"/>
      <c r="I129" s="24"/>
      <c r="J129" s="24">
        <f t="shared" si="3"/>
        <v>1.047178746512568E-13</v>
      </c>
      <c r="K129" s="24">
        <f t="shared" si="4"/>
        <v>5.2886488893837384</v>
      </c>
      <c r="L129" s="24"/>
      <c r="M129" s="24"/>
      <c r="N129" s="15"/>
      <c r="O129" s="15"/>
      <c r="P129" s="15"/>
      <c r="Q129" s="15"/>
      <c r="R129" s="15"/>
      <c r="S129" s="15"/>
    </row>
    <row r="130" spans="1:19" x14ac:dyDescent="0.3">
      <c r="A130" s="25">
        <v>1917</v>
      </c>
      <c r="B130" s="26">
        <v>6</v>
      </c>
      <c r="C130" s="27" t="str">
        <f t="shared" si="5"/>
        <v>1917-6</v>
      </c>
      <c r="D130" s="7"/>
      <c r="E130" s="7"/>
      <c r="F130" s="7">
        <v>1.0610106803720201E-13</v>
      </c>
      <c r="G130" s="7">
        <v>13.423913043478271</v>
      </c>
      <c r="H130" s="24"/>
      <c r="I130" s="24"/>
      <c r="J130" s="24">
        <f t="shared" si="3"/>
        <v>1.0610106803720201E-13</v>
      </c>
      <c r="K130" s="24">
        <f t="shared" si="4"/>
        <v>5.3712840282803587</v>
      </c>
      <c r="L130" s="24"/>
      <c r="M130" s="24"/>
      <c r="N130" s="15"/>
      <c r="O130" s="15"/>
      <c r="P130" s="15"/>
      <c r="Q130" s="15"/>
      <c r="R130" s="15"/>
      <c r="S130" s="15"/>
    </row>
    <row r="131" spans="1:19" x14ac:dyDescent="0.3">
      <c r="A131" s="25">
        <v>1917</v>
      </c>
      <c r="B131" s="26">
        <v>7</v>
      </c>
      <c r="C131" s="27" t="str">
        <f t="shared" si="5"/>
        <v>1917-7</v>
      </c>
      <c r="D131" s="7"/>
      <c r="E131" s="7"/>
      <c r="F131" s="7">
        <v>1.081769146986861E-13</v>
      </c>
      <c r="G131" s="7">
        <v>13.217391304347839</v>
      </c>
      <c r="H131" s="24"/>
      <c r="I131" s="24"/>
      <c r="J131" s="24">
        <f t="shared" si="3"/>
        <v>1.0817691469868609E-13</v>
      </c>
      <c r="K131" s="24">
        <f t="shared" si="4"/>
        <v>5.2886488893837384</v>
      </c>
      <c r="L131" s="24"/>
      <c r="M131" s="24"/>
      <c r="N131" s="15"/>
      <c r="O131" s="15"/>
      <c r="P131" s="15"/>
      <c r="Q131" s="15"/>
      <c r="R131" s="15"/>
      <c r="S131" s="15"/>
    </row>
    <row r="132" spans="1:19" x14ac:dyDescent="0.3">
      <c r="A132" s="25">
        <v>1917</v>
      </c>
      <c r="B132" s="26">
        <v>8</v>
      </c>
      <c r="C132" s="27" t="str">
        <f t="shared" si="5"/>
        <v>1917-8</v>
      </c>
      <c r="D132" s="7"/>
      <c r="E132" s="7"/>
      <c r="F132" s="7">
        <v>1.102933748944325E-13</v>
      </c>
      <c r="G132" s="7">
        <v>13.423913043478272</v>
      </c>
      <c r="H132" s="24"/>
      <c r="I132" s="24"/>
      <c r="J132" s="24">
        <f t="shared" si="3"/>
        <v>1.102933748944325E-13</v>
      </c>
      <c r="K132" s="24">
        <f t="shared" si="4"/>
        <v>5.3712840282803587</v>
      </c>
      <c r="L132" s="24"/>
      <c r="M132" s="24"/>
      <c r="N132" s="15"/>
      <c r="O132" s="15"/>
      <c r="P132" s="15"/>
      <c r="Q132" s="15"/>
      <c r="R132" s="15"/>
      <c r="S132" s="15"/>
    </row>
    <row r="133" spans="1:19" x14ac:dyDescent="0.3">
      <c r="A133" s="25">
        <v>1917</v>
      </c>
      <c r="B133" s="26">
        <v>9</v>
      </c>
      <c r="C133" s="27" t="str">
        <f t="shared" si="5"/>
        <v>1917-9</v>
      </c>
      <c r="D133" s="7"/>
      <c r="E133" s="7"/>
      <c r="F133" s="7">
        <v>1.1245124322030218E-13</v>
      </c>
      <c r="G133" s="7">
        <v>13.733695652173926</v>
      </c>
      <c r="H133" s="24"/>
      <c r="I133" s="24"/>
      <c r="J133" s="24">
        <f t="shared" si="3"/>
        <v>1.1245124322030218E-13</v>
      </c>
      <c r="K133" s="24">
        <f t="shared" si="4"/>
        <v>5.4952367366252908</v>
      </c>
      <c r="L133" s="24"/>
      <c r="M133" s="24"/>
      <c r="N133" s="15"/>
      <c r="O133" s="15"/>
      <c r="P133" s="15"/>
      <c r="Q133" s="15"/>
      <c r="R133" s="15"/>
      <c r="S133" s="15"/>
    </row>
    <row r="134" spans="1:19" x14ac:dyDescent="0.3">
      <c r="A134" s="25">
        <v>1917</v>
      </c>
      <c r="B134" s="26">
        <v>10</v>
      </c>
      <c r="C134" s="27" t="str">
        <f t="shared" si="5"/>
        <v>1917-10</v>
      </c>
      <c r="D134" s="7"/>
      <c r="E134" s="7"/>
      <c r="F134" s="7">
        <v>1.1465132981826889E-13</v>
      </c>
      <c r="G134" s="7">
        <v>13.940217391304358</v>
      </c>
      <c r="H134" s="24"/>
      <c r="I134" s="24"/>
      <c r="J134" s="24">
        <f t="shared" si="3"/>
        <v>1.1465132981826889E-13</v>
      </c>
      <c r="K134" s="24">
        <f t="shared" si="4"/>
        <v>5.577871875521911</v>
      </c>
      <c r="L134" s="24"/>
      <c r="M134" s="24"/>
      <c r="N134" s="15"/>
      <c r="O134" s="15"/>
      <c r="P134" s="15"/>
      <c r="Q134" s="15"/>
      <c r="R134" s="15"/>
      <c r="S134" s="15"/>
    </row>
    <row r="135" spans="1:19" x14ac:dyDescent="0.3">
      <c r="A135" s="25">
        <v>1917</v>
      </c>
      <c r="B135" s="26">
        <v>11</v>
      </c>
      <c r="C135" s="27" t="str">
        <f t="shared" si="5"/>
        <v>1917-11</v>
      </c>
      <c r="D135" s="7"/>
      <c r="E135" s="7"/>
      <c r="F135" s="7">
        <v>1.1689446068057575E-13</v>
      </c>
      <c r="G135" s="7">
        <v>13.940217391304358</v>
      </c>
      <c r="H135" s="24"/>
      <c r="I135" s="24"/>
      <c r="J135" s="24">
        <f t="shared" si="3"/>
        <v>1.1689446068057575E-13</v>
      </c>
      <c r="K135" s="24">
        <f t="shared" si="4"/>
        <v>5.577871875521911</v>
      </c>
      <c r="L135" s="24"/>
      <c r="M135" s="24"/>
      <c r="N135" s="15"/>
      <c r="O135" s="15"/>
      <c r="P135" s="15"/>
      <c r="Q135" s="15"/>
      <c r="R135" s="15"/>
      <c r="S135" s="15"/>
    </row>
    <row r="136" spans="1:19" x14ac:dyDescent="0.3">
      <c r="A136" s="25">
        <v>1917</v>
      </c>
      <c r="B136" s="26">
        <v>12</v>
      </c>
      <c r="C136" s="27" t="str">
        <f t="shared" si="5"/>
        <v>1917-12</v>
      </c>
      <c r="D136" s="7"/>
      <c r="E136" s="7"/>
      <c r="F136" s="7">
        <v>1.1918147795984269E-13</v>
      </c>
      <c r="G136" s="7">
        <v>14.146739130434792</v>
      </c>
      <c r="H136" s="24"/>
      <c r="I136" s="24"/>
      <c r="J136" s="24">
        <f t="shared" si="3"/>
        <v>1.1918147795984269E-13</v>
      </c>
      <c r="K136" s="24">
        <f t="shared" si="4"/>
        <v>5.6605070144185312</v>
      </c>
      <c r="L136" s="24"/>
      <c r="M136" s="24"/>
      <c r="N136" s="15"/>
      <c r="O136" s="15"/>
      <c r="P136" s="15"/>
      <c r="Q136" s="15"/>
      <c r="R136" s="15"/>
      <c r="S136" s="15"/>
    </row>
    <row r="137" spans="1:19" x14ac:dyDescent="0.3">
      <c r="A137" s="25">
        <v>1918</v>
      </c>
      <c r="B137" s="26">
        <v>1</v>
      </c>
      <c r="C137" s="27" t="str">
        <f t="shared" si="5"/>
        <v>1918-1</v>
      </c>
      <c r="D137" s="7"/>
      <c r="E137" s="7"/>
      <c r="F137" s="7">
        <v>1.2151324028524112E-13</v>
      </c>
      <c r="G137" s="7">
        <v>14.456521739130446</v>
      </c>
      <c r="H137" s="24"/>
      <c r="I137" s="24"/>
      <c r="J137" s="24">
        <f t="shared" si="3"/>
        <v>1.2151324028524112E-13</v>
      </c>
      <c r="K137" s="24">
        <f t="shared" si="4"/>
        <v>5.7844597227634633</v>
      </c>
      <c r="L137" s="24"/>
      <c r="M137" s="24"/>
      <c r="N137" s="15"/>
      <c r="O137" s="15"/>
      <c r="P137" s="15"/>
      <c r="Q137" s="15"/>
      <c r="R137" s="15"/>
      <c r="S137" s="15"/>
    </row>
    <row r="138" spans="1:19" x14ac:dyDescent="0.3">
      <c r="A138" s="25">
        <v>1918</v>
      </c>
      <c r="B138" s="26">
        <v>2</v>
      </c>
      <c r="C138" s="27" t="str">
        <f t="shared" si="5"/>
        <v>1918-2</v>
      </c>
      <c r="D138" s="7"/>
      <c r="E138" s="7"/>
      <c r="F138" s="7">
        <v>1.2389062308485433E-13</v>
      </c>
      <c r="G138" s="7">
        <v>14.559782608695665</v>
      </c>
      <c r="H138" s="24"/>
      <c r="I138" s="24"/>
      <c r="J138" s="24">
        <f t="shared" ref="J138:J201" si="6">F138/F$1324*100</f>
        <v>1.2389062308485433E-13</v>
      </c>
      <c r="K138" s="24">
        <f t="shared" ref="K138:K201" si="7">G138/G$1324*100</f>
        <v>5.8257772922117743</v>
      </c>
      <c r="L138" s="24"/>
      <c r="M138" s="24"/>
      <c r="N138" s="15"/>
      <c r="O138" s="15"/>
      <c r="P138" s="15"/>
      <c r="Q138" s="15"/>
      <c r="R138" s="15"/>
      <c r="S138" s="15"/>
    </row>
    <row r="139" spans="1:19" x14ac:dyDescent="0.3">
      <c r="A139" s="25">
        <v>1918</v>
      </c>
      <c r="B139" s="26">
        <v>3</v>
      </c>
      <c r="C139" s="27" t="str">
        <f t="shared" ref="C139:C202" si="8">_xlfn.CONCAT(A139,"-",B139)</f>
        <v>1918-3</v>
      </c>
      <c r="D139" s="7"/>
      <c r="E139" s="7"/>
      <c r="F139" s="7">
        <v>1.2631451891434502E-13</v>
      </c>
      <c r="G139" s="7">
        <v>14.456521739130448</v>
      </c>
      <c r="H139" s="24"/>
      <c r="I139" s="24"/>
      <c r="J139" s="24">
        <f t="shared" si="6"/>
        <v>1.2631451891434502E-13</v>
      </c>
      <c r="K139" s="24">
        <f t="shared" si="7"/>
        <v>5.7844597227634642</v>
      </c>
      <c r="L139" s="24"/>
      <c r="M139" s="24"/>
      <c r="N139" s="15"/>
      <c r="O139" s="15"/>
      <c r="P139" s="15"/>
      <c r="Q139" s="15"/>
      <c r="R139" s="15"/>
      <c r="S139" s="15"/>
    </row>
    <row r="140" spans="1:19" x14ac:dyDescent="0.3">
      <c r="A140" s="25">
        <v>1918</v>
      </c>
      <c r="B140" s="26">
        <v>4</v>
      </c>
      <c r="C140" s="27" t="str">
        <f t="shared" si="8"/>
        <v>1918-4</v>
      </c>
      <c r="D140" s="7"/>
      <c r="E140" s="7"/>
      <c r="F140" s="7">
        <v>1.2878583779205299E-13</v>
      </c>
      <c r="G140" s="7">
        <v>14.66304347826088</v>
      </c>
      <c r="H140" s="24"/>
      <c r="I140" s="24"/>
      <c r="J140" s="24">
        <f t="shared" si="6"/>
        <v>1.2878583779205299E-13</v>
      </c>
      <c r="K140" s="24">
        <f t="shared" si="7"/>
        <v>5.8670948616600835</v>
      </c>
      <c r="L140" s="24"/>
      <c r="M140" s="24"/>
      <c r="N140" s="15"/>
      <c r="O140" s="15"/>
      <c r="P140" s="15"/>
      <c r="Q140" s="15"/>
      <c r="R140" s="15"/>
      <c r="S140" s="15"/>
    </row>
    <row r="141" spans="1:19" x14ac:dyDescent="0.3">
      <c r="A141" s="25">
        <v>1918</v>
      </c>
      <c r="B141" s="26">
        <v>5</v>
      </c>
      <c r="C141" s="27" t="str">
        <f t="shared" si="8"/>
        <v>1918-5</v>
      </c>
      <c r="D141" s="7"/>
      <c r="E141" s="7"/>
      <c r="F141" s="7">
        <v>1.3130550754064905E-13</v>
      </c>
      <c r="G141" s="7">
        <v>14.972826086956534</v>
      </c>
      <c r="H141" s="24"/>
      <c r="I141" s="24"/>
      <c r="J141" s="24">
        <f t="shared" si="6"/>
        <v>1.3130550754064905E-13</v>
      </c>
      <c r="K141" s="24">
        <f t="shared" si="7"/>
        <v>5.9910475700050156</v>
      </c>
      <c r="L141" s="24"/>
      <c r="M141" s="24"/>
      <c r="N141" s="15"/>
      <c r="O141" s="15"/>
      <c r="P141" s="15"/>
      <c r="Q141" s="15"/>
      <c r="R141" s="15"/>
      <c r="S141" s="15"/>
    </row>
    <row r="142" spans="1:19" x14ac:dyDescent="0.3">
      <c r="A142" s="25">
        <v>1918</v>
      </c>
      <c r="B142" s="26">
        <v>6</v>
      </c>
      <c r="C142" s="27" t="str">
        <f t="shared" si="8"/>
        <v>1918-6</v>
      </c>
      <c r="D142" s="7"/>
      <c r="E142" s="7"/>
      <c r="F142" s="7">
        <v>1.3387447413547272E-13</v>
      </c>
      <c r="G142" s="7">
        <v>15.179347826086966</v>
      </c>
      <c r="H142" s="24"/>
      <c r="I142" s="24"/>
      <c r="J142" s="24">
        <f t="shared" si="6"/>
        <v>1.3387447413547272E-13</v>
      </c>
      <c r="K142" s="24">
        <f t="shared" si="7"/>
        <v>6.073682708901635</v>
      </c>
      <c r="L142" s="24"/>
      <c r="M142" s="24"/>
      <c r="N142" s="15"/>
      <c r="O142" s="15"/>
      <c r="P142" s="15"/>
      <c r="Q142" s="15"/>
      <c r="R142" s="15"/>
      <c r="S142" s="15"/>
    </row>
    <row r="143" spans="1:19" x14ac:dyDescent="0.3">
      <c r="A143" s="25">
        <v>1918</v>
      </c>
      <c r="B143" s="26">
        <v>7</v>
      </c>
      <c r="C143" s="27" t="str">
        <f t="shared" si="8"/>
        <v>1918-7</v>
      </c>
      <c r="D143" s="7"/>
      <c r="E143" s="7"/>
      <c r="F143" s="7">
        <v>1.3317681985945966E-13</v>
      </c>
      <c r="G143" s="7">
        <v>15.592391304347839</v>
      </c>
      <c r="H143" s="24"/>
      <c r="I143" s="24"/>
      <c r="J143" s="24">
        <f t="shared" si="6"/>
        <v>1.3317681985945966E-13</v>
      </c>
      <c r="K143" s="24">
        <f t="shared" si="7"/>
        <v>6.2389529866948781</v>
      </c>
      <c r="L143" s="24"/>
      <c r="M143" s="24"/>
      <c r="N143" s="15"/>
      <c r="O143" s="15"/>
      <c r="P143" s="15"/>
      <c r="Q143" s="15"/>
      <c r="R143" s="15"/>
      <c r="S143" s="15"/>
    </row>
    <row r="144" spans="1:19" x14ac:dyDescent="0.3">
      <c r="A144" s="25">
        <v>1918</v>
      </c>
      <c r="B144" s="26">
        <v>8</v>
      </c>
      <c r="C144" s="27" t="str">
        <f t="shared" si="8"/>
        <v>1918-8</v>
      </c>
      <c r="D144" s="7"/>
      <c r="E144" s="7"/>
      <c r="F144" s="7">
        <v>1.3248280123910076E-13</v>
      </c>
      <c r="G144" s="7">
        <v>15.902173913043491</v>
      </c>
      <c r="H144" s="24"/>
      <c r="I144" s="24"/>
      <c r="J144" s="24">
        <f t="shared" si="6"/>
        <v>1.3248280123910076E-13</v>
      </c>
      <c r="K144" s="24">
        <f t="shared" si="7"/>
        <v>6.3629056950398093</v>
      </c>
      <c r="L144" s="24"/>
      <c r="M144" s="24"/>
      <c r="N144" s="15"/>
      <c r="O144" s="15"/>
      <c r="P144" s="15"/>
      <c r="Q144" s="15"/>
      <c r="R144" s="15"/>
      <c r="S144" s="15"/>
    </row>
    <row r="145" spans="1:19" x14ac:dyDescent="0.3">
      <c r="A145" s="25">
        <v>1918</v>
      </c>
      <c r="B145" s="26">
        <v>9</v>
      </c>
      <c r="C145" s="27" t="str">
        <f t="shared" si="8"/>
        <v>1918-9</v>
      </c>
      <c r="D145" s="7"/>
      <c r="E145" s="7"/>
      <c r="F145" s="7">
        <v>1.3179239932806043E-13</v>
      </c>
      <c r="G145" s="7">
        <v>16.211956521739143</v>
      </c>
      <c r="H145" s="24"/>
      <c r="I145" s="24"/>
      <c r="J145" s="24">
        <f t="shared" si="6"/>
        <v>1.3179239932806043E-13</v>
      </c>
      <c r="K145" s="24">
        <f t="shared" si="7"/>
        <v>6.4868584033847405</v>
      </c>
      <c r="L145" s="24"/>
      <c r="M145" s="24"/>
      <c r="N145" s="15"/>
      <c r="O145" s="15"/>
      <c r="P145" s="15"/>
      <c r="Q145" s="15"/>
      <c r="R145" s="15"/>
      <c r="S145" s="15"/>
    </row>
    <row r="146" spans="1:19" x14ac:dyDescent="0.3">
      <c r="A146" s="25">
        <v>1918</v>
      </c>
      <c r="B146" s="26">
        <v>10</v>
      </c>
      <c r="C146" s="27" t="str">
        <f t="shared" si="8"/>
        <v>1918-10</v>
      </c>
      <c r="D146" s="7"/>
      <c r="E146" s="7"/>
      <c r="F146" s="7">
        <v>1.3110559527873732E-13</v>
      </c>
      <c r="G146" s="7">
        <v>16.521739130434796</v>
      </c>
      <c r="H146" s="24"/>
      <c r="I146" s="24"/>
      <c r="J146" s="24">
        <f t="shared" si="6"/>
        <v>1.3110559527873732E-13</v>
      </c>
      <c r="K146" s="24">
        <f t="shared" si="7"/>
        <v>6.6108111117296726</v>
      </c>
      <c r="L146" s="24"/>
      <c r="M146" s="24"/>
      <c r="N146" s="15"/>
      <c r="O146" s="15"/>
      <c r="P146" s="15"/>
      <c r="Q146" s="15"/>
      <c r="R146" s="15"/>
      <c r="S146" s="15"/>
    </row>
    <row r="147" spans="1:19" x14ac:dyDescent="0.3">
      <c r="A147" s="25">
        <v>1918</v>
      </c>
      <c r="B147" s="26">
        <v>11</v>
      </c>
      <c r="C147" s="27" t="str">
        <f t="shared" si="8"/>
        <v>1918-11</v>
      </c>
      <c r="D147" s="7"/>
      <c r="E147" s="7"/>
      <c r="F147" s="7">
        <v>1.3042237034174977E-13</v>
      </c>
      <c r="G147" s="7">
        <v>16.831521739130451</v>
      </c>
      <c r="H147" s="24"/>
      <c r="I147" s="24"/>
      <c r="J147" s="24">
        <f t="shared" si="6"/>
        <v>1.3042237034174977E-13</v>
      </c>
      <c r="K147" s="24">
        <f t="shared" si="7"/>
        <v>6.7347638200746047</v>
      </c>
      <c r="L147" s="24"/>
      <c r="M147" s="24"/>
      <c r="N147" s="15"/>
      <c r="O147" s="15"/>
      <c r="P147" s="15"/>
      <c r="Q147" s="15"/>
      <c r="R147" s="15"/>
      <c r="S147" s="15"/>
    </row>
    <row r="148" spans="1:19" x14ac:dyDescent="0.3">
      <c r="A148" s="25">
        <v>1918</v>
      </c>
      <c r="B148" s="26">
        <v>12</v>
      </c>
      <c r="C148" s="27" t="str">
        <f t="shared" si="8"/>
        <v>1918-12</v>
      </c>
      <c r="D148" s="7"/>
      <c r="E148" s="7"/>
      <c r="F148" s="7">
        <v>1.2974270586542393E-13</v>
      </c>
      <c r="G148" s="7">
        <v>17.038043478260885</v>
      </c>
      <c r="H148" s="24"/>
      <c r="I148" s="24"/>
      <c r="J148" s="24">
        <f t="shared" si="6"/>
        <v>1.2974270586542393E-13</v>
      </c>
      <c r="K148" s="24">
        <f t="shared" si="7"/>
        <v>6.8173989589712258</v>
      </c>
      <c r="L148" s="24"/>
      <c r="M148" s="24"/>
      <c r="N148" s="15"/>
      <c r="O148" s="15"/>
      <c r="P148" s="15"/>
      <c r="Q148" s="15"/>
      <c r="R148" s="15"/>
      <c r="S148" s="15"/>
    </row>
    <row r="149" spans="1:19" x14ac:dyDescent="0.3">
      <c r="A149" s="25">
        <v>1919</v>
      </c>
      <c r="B149" s="26">
        <v>1</v>
      </c>
      <c r="C149" s="27" t="str">
        <f t="shared" si="8"/>
        <v>1919-1</v>
      </c>
      <c r="D149" s="7"/>
      <c r="E149" s="7"/>
      <c r="F149" s="7">
        <v>1.2906658329528466E-13</v>
      </c>
      <c r="G149" s="7">
        <v>17.038043478260885</v>
      </c>
      <c r="H149" s="24"/>
      <c r="I149" s="24"/>
      <c r="J149" s="24">
        <f t="shared" si="6"/>
        <v>1.2906658329528466E-13</v>
      </c>
      <c r="K149" s="24">
        <f t="shared" si="7"/>
        <v>6.8173989589712258</v>
      </c>
      <c r="L149" s="24"/>
      <c r="M149" s="24"/>
      <c r="N149" s="15"/>
      <c r="O149" s="15"/>
      <c r="P149" s="15"/>
      <c r="Q149" s="15"/>
      <c r="R149" s="15"/>
      <c r="S149" s="15"/>
    </row>
    <row r="150" spans="1:19" x14ac:dyDescent="0.3">
      <c r="A150" s="25">
        <v>1919</v>
      </c>
      <c r="B150" s="26">
        <v>2</v>
      </c>
      <c r="C150" s="27" t="str">
        <f t="shared" si="8"/>
        <v>1919-2</v>
      </c>
      <c r="D150" s="7"/>
      <c r="E150" s="7"/>
      <c r="F150" s="7">
        <v>1.2839398417354893E-13</v>
      </c>
      <c r="G150" s="7">
        <v>16.728260869565233</v>
      </c>
      <c r="H150" s="24"/>
      <c r="I150" s="24"/>
      <c r="J150" s="24">
        <f t="shared" si="6"/>
        <v>1.2839398417354893E-13</v>
      </c>
      <c r="K150" s="24">
        <f t="shared" si="7"/>
        <v>6.6934462506262937</v>
      </c>
      <c r="L150" s="24"/>
      <c r="M150" s="24"/>
      <c r="N150" s="15"/>
      <c r="O150" s="15"/>
      <c r="P150" s="15"/>
      <c r="Q150" s="15"/>
      <c r="R150" s="15"/>
      <c r="S150" s="15"/>
    </row>
    <row r="151" spans="1:19" x14ac:dyDescent="0.3">
      <c r="A151" s="25">
        <v>1919</v>
      </c>
      <c r="B151" s="26">
        <v>3</v>
      </c>
      <c r="C151" s="27" t="str">
        <f t="shared" si="8"/>
        <v>1919-3</v>
      </c>
      <c r="D151" s="7"/>
      <c r="E151" s="7"/>
      <c r="F151" s="7">
        <v>1.2772489013862195E-13</v>
      </c>
      <c r="G151" s="7">
        <v>16.934782608695667</v>
      </c>
      <c r="H151" s="24"/>
      <c r="I151" s="24"/>
      <c r="J151" s="24">
        <f t="shared" si="6"/>
        <v>1.2772489013862195E-13</v>
      </c>
      <c r="K151" s="24">
        <f t="shared" si="7"/>
        <v>6.7760813895229148</v>
      </c>
      <c r="L151" s="24"/>
      <c r="M151" s="24"/>
      <c r="N151" s="15"/>
      <c r="O151" s="15"/>
      <c r="P151" s="15"/>
      <c r="Q151" s="15"/>
      <c r="R151" s="15"/>
      <c r="S151" s="15"/>
    </row>
    <row r="152" spans="1:19" x14ac:dyDescent="0.3">
      <c r="A152" s="25">
        <v>1919</v>
      </c>
      <c r="B152" s="26">
        <v>4</v>
      </c>
      <c r="C152" s="27" t="str">
        <f t="shared" si="8"/>
        <v>1919-4</v>
      </c>
      <c r="D152" s="7"/>
      <c r="E152" s="7"/>
      <c r="F152" s="7">
        <v>1.270592829245959E-13</v>
      </c>
      <c r="G152" s="7">
        <v>17.244565217391319</v>
      </c>
      <c r="H152" s="24"/>
      <c r="I152" s="24"/>
      <c r="J152" s="24">
        <f t="shared" si="6"/>
        <v>1.270592829245959E-13</v>
      </c>
      <c r="K152" s="24">
        <f t="shared" si="7"/>
        <v>6.9000340978678452</v>
      </c>
      <c r="L152" s="24"/>
      <c r="M152" s="24"/>
      <c r="N152" s="15"/>
      <c r="O152" s="15"/>
      <c r="P152" s="15"/>
      <c r="Q152" s="15"/>
      <c r="R152" s="15"/>
      <c r="S152" s="15"/>
    </row>
    <row r="153" spans="1:19" x14ac:dyDescent="0.3">
      <c r="A153" s="25">
        <v>1919</v>
      </c>
      <c r="B153" s="26">
        <v>5</v>
      </c>
      <c r="C153" s="27" t="str">
        <f t="shared" si="8"/>
        <v>1919-5</v>
      </c>
      <c r="D153" s="7"/>
      <c r="E153" s="7"/>
      <c r="F153" s="7">
        <v>1.263971443607514E-13</v>
      </c>
      <c r="G153" s="7">
        <v>17.451086956521753</v>
      </c>
      <c r="H153" s="24"/>
      <c r="I153" s="24"/>
      <c r="J153" s="24">
        <f t="shared" si="6"/>
        <v>1.263971443607514E-13</v>
      </c>
      <c r="K153" s="24">
        <f t="shared" si="7"/>
        <v>6.9826692367644663</v>
      </c>
      <c r="L153" s="24"/>
      <c r="M153" s="24"/>
      <c r="N153" s="15"/>
      <c r="O153" s="15"/>
      <c r="P153" s="15"/>
      <c r="Q153" s="15"/>
      <c r="R153" s="15"/>
      <c r="S153" s="15"/>
    </row>
    <row r="154" spans="1:19" x14ac:dyDescent="0.3">
      <c r="A154" s="25">
        <v>1919</v>
      </c>
      <c r="B154" s="26">
        <v>6</v>
      </c>
      <c r="C154" s="27" t="str">
        <f t="shared" si="8"/>
        <v>1919-6</v>
      </c>
      <c r="D154" s="7"/>
      <c r="E154" s="7"/>
      <c r="F154" s="7">
        <v>1.2573845637033342E-13</v>
      </c>
      <c r="G154" s="7">
        <v>17.451086956521753</v>
      </c>
      <c r="H154" s="24"/>
      <c r="I154" s="24"/>
      <c r="J154" s="24">
        <f t="shared" si="6"/>
        <v>1.2573845637033342E-13</v>
      </c>
      <c r="K154" s="24">
        <f t="shared" si="7"/>
        <v>6.9826692367644663</v>
      </c>
      <c r="L154" s="24"/>
      <c r="M154" s="24"/>
      <c r="N154" s="15"/>
      <c r="O154" s="15"/>
      <c r="P154" s="15"/>
      <c r="Q154" s="15"/>
      <c r="R154" s="15"/>
      <c r="S154" s="15"/>
    </row>
    <row r="155" spans="1:19" x14ac:dyDescent="0.3">
      <c r="A155" s="25">
        <v>1919</v>
      </c>
      <c r="B155" s="26">
        <v>7</v>
      </c>
      <c r="C155" s="27" t="str">
        <f t="shared" si="8"/>
        <v>1919-7</v>
      </c>
      <c r="D155" s="7"/>
      <c r="E155" s="7"/>
      <c r="F155" s="7">
        <v>1.2740771890233069E-13</v>
      </c>
      <c r="G155" s="7">
        <v>17.967391304347842</v>
      </c>
      <c r="H155" s="24"/>
      <c r="I155" s="24"/>
      <c r="J155" s="24">
        <f t="shared" si="6"/>
        <v>1.2740771890233069E-13</v>
      </c>
      <c r="K155" s="24">
        <f t="shared" si="7"/>
        <v>7.1892570840060195</v>
      </c>
      <c r="L155" s="24"/>
      <c r="M155" s="24"/>
      <c r="N155" s="15"/>
      <c r="O155" s="15"/>
      <c r="P155" s="15"/>
      <c r="Q155" s="15"/>
      <c r="R155" s="15"/>
      <c r="S155" s="15"/>
    </row>
    <row r="156" spans="1:19" x14ac:dyDescent="0.3">
      <c r="A156" s="25">
        <v>1919</v>
      </c>
      <c r="B156" s="26">
        <v>8</v>
      </c>
      <c r="C156" s="27" t="str">
        <f t="shared" si="8"/>
        <v>1919-8</v>
      </c>
      <c r="D156" s="7"/>
      <c r="E156" s="7"/>
      <c r="F156" s="7">
        <v>1.2909914201654888E-13</v>
      </c>
      <c r="G156" s="7">
        <v>18.277173913043498</v>
      </c>
      <c r="H156" s="24"/>
      <c r="I156" s="24"/>
      <c r="J156" s="24">
        <f t="shared" si="6"/>
        <v>1.2909914201654888E-13</v>
      </c>
      <c r="K156" s="24">
        <f t="shared" si="7"/>
        <v>7.3132097923509516</v>
      </c>
      <c r="L156" s="24"/>
      <c r="M156" s="24"/>
      <c r="N156" s="15"/>
      <c r="O156" s="15"/>
      <c r="P156" s="15"/>
      <c r="Q156" s="15"/>
      <c r="R156" s="15"/>
      <c r="S156" s="15"/>
    </row>
    <row r="157" spans="1:19" x14ac:dyDescent="0.3">
      <c r="A157" s="25">
        <v>1919</v>
      </c>
      <c r="B157" s="26">
        <v>9</v>
      </c>
      <c r="C157" s="27" t="str">
        <f t="shared" si="8"/>
        <v>1919-9</v>
      </c>
      <c r="D157" s="7"/>
      <c r="E157" s="7"/>
      <c r="F157" s="7">
        <v>1.3081301990961377E-13</v>
      </c>
      <c r="G157" s="7">
        <v>18.380434782608717</v>
      </c>
      <c r="H157" s="24"/>
      <c r="I157" s="24"/>
      <c r="J157" s="24">
        <f t="shared" si="6"/>
        <v>1.3081301990961377E-13</v>
      </c>
      <c r="K157" s="24">
        <f t="shared" si="7"/>
        <v>7.3545273617992626</v>
      </c>
      <c r="L157" s="24"/>
      <c r="M157" s="24"/>
      <c r="N157" s="15"/>
      <c r="O157" s="15"/>
      <c r="P157" s="15"/>
      <c r="Q157" s="15"/>
      <c r="R157" s="15"/>
      <c r="S157" s="15"/>
    </row>
    <row r="158" spans="1:19" x14ac:dyDescent="0.3">
      <c r="A158" s="25">
        <v>1919</v>
      </c>
      <c r="B158" s="26">
        <v>10</v>
      </c>
      <c r="C158" s="27" t="str">
        <f t="shared" si="8"/>
        <v>1919-10</v>
      </c>
      <c r="D158" s="7"/>
      <c r="E158" s="7"/>
      <c r="F158" s="7">
        <v>1.3254965068380904E-13</v>
      </c>
      <c r="G158" s="7">
        <v>18.690217391304365</v>
      </c>
      <c r="H158" s="24"/>
      <c r="I158" s="24"/>
      <c r="J158" s="24">
        <f t="shared" si="6"/>
        <v>1.3254965068380904E-13</v>
      </c>
      <c r="K158" s="24">
        <f t="shared" si="7"/>
        <v>7.4784800701441929</v>
      </c>
      <c r="L158" s="24"/>
      <c r="M158" s="24"/>
      <c r="N158" s="15"/>
      <c r="O158" s="15"/>
      <c r="P158" s="15"/>
      <c r="Q158" s="15"/>
      <c r="R158" s="15"/>
      <c r="S158" s="15"/>
    </row>
    <row r="159" spans="1:19" x14ac:dyDescent="0.3">
      <c r="A159" s="25">
        <v>1919</v>
      </c>
      <c r="B159" s="26">
        <v>11</v>
      </c>
      <c r="C159" s="27" t="str">
        <f t="shared" si="8"/>
        <v>1919-11</v>
      </c>
      <c r="D159" s="7"/>
      <c r="E159" s="7"/>
      <c r="F159" s="7">
        <v>1.3430933639892661E-13</v>
      </c>
      <c r="G159" s="7">
        <v>19.103260869565233</v>
      </c>
      <c r="H159" s="24"/>
      <c r="I159" s="24"/>
      <c r="J159" s="24">
        <f t="shared" si="6"/>
        <v>1.3430933639892661E-13</v>
      </c>
      <c r="K159" s="24">
        <f t="shared" si="7"/>
        <v>7.6437503479374334</v>
      </c>
      <c r="L159" s="24"/>
      <c r="M159" s="24"/>
      <c r="N159" s="15"/>
      <c r="O159" s="15"/>
      <c r="P159" s="15"/>
      <c r="Q159" s="15"/>
      <c r="R159" s="15"/>
      <c r="S159" s="15"/>
    </row>
    <row r="160" spans="1:19" x14ac:dyDescent="0.3">
      <c r="A160" s="25">
        <v>1919</v>
      </c>
      <c r="B160" s="26">
        <v>12</v>
      </c>
      <c r="C160" s="27" t="str">
        <f t="shared" si="8"/>
        <v>1919-12</v>
      </c>
      <c r="D160" s="7"/>
      <c r="E160" s="7"/>
      <c r="F160" s="7">
        <v>1.3609238312480518E-13</v>
      </c>
      <c r="G160" s="7">
        <v>19.516304347826104</v>
      </c>
      <c r="H160" s="24"/>
      <c r="I160" s="24"/>
      <c r="J160" s="24">
        <f t="shared" si="6"/>
        <v>1.3609238312480518E-13</v>
      </c>
      <c r="K160" s="24">
        <f t="shared" si="7"/>
        <v>7.8090206257306756</v>
      </c>
      <c r="L160" s="24"/>
      <c r="M160" s="24"/>
      <c r="N160" s="15"/>
      <c r="O160" s="15"/>
      <c r="P160" s="15"/>
      <c r="Q160" s="15"/>
      <c r="R160" s="15"/>
      <c r="S160" s="15"/>
    </row>
    <row r="161" spans="1:19" x14ac:dyDescent="0.3">
      <c r="A161" s="25">
        <v>1920</v>
      </c>
      <c r="B161" s="26">
        <v>1</v>
      </c>
      <c r="C161" s="27" t="str">
        <f t="shared" si="8"/>
        <v>1920-1</v>
      </c>
      <c r="D161" s="7"/>
      <c r="E161" s="7"/>
      <c r="F161" s="7">
        <v>1.3789910099456625E-13</v>
      </c>
      <c r="G161" s="7">
        <v>19.929347826086975</v>
      </c>
      <c r="H161" s="24"/>
      <c r="I161" s="24"/>
      <c r="J161" s="24">
        <f t="shared" si="6"/>
        <v>1.3789910099456625E-13</v>
      </c>
      <c r="K161" s="24">
        <f t="shared" si="7"/>
        <v>7.9742909035239169</v>
      </c>
      <c r="L161" s="24"/>
      <c r="M161" s="24"/>
      <c r="N161" s="15"/>
      <c r="O161" s="15"/>
      <c r="P161" s="15"/>
      <c r="Q161" s="15"/>
      <c r="R161" s="15"/>
      <c r="S161" s="15"/>
    </row>
    <row r="162" spans="1:19" x14ac:dyDescent="0.3">
      <c r="A162" s="25">
        <v>1920</v>
      </c>
      <c r="B162" s="26">
        <v>2</v>
      </c>
      <c r="C162" s="27" t="str">
        <f t="shared" si="8"/>
        <v>1920-2</v>
      </c>
      <c r="D162" s="7"/>
      <c r="E162" s="7"/>
      <c r="F162" s="7">
        <v>1.3972980425855706E-13</v>
      </c>
      <c r="G162" s="7">
        <v>20.135869565217408</v>
      </c>
      <c r="H162" s="24"/>
      <c r="I162" s="24"/>
      <c r="J162" s="24">
        <f t="shared" si="6"/>
        <v>1.3972980425855706E-13</v>
      </c>
      <c r="K162" s="24">
        <f t="shared" si="7"/>
        <v>8.0569260424205389</v>
      </c>
      <c r="L162" s="24"/>
      <c r="M162" s="24"/>
      <c r="N162" s="15"/>
      <c r="O162" s="15"/>
      <c r="P162" s="15"/>
      <c r="Q162" s="15"/>
      <c r="R162" s="15"/>
      <c r="S162" s="15"/>
    </row>
    <row r="163" spans="1:19" x14ac:dyDescent="0.3">
      <c r="A163" s="25">
        <v>1920</v>
      </c>
      <c r="B163" s="26">
        <v>3</v>
      </c>
      <c r="C163" s="27" t="str">
        <f t="shared" si="8"/>
        <v>1920-3</v>
      </c>
      <c r="D163" s="7"/>
      <c r="E163" s="7"/>
      <c r="F163" s="7">
        <v>1.4158481133900944E-13</v>
      </c>
      <c r="G163" s="7">
        <v>20.342391304347846</v>
      </c>
      <c r="H163" s="24"/>
      <c r="I163" s="24"/>
      <c r="J163" s="24">
        <f t="shared" si="6"/>
        <v>1.4158481133900944E-13</v>
      </c>
      <c r="K163" s="24">
        <f t="shared" si="7"/>
        <v>8.1395611813171609</v>
      </c>
      <c r="L163" s="24"/>
      <c r="M163" s="24"/>
      <c r="N163" s="15"/>
      <c r="O163" s="15"/>
      <c r="P163" s="15"/>
      <c r="Q163" s="15"/>
      <c r="R163" s="15"/>
      <c r="S163" s="15"/>
    </row>
    <row r="164" spans="1:19" x14ac:dyDescent="0.3">
      <c r="A164" s="25">
        <v>1920</v>
      </c>
      <c r="B164" s="26">
        <v>4</v>
      </c>
      <c r="C164" s="27" t="str">
        <f t="shared" si="8"/>
        <v>1920-4</v>
      </c>
      <c r="D164" s="7"/>
      <c r="E164" s="7"/>
      <c r="F164" s="7">
        <v>1.4346444488542438E-13</v>
      </c>
      <c r="G164" s="7">
        <v>20.96195652173915</v>
      </c>
      <c r="H164" s="24"/>
      <c r="I164" s="24"/>
      <c r="J164" s="24">
        <f t="shared" si="6"/>
        <v>1.4346444488542438E-13</v>
      </c>
      <c r="K164" s="24">
        <f t="shared" si="7"/>
        <v>8.3874665980070233</v>
      </c>
      <c r="L164" s="24"/>
      <c r="M164" s="24"/>
      <c r="N164" s="15"/>
      <c r="O164" s="15"/>
      <c r="P164" s="15"/>
      <c r="Q164" s="15"/>
      <c r="R164" s="15"/>
      <c r="S164" s="15"/>
    </row>
    <row r="165" spans="1:19" x14ac:dyDescent="0.3">
      <c r="A165" s="25">
        <v>1920</v>
      </c>
      <c r="B165" s="26">
        <v>5</v>
      </c>
      <c r="C165" s="27" t="str">
        <f t="shared" si="8"/>
        <v>1920-5</v>
      </c>
      <c r="D165" s="7"/>
      <c r="E165" s="7"/>
      <c r="F165" s="7">
        <v>1.4536903183069188E-13</v>
      </c>
      <c r="G165" s="7">
        <v>21.271739130434803</v>
      </c>
      <c r="H165" s="24"/>
      <c r="I165" s="24"/>
      <c r="J165" s="24">
        <f t="shared" si="6"/>
        <v>1.4536903183069188E-13</v>
      </c>
      <c r="K165" s="24">
        <f t="shared" si="7"/>
        <v>8.5114193063519537</v>
      </c>
      <c r="L165" s="24"/>
      <c r="M165" s="24"/>
      <c r="N165" s="15"/>
      <c r="O165" s="15"/>
      <c r="P165" s="15"/>
      <c r="Q165" s="15"/>
      <c r="R165" s="15"/>
      <c r="S165" s="15"/>
    </row>
    <row r="166" spans="1:19" x14ac:dyDescent="0.3">
      <c r="A166" s="25">
        <v>1920</v>
      </c>
      <c r="B166" s="26">
        <v>6</v>
      </c>
      <c r="C166" s="27" t="str">
        <f t="shared" si="8"/>
        <v>1920-6</v>
      </c>
      <c r="D166" s="7"/>
      <c r="E166" s="7"/>
      <c r="F166" s="7">
        <v>1.4729890344795229E-13</v>
      </c>
      <c r="G166" s="7">
        <v>21.581521739130448</v>
      </c>
      <c r="H166" s="24"/>
      <c r="I166" s="24"/>
      <c r="J166" s="24">
        <f t="shared" si="6"/>
        <v>1.4729890344795229E-13</v>
      </c>
      <c r="K166" s="24">
        <f t="shared" si="7"/>
        <v>8.6353720146968822</v>
      </c>
      <c r="L166" s="24"/>
      <c r="M166" s="24"/>
      <c r="N166" s="15"/>
      <c r="O166" s="15"/>
      <c r="P166" s="15"/>
      <c r="Q166" s="15"/>
      <c r="R166" s="15"/>
      <c r="S166" s="15"/>
    </row>
    <row r="167" spans="1:19" x14ac:dyDescent="0.3">
      <c r="A167" s="25">
        <v>1920</v>
      </c>
      <c r="B167" s="26">
        <v>7</v>
      </c>
      <c r="C167" s="27" t="str">
        <f t="shared" si="8"/>
        <v>1920-7</v>
      </c>
      <c r="D167" s="7"/>
      <c r="E167" s="7"/>
      <c r="F167" s="7">
        <v>1.458552396407025E-13</v>
      </c>
      <c r="G167" s="7">
        <v>21.478260869565233</v>
      </c>
      <c r="H167" s="24"/>
      <c r="I167" s="24"/>
      <c r="J167" s="24">
        <f t="shared" si="6"/>
        <v>1.458552396407025E-13</v>
      </c>
      <c r="K167" s="24">
        <f t="shared" si="7"/>
        <v>8.5940544452485739</v>
      </c>
      <c r="L167" s="24"/>
      <c r="M167" s="24"/>
      <c r="N167" s="15"/>
      <c r="O167" s="15"/>
      <c r="P167" s="15"/>
      <c r="Q167" s="15"/>
      <c r="R167" s="15"/>
      <c r="S167" s="15"/>
    </row>
    <row r="168" spans="1:19" x14ac:dyDescent="0.3">
      <c r="A168" s="25">
        <v>1920</v>
      </c>
      <c r="B168" s="26">
        <v>8</v>
      </c>
      <c r="C168" s="27" t="str">
        <f t="shared" si="8"/>
        <v>1920-8</v>
      </c>
      <c r="D168" s="7"/>
      <c r="E168" s="7"/>
      <c r="F168" s="7">
        <v>1.4442572505751059E-13</v>
      </c>
      <c r="G168" s="7">
        <v>20.961956521739147</v>
      </c>
      <c r="H168" s="24"/>
      <c r="I168" s="24"/>
      <c r="J168" s="24">
        <f t="shared" si="6"/>
        <v>1.4442572505751059E-13</v>
      </c>
      <c r="K168" s="24">
        <f t="shared" si="7"/>
        <v>8.3874665980070215</v>
      </c>
      <c r="L168" s="24"/>
      <c r="M168" s="24"/>
      <c r="N168" s="15"/>
      <c r="O168" s="15"/>
      <c r="P168" s="15"/>
      <c r="Q168" s="15"/>
      <c r="R168" s="15"/>
      <c r="S168" s="15"/>
    </row>
    <row r="169" spans="1:19" x14ac:dyDescent="0.3">
      <c r="A169" s="25">
        <v>1920</v>
      </c>
      <c r="B169" s="26">
        <v>9</v>
      </c>
      <c r="C169" s="27" t="str">
        <f t="shared" si="8"/>
        <v>1920-9</v>
      </c>
      <c r="D169" s="7"/>
      <c r="E169" s="7"/>
      <c r="F169" s="7">
        <v>1.4301022102305586E-13</v>
      </c>
      <c r="G169" s="7">
        <v>20.652173913043494</v>
      </c>
      <c r="H169" s="24"/>
      <c r="I169" s="24"/>
      <c r="J169" s="24">
        <f t="shared" si="6"/>
        <v>1.4301022102305586E-13</v>
      </c>
      <c r="K169" s="24">
        <f t="shared" si="7"/>
        <v>8.2635138896620894</v>
      </c>
      <c r="L169" s="24"/>
      <c r="M169" s="24"/>
      <c r="N169" s="15"/>
      <c r="O169" s="15"/>
      <c r="P169" s="15"/>
      <c r="Q169" s="15"/>
      <c r="R169" s="15"/>
      <c r="S169" s="15"/>
    </row>
    <row r="170" spans="1:19" x14ac:dyDescent="0.3">
      <c r="A170" s="25">
        <v>1920</v>
      </c>
      <c r="B170" s="26">
        <v>10</v>
      </c>
      <c r="C170" s="27" t="str">
        <f t="shared" si="8"/>
        <v>1920-10</v>
      </c>
      <c r="D170" s="7"/>
      <c r="E170" s="7"/>
      <c r="F170" s="7">
        <v>1.4160859022116242E-13</v>
      </c>
      <c r="G170" s="7">
        <v>20.548913043478272</v>
      </c>
      <c r="H170" s="24"/>
      <c r="I170" s="24"/>
      <c r="J170" s="24">
        <f t="shared" si="6"/>
        <v>1.4160859022116242E-13</v>
      </c>
      <c r="K170" s="24">
        <f t="shared" si="7"/>
        <v>8.2221963202137776</v>
      </c>
      <c r="L170" s="24"/>
      <c r="M170" s="24"/>
      <c r="N170" s="15"/>
      <c r="O170" s="15"/>
      <c r="P170" s="15"/>
      <c r="Q170" s="15"/>
      <c r="R170" s="15"/>
      <c r="S170" s="15"/>
    </row>
    <row r="171" spans="1:19" x14ac:dyDescent="0.3">
      <c r="A171" s="25">
        <v>1920</v>
      </c>
      <c r="B171" s="26">
        <v>11</v>
      </c>
      <c r="C171" s="27" t="str">
        <f t="shared" si="8"/>
        <v>1920-11</v>
      </c>
      <c r="D171" s="7"/>
      <c r="E171" s="7"/>
      <c r="F171" s="7">
        <v>1.4022069668147839E-13</v>
      </c>
      <c r="G171" s="7">
        <v>20.445652173913057</v>
      </c>
      <c r="H171" s="24"/>
      <c r="I171" s="24"/>
      <c r="J171" s="24">
        <f t="shared" si="6"/>
        <v>1.4022069668147839E-13</v>
      </c>
      <c r="K171" s="24">
        <f t="shared" si="7"/>
        <v>8.1808787507654674</v>
      </c>
      <c r="L171" s="24"/>
      <c r="M171" s="24"/>
      <c r="N171" s="15"/>
      <c r="O171" s="15"/>
      <c r="P171" s="15"/>
      <c r="Q171" s="15"/>
      <c r="R171" s="15"/>
      <c r="S171" s="15"/>
    </row>
    <row r="172" spans="1:19" x14ac:dyDescent="0.3">
      <c r="A172" s="25">
        <v>1920</v>
      </c>
      <c r="B172" s="26">
        <v>12</v>
      </c>
      <c r="C172" s="27" t="str">
        <f t="shared" si="8"/>
        <v>1920-12</v>
      </c>
      <c r="D172" s="7"/>
      <c r="E172" s="7"/>
      <c r="F172" s="7">
        <v>1.3884640576628547E-13</v>
      </c>
      <c r="G172" s="7">
        <v>20.032608695652183</v>
      </c>
      <c r="H172" s="24"/>
      <c r="I172" s="24"/>
      <c r="J172" s="24">
        <f t="shared" si="6"/>
        <v>1.3884640576628547E-13</v>
      </c>
      <c r="K172" s="24">
        <f t="shared" si="7"/>
        <v>8.0156084729722252</v>
      </c>
      <c r="L172" s="24"/>
      <c r="M172" s="24"/>
      <c r="N172" s="15"/>
      <c r="O172" s="15"/>
      <c r="P172" s="15"/>
      <c r="Q172" s="15"/>
      <c r="R172" s="15"/>
      <c r="S172" s="15"/>
    </row>
    <row r="173" spans="1:19" x14ac:dyDescent="0.3">
      <c r="A173" s="25">
        <v>1921</v>
      </c>
      <c r="B173" s="26">
        <v>1</v>
      </c>
      <c r="C173" s="27" t="str">
        <f t="shared" si="8"/>
        <v>1921-1</v>
      </c>
      <c r="D173" s="7"/>
      <c r="E173" s="7"/>
      <c r="F173" s="7">
        <v>1.3748558415743807E-13</v>
      </c>
      <c r="G173" s="7">
        <v>19.619565217391315</v>
      </c>
      <c r="H173" s="24"/>
      <c r="I173" s="24"/>
      <c r="J173" s="24">
        <f t="shared" si="6"/>
        <v>1.3748558415743807E-13</v>
      </c>
      <c r="K173" s="24">
        <f t="shared" si="7"/>
        <v>7.8503381951789839</v>
      </c>
      <c r="L173" s="24"/>
      <c r="M173" s="24"/>
      <c r="N173" s="15"/>
      <c r="O173" s="15"/>
      <c r="P173" s="15"/>
      <c r="Q173" s="15"/>
      <c r="R173" s="15"/>
      <c r="S173" s="15"/>
    </row>
    <row r="174" spans="1:19" x14ac:dyDescent="0.3">
      <c r="A174" s="25">
        <v>1921</v>
      </c>
      <c r="B174" s="26">
        <v>2</v>
      </c>
      <c r="C174" s="27" t="str">
        <f t="shared" si="8"/>
        <v>1921-2</v>
      </c>
      <c r="D174" s="7"/>
      <c r="E174" s="7"/>
      <c r="F174" s="7">
        <v>1.3613809984343012E-13</v>
      </c>
      <c r="G174" s="7">
        <v>19.000000000000007</v>
      </c>
      <c r="H174" s="24"/>
      <c r="I174" s="24"/>
      <c r="J174" s="24">
        <f t="shared" si="6"/>
        <v>1.3613809984343012E-13</v>
      </c>
      <c r="K174" s="24">
        <f t="shared" si="7"/>
        <v>7.6024327784891197</v>
      </c>
      <c r="L174" s="24"/>
      <c r="M174" s="24"/>
      <c r="N174" s="15"/>
      <c r="O174" s="15"/>
      <c r="P174" s="15"/>
      <c r="Q174" s="15"/>
      <c r="R174" s="15"/>
      <c r="S174" s="15"/>
    </row>
    <row r="175" spans="1:19" x14ac:dyDescent="0.3">
      <c r="A175" s="25">
        <v>1921</v>
      </c>
      <c r="B175" s="26">
        <v>3</v>
      </c>
      <c r="C175" s="27" t="str">
        <f t="shared" si="8"/>
        <v>1921-3</v>
      </c>
      <c r="D175" s="7"/>
      <c r="E175" s="7"/>
      <c r="F175" s="7">
        <v>1.3480382210658896E-13</v>
      </c>
      <c r="G175" s="7">
        <v>18.896739130434792</v>
      </c>
      <c r="H175" s="24"/>
      <c r="I175" s="24"/>
      <c r="J175" s="24">
        <f t="shared" si="6"/>
        <v>1.3480382210658896E-13</v>
      </c>
      <c r="K175" s="24">
        <f t="shared" si="7"/>
        <v>7.5611152090408096</v>
      </c>
      <c r="L175" s="24"/>
      <c r="M175" s="24"/>
      <c r="N175" s="15"/>
      <c r="O175" s="15"/>
      <c r="P175" s="15"/>
      <c r="Q175" s="15"/>
      <c r="R175" s="15"/>
      <c r="S175" s="15"/>
    </row>
    <row r="176" spans="1:19" x14ac:dyDescent="0.3">
      <c r="A176" s="25">
        <v>1921</v>
      </c>
      <c r="B176" s="26">
        <v>4</v>
      </c>
      <c r="C176" s="27" t="str">
        <f t="shared" si="8"/>
        <v>1921-4</v>
      </c>
      <c r="D176" s="7"/>
      <c r="E176" s="7"/>
      <c r="F176" s="7">
        <v>1.3348262151039452E-13</v>
      </c>
      <c r="G176" s="7">
        <v>18.690217391304358</v>
      </c>
      <c r="H176" s="24"/>
      <c r="I176" s="24"/>
      <c r="J176" s="24">
        <f t="shared" si="6"/>
        <v>1.3348262151039452E-13</v>
      </c>
      <c r="K176" s="24">
        <f t="shared" si="7"/>
        <v>7.4784800701441903</v>
      </c>
      <c r="L176" s="24"/>
      <c r="M176" s="24"/>
      <c r="N176" s="15"/>
      <c r="O176" s="15"/>
      <c r="P176" s="15"/>
      <c r="Q176" s="15"/>
      <c r="R176" s="15"/>
      <c r="S176" s="15"/>
    </row>
    <row r="177" spans="1:19" x14ac:dyDescent="0.3">
      <c r="A177" s="25">
        <v>1921</v>
      </c>
      <c r="B177" s="26">
        <v>5</v>
      </c>
      <c r="C177" s="27" t="str">
        <f t="shared" si="8"/>
        <v>1921-5</v>
      </c>
      <c r="D177" s="7"/>
      <c r="E177" s="7"/>
      <c r="F177" s="7">
        <v>1.321743698869229E-13</v>
      </c>
      <c r="G177" s="7">
        <v>18.277173913043491</v>
      </c>
      <c r="H177" s="24"/>
      <c r="I177" s="24"/>
      <c r="J177" s="24">
        <f t="shared" si="6"/>
        <v>1.321743698869229E-13</v>
      </c>
      <c r="K177" s="24">
        <f t="shared" si="7"/>
        <v>7.313209792350948</v>
      </c>
      <c r="L177" s="24"/>
      <c r="M177" s="24"/>
      <c r="N177" s="15"/>
      <c r="O177" s="15"/>
      <c r="P177" s="15"/>
      <c r="Q177" s="15"/>
      <c r="R177" s="15"/>
      <c r="S177" s="15"/>
    </row>
    <row r="178" spans="1:19" x14ac:dyDescent="0.3">
      <c r="A178" s="25">
        <v>1921</v>
      </c>
      <c r="B178" s="26">
        <v>6</v>
      </c>
      <c r="C178" s="27" t="str">
        <f t="shared" si="8"/>
        <v>1921-6</v>
      </c>
      <c r="D178" s="7"/>
      <c r="E178" s="7"/>
      <c r="F178" s="7">
        <v>1.3087894032194396E-13</v>
      </c>
      <c r="G178" s="7">
        <v>18.173913043478276</v>
      </c>
      <c r="H178" s="24"/>
      <c r="I178" s="24"/>
      <c r="J178" s="24">
        <f t="shared" si="6"/>
        <v>1.3087894032194396E-13</v>
      </c>
      <c r="K178" s="24">
        <f t="shared" si="7"/>
        <v>7.2718922229026397</v>
      </c>
      <c r="L178" s="24"/>
      <c r="M178" s="24"/>
      <c r="N178" s="15"/>
      <c r="O178" s="15"/>
      <c r="P178" s="15"/>
      <c r="Q178" s="15"/>
      <c r="R178" s="15"/>
      <c r="S178" s="15"/>
    </row>
    <row r="179" spans="1:19" x14ac:dyDescent="0.3">
      <c r="A179" s="25">
        <v>1921</v>
      </c>
      <c r="B179" s="26">
        <v>7</v>
      </c>
      <c r="C179" s="27" t="str">
        <f t="shared" si="8"/>
        <v>1921-7</v>
      </c>
      <c r="D179" s="7"/>
      <c r="E179" s="7"/>
      <c r="F179" s="7">
        <v>1.2901363102349718E-13</v>
      </c>
      <c r="G179" s="7">
        <v>18.277173913043491</v>
      </c>
      <c r="H179" s="24"/>
      <c r="I179" s="24"/>
      <c r="J179" s="24">
        <f t="shared" si="6"/>
        <v>1.2901363102349718E-13</v>
      </c>
      <c r="K179" s="24">
        <f t="shared" si="7"/>
        <v>7.313209792350948</v>
      </c>
      <c r="L179" s="24"/>
      <c r="M179" s="24"/>
      <c r="N179" s="15"/>
      <c r="O179" s="15"/>
      <c r="P179" s="15"/>
      <c r="Q179" s="15"/>
      <c r="R179" s="15"/>
      <c r="S179" s="15"/>
    </row>
    <row r="180" spans="1:19" x14ac:dyDescent="0.3">
      <c r="A180" s="25">
        <v>1921</v>
      </c>
      <c r="B180" s="26">
        <v>8</v>
      </c>
      <c r="C180" s="27" t="str">
        <f t="shared" si="8"/>
        <v>1921-8</v>
      </c>
      <c r="D180" s="7"/>
      <c r="E180" s="7"/>
      <c r="F180" s="7">
        <v>1.2717490643585501E-13</v>
      </c>
      <c r="G180" s="7">
        <v>18.277173913043491</v>
      </c>
      <c r="H180" s="24"/>
      <c r="I180" s="24"/>
      <c r="J180" s="24">
        <f t="shared" si="6"/>
        <v>1.2717490643585501E-13</v>
      </c>
      <c r="K180" s="24">
        <f t="shared" si="7"/>
        <v>7.313209792350948</v>
      </c>
      <c r="L180" s="24"/>
      <c r="M180" s="24"/>
      <c r="N180" s="15"/>
      <c r="O180" s="15"/>
      <c r="P180" s="15"/>
      <c r="Q180" s="15"/>
      <c r="R180" s="15"/>
      <c r="S180" s="15"/>
    </row>
    <row r="181" spans="1:19" x14ac:dyDescent="0.3">
      <c r="A181" s="25">
        <v>1921</v>
      </c>
      <c r="B181" s="26">
        <v>9</v>
      </c>
      <c r="C181" s="27" t="str">
        <f t="shared" si="8"/>
        <v>1921-9</v>
      </c>
      <c r="D181" s="7"/>
      <c r="E181" s="7"/>
      <c r="F181" s="7">
        <v>1.2536238766912009E-13</v>
      </c>
      <c r="G181" s="7">
        <v>18.070652173913057</v>
      </c>
      <c r="H181" s="24"/>
      <c r="I181" s="24"/>
      <c r="J181" s="24">
        <f t="shared" si="6"/>
        <v>1.2536238766912009E-13</v>
      </c>
      <c r="K181" s="24">
        <f t="shared" si="7"/>
        <v>7.2305746534543287</v>
      </c>
      <c r="L181" s="24"/>
      <c r="M181" s="24"/>
      <c r="N181" s="15"/>
      <c r="O181" s="15"/>
      <c r="P181" s="15"/>
      <c r="Q181" s="15"/>
      <c r="R181" s="15"/>
      <c r="S181" s="15"/>
    </row>
    <row r="182" spans="1:19" x14ac:dyDescent="0.3">
      <c r="A182" s="25">
        <v>1921</v>
      </c>
      <c r="B182" s="26">
        <v>10</v>
      </c>
      <c r="C182" s="27" t="str">
        <f t="shared" si="8"/>
        <v>1921-10</v>
      </c>
      <c r="D182" s="7"/>
      <c r="E182" s="7"/>
      <c r="F182" s="7">
        <v>1.2357570123339948E-13</v>
      </c>
      <c r="G182" s="7">
        <v>18.070652173913057</v>
      </c>
      <c r="H182" s="24"/>
      <c r="I182" s="24"/>
      <c r="J182" s="24">
        <f t="shared" si="6"/>
        <v>1.2357570123339948E-13</v>
      </c>
      <c r="K182" s="24">
        <f t="shared" si="7"/>
        <v>7.2305746534543287</v>
      </c>
      <c r="L182" s="24"/>
      <c r="M182" s="24"/>
      <c r="N182" s="15"/>
      <c r="O182" s="15"/>
      <c r="P182" s="15"/>
      <c r="Q182" s="15"/>
      <c r="R182" s="15"/>
      <c r="S182" s="15"/>
    </row>
    <row r="183" spans="1:19" x14ac:dyDescent="0.3">
      <c r="A183" s="25">
        <v>1921</v>
      </c>
      <c r="B183" s="26">
        <v>11</v>
      </c>
      <c r="C183" s="27" t="str">
        <f t="shared" si="8"/>
        <v>1921-11</v>
      </c>
      <c r="D183" s="7"/>
      <c r="E183" s="7"/>
      <c r="F183" s="7">
        <v>1.2181447896184281E-13</v>
      </c>
      <c r="G183" s="7">
        <v>17.967391304347835</v>
      </c>
      <c r="H183" s="24"/>
      <c r="I183" s="24"/>
      <c r="J183" s="24">
        <f t="shared" si="6"/>
        <v>1.2181447896184281E-13</v>
      </c>
      <c r="K183" s="24">
        <f t="shared" si="7"/>
        <v>7.1892570840060159</v>
      </c>
      <c r="L183" s="24"/>
      <c r="M183" s="24"/>
      <c r="N183" s="15"/>
      <c r="O183" s="15"/>
      <c r="P183" s="15"/>
      <c r="Q183" s="15"/>
      <c r="R183" s="15"/>
      <c r="S183" s="15"/>
    </row>
    <row r="184" spans="1:19" x14ac:dyDescent="0.3">
      <c r="A184" s="25">
        <v>1921</v>
      </c>
      <c r="B184" s="26">
        <v>12</v>
      </c>
      <c r="C184" s="27" t="str">
        <f t="shared" si="8"/>
        <v>1921-12</v>
      </c>
      <c r="D184" s="7"/>
      <c r="E184" s="7"/>
      <c r="F184" s="7">
        <v>1.2007835793477729E-13</v>
      </c>
      <c r="G184" s="7">
        <v>17.86413043478262</v>
      </c>
      <c r="H184" s="24"/>
      <c r="I184" s="24"/>
      <c r="J184" s="24">
        <f t="shared" si="6"/>
        <v>1.2007835793477729E-13</v>
      </c>
      <c r="K184" s="24">
        <f t="shared" si="7"/>
        <v>7.1479395145577067</v>
      </c>
      <c r="L184" s="24"/>
      <c r="M184" s="24"/>
      <c r="N184" s="15"/>
      <c r="O184" s="15"/>
      <c r="P184" s="15"/>
      <c r="Q184" s="15"/>
      <c r="R184" s="15"/>
      <c r="S184" s="15"/>
    </row>
    <row r="185" spans="1:19" x14ac:dyDescent="0.3">
      <c r="A185" s="25">
        <v>1922</v>
      </c>
      <c r="B185" s="26">
        <v>1</v>
      </c>
      <c r="C185" s="27" t="str">
        <f t="shared" si="8"/>
        <v>1922-1</v>
      </c>
      <c r="D185" s="7"/>
      <c r="E185" s="7"/>
      <c r="F185" s="7">
        <v>1.1836698040492416E-13</v>
      </c>
      <c r="G185" s="7">
        <v>17.451086956521745</v>
      </c>
      <c r="H185" s="24"/>
      <c r="I185" s="24"/>
      <c r="J185" s="24">
        <f t="shared" si="6"/>
        <v>1.1836698040492416E-13</v>
      </c>
      <c r="K185" s="24">
        <f t="shared" si="7"/>
        <v>6.9826692367644636</v>
      </c>
      <c r="L185" s="24"/>
      <c r="M185" s="24"/>
      <c r="N185" s="15"/>
      <c r="O185" s="15"/>
      <c r="P185" s="15"/>
      <c r="Q185" s="15"/>
      <c r="R185" s="15"/>
      <c r="S185" s="15"/>
    </row>
    <row r="186" spans="1:19" x14ac:dyDescent="0.3">
      <c r="A186" s="25">
        <v>1922</v>
      </c>
      <c r="B186" s="26">
        <v>2</v>
      </c>
      <c r="C186" s="27" t="str">
        <f t="shared" si="8"/>
        <v>1922-2</v>
      </c>
      <c r="D186" s="7"/>
      <c r="E186" s="7"/>
      <c r="F186" s="7">
        <v>1.1667999372368071E-13</v>
      </c>
      <c r="G186" s="7">
        <v>17.451086956521745</v>
      </c>
      <c r="H186" s="24"/>
      <c r="I186" s="24"/>
      <c r="J186" s="24">
        <f t="shared" si="6"/>
        <v>1.1667999372368071E-13</v>
      </c>
      <c r="K186" s="24">
        <f t="shared" si="7"/>
        <v>6.9826692367644636</v>
      </c>
      <c r="L186" s="24"/>
      <c r="M186" s="24"/>
      <c r="N186" s="15"/>
      <c r="O186" s="15"/>
      <c r="P186" s="15"/>
      <c r="Q186" s="15"/>
      <c r="R186" s="15"/>
      <c r="S186" s="15"/>
    </row>
    <row r="187" spans="1:19" x14ac:dyDescent="0.3">
      <c r="A187" s="25">
        <v>1922</v>
      </c>
      <c r="B187" s="26">
        <v>3</v>
      </c>
      <c r="C187" s="27" t="str">
        <f t="shared" si="8"/>
        <v>1922-3</v>
      </c>
      <c r="D187" s="7"/>
      <c r="E187" s="7"/>
      <c r="F187" s="7">
        <v>1.1501705026845314E-13</v>
      </c>
      <c r="G187" s="7">
        <v>17.244565217391312</v>
      </c>
      <c r="H187" s="24"/>
      <c r="I187" s="24"/>
      <c r="J187" s="24">
        <f t="shared" si="6"/>
        <v>1.1501705026845314E-13</v>
      </c>
      <c r="K187" s="24">
        <f t="shared" si="7"/>
        <v>6.9000340978678425</v>
      </c>
      <c r="L187" s="24"/>
      <c r="M187" s="24"/>
      <c r="N187" s="15"/>
      <c r="O187" s="15"/>
      <c r="P187" s="15"/>
      <c r="Q187" s="15"/>
      <c r="R187" s="15"/>
      <c r="S187" s="15"/>
    </row>
    <row r="188" spans="1:19" x14ac:dyDescent="0.3">
      <c r="A188" s="25">
        <v>1922</v>
      </c>
      <c r="B188" s="26">
        <v>4</v>
      </c>
      <c r="C188" s="27" t="str">
        <f t="shared" si="8"/>
        <v>1922-4</v>
      </c>
      <c r="D188" s="7"/>
      <c r="E188" s="7"/>
      <c r="F188" s="7">
        <v>1.13377807371025E-13</v>
      </c>
      <c r="G188" s="7">
        <v>17.244565217391312</v>
      </c>
      <c r="H188" s="24"/>
      <c r="I188" s="24"/>
      <c r="J188" s="24">
        <f t="shared" si="6"/>
        <v>1.1337780737102502E-13</v>
      </c>
      <c r="K188" s="24">
        <f t="shared" si="7"/>
        <v>6.9000340978678425</v>
      </c>
      <c r="L188" s="24"/>
      <c r="M188" s="24"/>
      <c r="N188" s="15"/>
      <c r="O188" s="15"/>
      <c r="P188" s="15"/>
      <c r="Q188" s="15"/>
      <c r="R188" s="15"/>
      <c r="S188" s="15"/>
    </row>
    <row r="189" spans="1:19" x14ac:dyDescent="0.3">
      <c r="A189" s="25">
        <v>1922</v>
      </c>
      <c r="B189" s="26">
        <v>5</v>
      </c>
      <c r="C189" s="27" t="str">
        <f t="shared" si="8"/>
        <v>1922-5</v>
      </c>
      <c r="D189" s="7"/>
      <c r="E189" s="7"/>
      <c r="F189" s="7">
        <v>1.117619272469465E-13</v>
      </c>
      <c r="G189" s="7">
        <v>17.244565217391312</v>
      </c>
      <c r="H189" s="24"/>
      <c r="I189" s="24"/>
      <c r="J189" s="24">
        <f t="shared" si="6"/>
        <v>1.1176192724694652E-13</v>
      </c>
      <c r="K189" s="24">
        <f t="shared" si="7"/>
        <v>6.9000340978678425</v>
      </c>
      <c r="L189" s="24"/>
      <c r="M189" s="24"/>
      <c r="N189" s="15"/>
      <c r="O189" s="15"/>
      <c r="P189" s="15"/>
      <c r="Q189" s="15"/>
      <c r="R189" s="15"/>
      <c r="S189" s="15"/>
    </row>
    <row r="190" spans="1:19" x14ac:dyDescent="0.3">
      <c r="A190" s="25">
        <v>1922</v>
      </c>
      <c r="B190" s="26">
        <v>6</v>
      </c>
      <c r="C190" s="27" t="str">
        <f t="shared" si="8"/>
        <v>1922-6</v>
      </c>
      <c r="D190" s="7"/>
      <c r="E190" s="7"/>
      <c r="F190" s="7">
        <v>1.1016907691977144E-13</v>
      </c>
      <c r="G190" s="7">
        <v>17.244565217391312</v>
      </c>
      <c r="H190" s="24"/>
      <c r="I190" s="24"/>
      <c r="J190" s="24">
        <f t="shared" si="6"/>
        <v>1.1016907691977145E-13</v>
      </c>
      <c r="K190" s="24">
        <f t="shared" si="7"/>
        <v>6.9000340978678425</v>
      </c>
      <c r="L190" s="24"/>
      <c r="M190" s="24"/>
      <c r="N190" s="15"/>
      <c r="O190" s="15"/>
      <c r="P190" s="15"/>
      <c r="Q190" s="15"/>
      <c r="R190" s="15"/>
      <c r="S190" s="15"/>
    </row>
    <row r="191" spans="1:19" x14ac:dyDescent="0.3">
      <c r="A191" s="25">
        <v>1922</v>
      </c>
      <c r="B191" s="26">
        <v>7</v>
      </c>
      <c r="C191" s="27" t="str">
        <f t="shared" si="8"/>
        <v>1922-7</v>
      </c>
      <c r="D191" s="7"/>
      <c r="E191" s="7"/>
      <c r="F191" s="7">
        <v>1.099981250859376E-13</v>
      </c>
      <c r="G191" s="7">
        <v>17.34782608695653</v>
      </c>
      <c r="H191" s="24"/>
      <c r="I191" s="24"/>
      <c r="J191" s="24">
        <f t="shared" si="6"/>
        <v>1.099981250859376E-13</v>
      </c>
      <c r="K191" s="24">
        <f t="shared" si="7"/>
        <v>6.9413516673161535</v>
      </c>
      <c r="L191" s="24"/>
      <c r="M191" s="24"/>
      <c r="N191" s="15"/>
      <c r="O191" s="15"/>
      <c r="P191" s="15"/>
      <c r="Q191" s="15"/>
      <c r="R191" s="15"/>
      <c r="S191" s="15"/>
    </row>
    <row r="192" spans="1:19" x14ac:dyDescent="0.3">
      <c r="A192" s="25">
        <v>1922</v>
      </c>
      <c r="B192" s="26">
        <v>8</v>
      </c>
      <c r="C192" s="27" t="str">
        <f t="shared" si="8"/>
        <v>1922-8</v>
      </c>
      <c r="D192" s="7"/>
      <c r="E192" s="7"/>
      <c r="F192" s="7">
        <v>1.0982743852190821E-13</v>
      </c>
      <c r="G192" s="7">
        <v>17.141304347826097</v>
      </c>
      <c r="H192" s="24"/>
      <c r="I192" s="24"/>
      <c r="J192" s="24">
        <f t="shared" si="6"/>
        <v>1.0982743852190821E-13</v>
      </c>
      <c r="K192" s="24">
        <f t="shared" si="7"/>
        <v>6.8587165284195342</v>
      </c>
      <c r="L192" s="24"/>
      <c r="M192" s="24"/>
      <c r="N192" s="15"/>
      <c r="O192" s="15"/>
      <c r="P192" s="15"/>
      <c r="Q192" s="15"/>
      <c r="R192" s="15"/>
      <c r="S192" s="15"/>
    </row>
    <row r="193" spans="1:19" x14ac:dyDescent="0.3">
      <c r="A193" s="25">
        <v>1922</v>
      </c>
      <c r="B193" s="26">
        <v>9</v>
      </c>
      <c r="C193" s="27" t="str">
        <f t="shared" si="8"/>
        <v>1922-9</v>
      </c>
      <c r="D193" s="7"/>
      <c r="E193" s="7"/>
      <c r="F193" s="7">
        <v>1.0965701681605812E-13</v>
      </c>
      <c r="G193" s="7">
        <v>17.141304347826097</v>
      </c>
      <c r="H193" s="24"/>
      <c r="I193" s="24"/>
      <c r="J193" s="24">
        <f t="shared" si="6"/>
        <v>1.0965701681605812E-13</v>
      </c>
      <c r="K193" s="24">
        <f t="shared" si="7"/>
        <v>6.8587165284195342</v>
      </c>
      <c r="L193" s="24"/>
      <c r="M193" s="24"/>
      <c r="N193" s="15"/>
      <c r="O193" s="15"/>
      <c r="P193" s="15"/>
      <c r="Q193" s="15"/>
      <c r="R193" s="15"/>
      <c r="S193" s="15"/>
    </row>
    <row r="194" spans="1:19" x14ac:dyDescent="0.3">
      <c r="A194" s="25">
        <v>1922</v>
      </c>
      <c r="B194" s="26">
        <v>10</v>
      </c>
      <c r="C194" s="27" t="str">
        <f t="shared" si="8"/>
        <v>1922-10</v>
      </c>
      <c r="D194" s="7"/>
      <c r="E194" s="7"/>
      <c r="F194" s="7">
        <v>1.0948685955740097E-13</v>
      </c>
      <c r="G194" s="7">
        <v>17.244565217391312</v>
      </c>
      <c r="H194" s="24"/>
      <c r="I194" s="24"/>
      <c r="J194" s="24">
        <f t="shared" si="6"/>
        <v>1.0948685955740097E-13</v>
      </c>
      <c r="K194" s="24">
        <f t="shared" si="7"/>
        <v>6.9000340978678425</v>
      </c>
      <c r="L194" s="24"/>
      <c r="M194" s="24"/>
      <c r="N194" s="15"/>
      <c r="O194" s="15"/>
      <c r="P194" s="15"/>
      <c r="Q194" s="15"/>
      <c r="R194" s="15"/>
      <c r="S194" s="15"/>
    </row>
    <row r="195" spans="1:19" x14ac:dyDescent="0.3">
      <c r="A195" s="25">
        <v>1922</v>
      </c>
      <c r="B195" s="26">
        <v>11</v>
      </c>
      <c r="C195" s="27" t="str">
        <f t="shared" si="8"/>
        <v>1922-11</v>
      </c>
      <c r="D195" s="7"/>
      <c r="E195" s="7"/>
      <c r="F195" s="7">
        <v>1.0931696633558814E-13</v>
      </c>
      <c r="G195" s="7">
        <v>17.34782608695653</v>
      </c>
      <c r="H195" s="24"/>
      <c r="I195" s="24"/>
      <c r="J195" s="24">
        <f t="shared" si="6"/>
        <v>1.0931696633558814E-13</v>
      </c>
      <c r="K195" s="24">
        <f t="shared" si="7"/>
        <v>6.9413516673161535</v>
      </c>
      <c r="L195" s="24"/>
      <c r="M195" s="24"/>
      <c r="N195" s="15"/>
      <c r="O195" s="15"/>
      <c r="P195" s="15"/>
      <c r="Q195" s="15"/>
      <c r="R195" s="15"/>
      <c r="S195" s="15"/>
    </row>
    <row r="196" spans="1:19" x14ac:dyDescent="0.3">
      <c r="A196" s="25">
        <v>1922</v>
      </c>
      <c r="B196" s="26">
        <v>12</v>
      </c>
      <c r="C196" s="27" t="str">
        <f t="shared" si="8"/>
        <v>1922-12</v>
      </c>
      <c r="D196" s="7"/>
      <c r="E196" s="7"/>
      <c r="F196" s="7">
        <v>1.0914733674090766E-13</v>
      </c>
      <c r="G196" s="7">
        <v>17.451086956521745</v>
      </c>
      <c r="H196" s="24"/>
      <c r="I196" s="24"/>
      <c r="J196" s="24">
        <f t="shared" si="6"/>
        <v>1.0914733674090766E-13</v>
      </c>
      <c r="K196" s="24">
        <f t="shared" si="7"/>
        <v>6.9826692367644636</v>
      </c>
      <c r="L196" s="24"/>
      <c r="M196" s="24"/>
      <c r="N196" s="15"/>
      <c r="O196" s="15"/>
      <c r="P196" s="15"/>
      <c r="Q196" s="15"/>
      <c r="R196" s="15"/>
      <c r="S196" s="15"/>
    </row>
    <row r="197" spans="1:19" x14ac:dyDescent="0.3">
      <c r="A197" s="25">
        <v>1923</v>
      </c>
      <c r="B197" s="26">
        <v>1</v>
      </c>
      <c r="C197" s="27" t="str">
        <f t="shared" si="8"/>
        <v>1923-1</v>
      </c>
      <c r="D197" s="7"/>
      <c r="E197" s="7"/>
      <c r="F197" s="7">
        <v>1.0897797036428343E-13</v>
      </c>
      <c r="G197" s="7">
        <v>17.34782608695653</v>
      </c>
      <c r="H197" s="24"/>
      <c r="I197" s="24"/>
      <c r="J197" s="24">
        <f t="shared" si="6"/>
        <v>1.0897797036428343E-13</v>
      </c>
      <c r="K197" s="24">
        <f t="shared" si="7"/>
        <v>6.9413516673161535</v>
      </c>
      <c r="L197" s="24"/>
      <c r="M197" s="24"/>
      <c r="N197" s="15"/>
      <c r="O197" s="15"/>
      <c r="P197" s="15"/>
      <c r="Q197" s="15"/>
      <c r="R197" s="15"/>
      <c r="S197" s="15"/>
    </row>
    <row r="198" spans="1:19" x14ac:dyDescent="0.3">
      <c r="A198" s="25">
        <v>1923</v>
      </c>
      <c r="B198" s="26">
        <v>2</v>
      </c>
      <c r="C198" s="27" t="str">
        <f t="shared" si="8"/>
        <v>1923-2</v>
      </c>
      <c r="D198" s="7"/>
      <c r="E198" s="7"/>
      <c r="F198" s="7">
        <v>1.0880886679727404E-13</v>
      </c>
      <c r="G198" s="7">
        <v>17.34782608695653</v>
      </c>
      <c r="H198" s="24"/>
      <c r="I198" s="24"/>
      <c r="J198" s="24">
        <f t="shared" si="6"/>
        <v>1.0880886679727404E-13</v>
      </c>
      <c r="K198" s="24">
        <f t="shared" si="7"/>
        <v>6.9413516673161535</v>
      </c>
      <c r="L198" s="24"/>
      <c r="M198" s="24"/>
      <c r="N198" s="15"/>
      <c r="O198" s="15"/>
      <c r="P198" s="15"/>
      <c r="Q198" s="15"/>
      <c r="R198" s="15"/>
      <c r="S198" s="15"/>
    </row>
    <row r="199" spans="1:19" x14ac:dyDescent="0.3">
      <c r="A199" s="25">
        <v>1923</v>
      </c>
      <c r="B199" s="26">
        <v>3</v>
      </c>
      <c r="C199" s="27" t="str">
        <f t="shared" si="8"/>
        <v>1923-3</v>
      </c>
      <c r="D199" s="7"/>
      <c r="E199" s="7"/>
      <c r="F199" s="7">
        <v>1.086400256320719E-13</v>
      </c>
      <c r="G199" s="7">
        <v>17.34782608695653</v>
      </c>
      <c r="H199" s="24"/>
      <c r="I199" s="24"/>
      <c r="J199" s="24">
        <f t="shared" si="6"/>
        <v>1.086400256320719E-13</v>
      </c>
      <c r="K199" s="24">
        <f t="shared" si="7"/>
        <v>6.9413516673161535</v>
      </c>
      <c r="L199" s="24"/>
      <c r="M199" s="24"/>
      <c r="N199" s="15"/>
      <c r="O199" s="15"/>
      <c r="P199" s="15"/>
      <c r="Q199" s="15"/>
      <c r="R199" s="15"/>
      <c r="S199" s="15"/>
    </row>
    <row r="200" spans="1:19" x14ac:dyDescent="0.3">
      <c r="A200" s="25">
        <v>1923</v>
      </c>
      <c r="B200" s="26">
        <v>4</v>
      </c>
      <c r="C200" s="27" t="str">
        <f t="shared" si="8"/>
        <v>1923-4</v>
      </c>
      <c r="D200" s="7"/>
      <c r="E200" s="7"/>
      <c r="F200" s="7">
        <v>1.0847144646150226E-13</v>
      </c>
      <c r="G200" s="7">
        <v>17.451086956521745</v>
      </c>
      <c r="H200" s="24"/>
      <c r="I200" s="24"/>
      <c r="J200" s="24">
        <f t="shared" si="6"/>
        <v>1.0847144646150224E-13</v>
      </c>
      <c r="K200" s="24">
        <f t="shared" si="7"/>
        <v>6.9826692367644636</v>
      </c>
      <c r="L200" s="24"/>
      <c r="M200" s="24"/>
      <c r="N200" s="15"/>
      <c r="O200" s="15"/>
      <c r="P200" s="15"/>
      <c r="Q200" s="15"/>
      <c r="R200" s="15"/>
      <c r="S200" s="15"/>
    </row>
    <row r="201" spans="1:19" x14ac:dyDescent="0.3">
      <c r="A201" s="25">
        <v>1923</v>
      </c>
      <c r="B201" s="26">
        <v>5</v>
      </c>
      <c r="C201" s="27" t="str">
        <f t="shared" si="8"/>
        <v>1923-5</v>
      </c>
      <c r="D201" s="7"/>
      <c r="E201" s="7"/>
      <c r="F201" s="7">
        <v>1.0830312887902212E-13</v>
      </c>
      <c r="G201" s="7">
        <v>17.451086956521745</v>
      </c>
      <c r="H201" s="24"/>
      <c r="I201" s="24"/>
      <c r="J201" s="24">
        <f t="shared" si="6"/>
        <v>1.0830312887902212E-13</v>
      </c>
      <c r="K201" s="24">
        <f t="shared" si="7"/>
        <v>6.9826692367644636</v>
      </c>
      <c r="L201" s="24"/>
      <c r="M201" s="24"/>
      <c r="N201" s="15"/>
      <c r="O201" s="15"/>
      <c r="P201" s="15"/>
      <c r="Q201" s="15"/>
      <c r="R201" s="15"/>
      <c r="S201" s="15"/>
    </row>
    <row r="202" spans="1:19" x14ac:dyDescent="0.3">
      <c r="A202" s="25">
        <v>1923</v>
      </c>
      <c r="B202" s="26">
        <v>6</v>
      </c>
      <c r="C202" s="27" t="str">
        <f t="shared" si="8"/>
        <v>1923-6</v>
      </c>
      <c r="D202" s="7"/>
      <c r="E202" s="7"/>
      <c r="F202" s="7">
        <v>1.0813507247848667E-13</v>
      </c>
      <c r="G202" s="7">
        <v>17.554347826086964</v>
      </c>
      <c r="H202" s="24"/>
      <c r="I202" s="24"/>
      <c r="J202" s="24">
        <f t="shared" ref="J202:J265" si="9">F202/F$1324*100</f>
        <v>1.0813507247848667E-13</v>
      </c>
      <c r="K202" s="24">
        <f t="shared" ref="K202:K265" si="10">G202/G$1324*100</f>
        <v>7.0239868062127746</v>
      </c>
      <c r="L202" s="24"/>
      <c r="M202" s="24"/>
      <c r="N202" s="15"/>
      <c r="O202" s="15"/>
      <c r="P202" s="15"/>
      <c r="Q202" s="15"/>
      <c r="R202" s="15"/>
      <c r="S202" s="15"/>
    </row>
    <row r="203" spans="1:19" x14ac:dyDescent="0.3">
      <c r="A203" s="25">
        <v>1923</v>
      </c>
      <c r="B203" s="26">
        <v>7</v>
      </c>
      <c r="C203" s="27" t="str">
        <f t="shared" ref="C203:C266" si="11">_xlfn.CONCAT(A203,"-",B203)</f>
        <v>1923-7</v>
      </c>
      <c r="D203" s="7"/>
      <c r="E203" s="7"/>
      <c r="F203" s="7">
        <v>1.0830312887881658E-13</v>
      </c>
      <c r="G203" s="7">
        <v>17.760869565217401</v>
      </c>
      <c r="H203" s="24"/>
      <c r="I203" s="24"/>
      <c r="J203" s="24">
        <f t="shared" si="9"/>
        <v>1.0830312887881658E-13</v>
      </c>
      <c r="K203" s="24">
        <f t="shared" si="10"/>
        <v>7.1066219451093957</v>
      </c>
      <c r="L203" s="24"/>
      <c r="M203" s="24"/>
      <c r="N203" s="15"/>
      <c r="O203" s="15"/>
      <c r="P203" s="15"/>
      <c r="Q203" s="15"/>
      <c r="R203" s="15"/>
      <c r="S203" s="15"/>
    </row>
    <row r="204" spans="1:19" x14ac:dyDescent="0.3">
      <c r="A204" s="25">
        <v>1923</v>
      </c>
      <c r="B204" s="26">
        <v>8</v>
      </c>
      <c r="C204" s="27" t="str">
        <f t="shared" si="11"/>
        <v>1923-8</v>
      </c>
      <c r="D204" s="7"/>
      <c r="E204" s="7"/>
      <c r="F204" s="7">
        <v>1.0847144646132396E-13</v>
      </c>
      <c r="G204" s="7">
        <v>17.657608695652183</v>
      </c>
      <c r="H204" s="24"/>
      <c r="I204" s="24"/>
      <c r="J204" s="24">
        <f t="shared" si="9"/>
        <v>1.0847144646132396E-13</v>
      </c>
      <c r="K204" s="24">
        <f t="shared" si="10"/>
        <v>7.0653043756610856</v>
      </c>
      <c r="L204" s="24"/>
      <c r="M204" s="24"/>
      <c r="N204" s="15"/>
      <c r="O204" s="15"/>
      <c r="P204" s="15"/>
      <c r="Q204" s="15"/>
      <c r="R204" s="15"/>
      <c r="S204" s="15"/>
    </row>
    <row r="205" spans="1:19" x14ac:dyDescent="0.3">
      <c r="A205" s="25">
        <v>1923</v>
      </c>
      <c r="B205" s="26">
        <v>9</v>
      </c>
      <c r="C205" s="27" t="str">
        <f t="shared" si="11"/>
        <v>1923-9</v>
      </c>
      <c r="D205" s="7"/>
      <c r="E205" s="7"/>
      <c r="F205" s="7">
        <v>1.0864002563192092E-13</v>
      </c>
      <c r="G205" s="7">
        <v>17.760869565217401</v>
      </c>
      <c r="H205" s="24"/>
      <c r="I205" s="24"/>
      <c r="J205" s="24">
        <f t="shared" si="9"/>
        <v>1.0864002563192091E-13</v>
      </c>
      <c r="K205" s="24">
        <f t="shared" si="10"/>
        <v>7.1066219451093957</v>
      </c>
      <c r="L205" s="24"/>
      <c r="M205" s="24"/>
      <c r="N205" s="15"/>
      <c r="O205" s="15"/>
      <c r="P205" s="15"/>
      <c r="Q205" s="15"/>
      <c r="R205" s="15"/>
      <c r="S205" s="15"/>
    </row>
    <row r="206" spans="1:19" x14ac:dyDescent="0.3">
      <c r="A206" s="25">
        <v>1923</v>
      </c>
      <c r="B206" s="26">
        <v>10</v>
      </c>
      <c r="C206" s="27" t="str">
        <f t="shared" si="11"/>
        <v>1923-10</v>
      </c>
      <c r="D206" s="7"/>
      <c r="E206" s="7"/>
      <c r="F206" s="7">
        <v>1.0880886679715047E-13</v>
      </c>
      <c r="G206" s="7">
        <v>17.86413043478262</v>
      </c>
      <c r="H206" s="24"/>
      <c r="I206" s="24"/>
      <c r="J206" s="24">
        <f t="shared" si="9"/>
        <v>1.0880886679715047E-13</v>
      </c>
      <c r="K206" s="24">
        <f t="shared" si="10"/>
        <v>7.1479395145577067</v>
      </c>
      <c r="L206" s="24"/>
      <c r="M206" s="24"/>
      <c r="N206" s="15"/>
      <c r="O206" s="15"/>
      <c r="P206" s="15"/>
      <c r="Q206" s="15"/>
      <c r="R206" s="15"/>
      <c r="S206" s="15"/>
    </row>
    <row r="207" spans="1:19" x14ac:dyDescent="0.3">
      <c r="A207" s="25">
        <v>1923</v>
      </c>
      <c r="B207" s="26">
        <v>11</v>
      </c>
      <c r="C207" s="27" t="str">
        <f t="shared" si="11"/>
        <v>1923-11</v>
      </c>
      <c r="D207" s="7"/>
      <c r="E207" s="7"/>
      <c r="F207" s="7">
        <v>1.0897797036418735E-13</v>
      </c>
      <c r="G207" s="7">
        <v>17.86413043478262</v>
      </c>
      <c r="H207" s="24"/>
      <c r="I207" s="24"/>
      <c r="J207" s="24">
        <f t="shared" si="9"/>
        <v>1.0897797036418736E-13</v>
      </c>
      <c r="K207" s="24">
        <f t="shared" si="10"/>
        <v>7.1479395145577067</v>
      </c>
      <c r="L207" s="24"/>
      <c r="M207" s="24"/>
      <c r="N207" s="15"/>
      <c r="O207" s="15"/>
      <c r="P207" s="15"/>
      <c r="Q207" s="15"/>
      <c r="R207" s="15"/>
      <c r="S207" s="15"/>
    </row>
    <row r="208" spans="1:19" x14ac:dyDescent="0.3">
      <c r="A208" s="25">
        <v>1923</v>
      </c>
      <c r="B208" s="26">
        <v>12</v>
      </c>
      <c r="C208" s="27" t="str">
        <f t="shared" si="11"/>
        <v>1923-12</v>
      </c>
      <c r="D208" s="7"/>
      <c r="E208" s="7"/>
      <c r="F208" s="7">
        <v>1.0914733674083919E-13</v>
      </c>
      <c r="G208" s="7">
        <v>17.86413043478262</v>
      </c>
      <c r="H208" s="24"/>
      <c r="I208" s="24"/>
      <c r="J208" s="24">
        <f t="shared" si="9"/>
        <v>1.0914733674083919E-13</v>
      </c>
      <c r="K208" s="24">
        <f t="shared" si="10"/>
        <v>7.1479395145577067</v>
      </c>
      <c r="L208" s="24"/>
      <c r="M208" s="24"/>
      <c r="N208" s="15"/>
      <c r="O208" s="15"/>
      <c r="P208" s="15"/>
      <c r="Q208" s="15"/>
      <c r="R208" s="15"/>
      <c r="S208" s="15"/>
    </row>
    <row r="209" spans="1:19" x14ac:dyDescent="0.3">
      <c r="A209" s="25">
        <v>1924</v>
      </c>
      <c r="B209" s="26">
        <v>1</v>
      </c>
      <c r="C209" s="27" t="str">
        <f t="shared" si="11"/>
        <v>1924-1</v>
      </c>
      <c r="D209" s="7"/>
      <c r="E209" s="7"/>
      <c r="F209" s="7">
        <v>1.0931696633554732E-13</v>
      </c>
      <c r="G209" s="7">
        <v>17.86413043478262</v>
      </c>
      <c r="H209" s="24"/>
      <c r="I209" s="24"/>
      <c r="J209" s="24">
        <f t="shared" si="9"/>
        <v>1.0931696633554731E-13</v>
      </c>
      <c r="K209" s="24">
        <f t="shared" si="10"/>
        <v>7.1479395145577067</v>
      </c>
      <c r="L209" s="24"/>
      <c r="M209" s="24"/>
      <c r="N209" s="15"/>
      <c r="O209" s="15"/>
      <c r="P209" s="15"/>
      <c r="Q209" s="15"/>
      <c r="R209" s="15"/>
      <c r="S209" s="15"/>
    </row>
    <row r="210" spans="1:19" x14ac:dyDescent="0.3">
      <c r="A210" s="25">
        <v>1924</v>
      </c>
      <c r="B210" s="26">
        <v>2</v>
      </c>
      <c r="C210" s="27" t="str">
        <f t="shared" si="11"/>
        <v>1924-2</v>
      </c>
      <c r="D210" s="7"/>
      <c r="E210" s="7"/>
      <c r="F210" s="7">
        <v>1.0948685955738794E-13</v>
      </c>
      <c r="G210" s="7">
        <v>17.760869565217401</v>
      </c>
      <c r="H210" s="24"/>
      <c r="I210" s="24"/>
      <c r="J210" s="24">
        <f t="shared" si="9"/>
        <v>1.0948685955738794E-13</v>
      </c>
      <c r="K210" s="24">
        <f t="shared" si="10"/>
        <v>7.1066219451093957</v>
      </c>
      <c r="L210" s="24"/>
      <c r="M210" s="24"/>
      <c r="N210" s="15"/>
      <c r="O210" s="15"/>
      <c r="P210" s="15"/>
      <c r="Q210" s="15"/>
      <c r="R210" s="15"/>
      <c r="S210" s="15"/>
    </row>
    <row r="211" spans="1:19" x14ac:dyDescent="0.3">
      <c r="A211" s="25">
        <v>1924</v>
      </c>
      <c r="B211" s="26">
        <v>3</v>
      </c>
      <c r="C211" s="27" t="str">
        <f t="shared" si="11"/>
        <v>1924-3</v>
      </c>
      <c r="D211" s="7"/>
      <c r="E211" s="7"/>
      <c r="F211" s="7">
        <v>1.0965701681607292E-13</v>
      </c>
      <c r="G211" s="7">
        <v>17.657608695652183</v>
      </c>
      <c r="H211" s="24"/>
      <c r="I211" s="24"/>
      <c r="J211" s="24">
        <f t="shared" si="9"/>
        <v>1.0965701681607294E-13</v>
      </c>
      <c r="K211" s="24">
        <f t="shared" si="10"/>
        <v>7.0653043756610856</v>
      </c>
      <c r="L211" s="24"/>
      <c r="M211" s="24"/>
      <c r="N211" s="15"/>
      <c r="O211" s="15"/>
      <c r="P211" s="15"/>
      <c r="Q211" s="15"/>
      <c r="R211" s="15"/>
      <c r="S211" s="15"/>
    </row>
    <row r="212" spans="1:19" x14ac:dyDescent="0.3">
      <c r="A212" s="25">
        <v>1924</v>
      </c>
      <c r="B212" s="26">
        <v>4</v>
      </c>
      <c r="C212" s="27" t="str">
        <f t="shared" si="11"/>
        <v>1924-4</v>
      </c>
      <c r="D212" s="7"/>
      <c r="E212" s="7"/>
      <c r="F212" s="7">
        <v>1.0982743852195093E-13</v>
      </c>
      <c r="G212" s="7">
        <v>17.554347826086964</v>
      </c>
      <c r="H212" s="24"/>
      <c r="I212" s="24"/>
      <c r="J212" s="24">
        <f t="shared" si="9"/>
        <v>1.0982743852195095E-13</v>
      </c>
      <c r="K212" s="24">
        <f t="shared" si="10"/>
        <v>7.0239868062127746</v>
      </c>
      <c r="L212" s="24"/>
      <c r="M212" s="24"/>
      <c r="N212" s="15"/>
      <c r="O212" s="15"/>
      <c r="P212" s="15"/>
      <c r="Q212" s="15"/>
      <c r="R212" s="15"/>
      <c r="S212" s="15"/>
    </row>
    <row r="213" spans="1:19" x14ac:dyDescent="0.3">
      <c r="A213" s="25">
        <v>1924</v>
      </c>
      <c r="B213" s="26">
        <v>5</v>
      </c>
      <c r="C213" s="27" t="str">
        <f t="shared" si="11"/>
        <v>1924-5</v>
      </c>
      <c r="D213" s="7"/>
      <c r="E213" s="7"/>
      <c r="F213" s="7">
        <v>1.0999812508600834E-13</v>
      </c>
      <c r="G213" s="7">
        <v>17.554347826086964</v>
      </c>
      <c r="H213" s="24"/>
      <c r="I213" s="24"/>
      <c r="J213" s="24">
        <f t="shared" si="9"/>
        <v>1.0999812508600833E-13</v>
      </c>
      <c r="K213" s="24">
        <f t="shared" si="10"/>
        <v>7.0239868062127746</v>
      </c>
      <c r="L213" s="24"/>
      <c r="M213" s="24"/>
      <c r="N213" s="15"/>
      <c r="O213" s="15"/>
      <c r="P213" s="15"/>
      <c r="Q213" s="15"/>
      <c r="R213" s="15"/>
      <c r="S213" s="15"/>
    </row>
    <row r="214" spans="1:19" x14ac:dyDescent="0.3">
      <c r="A214" s="25">
        <v>1924</v>
      </c>
      <c r="B214" s="26">
        <v>6</v>
      </c>
      <c r="C214" s="27" t="str">
        <f t="shared" si="11"/>
        <v>1924-6</v>
      </c>
      <c r="D214" s="7"/>
      <c r="E214" s="7"/>
      <c r="F214" s="7">
        <v>1.1016907691977149E-13</v>
      </c>
      <c r="G214" s="7">
        <v>17.554347826086964</v>
      </c>
      <c r="H214" s="24"/>
      <c r="I214" s="24"/>
      <c r="J214" s="24">
        <f t="shared" si="9"/>
        <v>1.1016907691977149E-13</v>
      </c>
      <c r="K214" s="24">
        <f t="shared" si="10"/>
        <v>7.0239868062127746</v>
      </c>
      <c r="L214" s="24"/>
      <c r="M214" s="24"/>
      <c r="N214" s="15"/>
      <c r="O214" s="15"/>
      <c r="P214" s="15"/>
      <c r="Q214" s="15"/>
      <c r="R214" s="15"/>
      <c r="S214" s="15"/>
    </row>
    <row r="215" spans="1:19" x14ac:dyDescent="0.3">
      <c r="A215" s="25">
        <v>1924</v>
      </c>
      <c r="B215" s="26">
        <v>7</v>
      </c>
      <c r="C215" s="27" t="str">
        <f t="shared" si="11"/>
        <v>1924-7</v>
      </c>
      <c r="D215" s="7"/>
      <c r="E215" s="7"/>
      <c r="F215" s="7">
        <v>1.0991628304485115E-13</v>
      </c>
      <c r="G215" s="7">
        <v>17.657608695652183</v>
      </c>
      <c r="H215" s="24"/>
      <c r="I215" s="24"/>
      <c r="J215" s="24">
        <f t="shared" si="9"/>
        <v>1.0991628304485115E-13</v>
      </c>
      <c r="K215" s="24">
        <f t="shared" si="10"/>
        <v>7.0653043756610856</v>
      </c>
      <c r="L215" s="24"/>
      <c r="M215" s="24"/>
      <c r="N215" s="15"/>
      <c r="O215" s="15"/>
      <c r="P215" s="15"/>
      <c r="Q215" s="15"/>
      <c r="R215" s="15"/>
      <c r="S215" s="15"/>
    </row>
    <row r="216" spans="1:19" x14ac:dyDescent="0.3">
      <c r="A216" s="25">
        <v>1924</v>
      </c>
      <c r="B216" s="26">
        <v>8</v>
      </c>
      <c r="C216" s="27" t="str">
        <f t="shared" si="11"/>
        <v>1924-8</v>
      </c>
      <c r="D216" s="7"/>
      <c r="E216" s="7"/>
      <c r="F216" s="7">
        <v>1.0966406923055201E-13</v>
      </c>
      <c r="G216" s="7">
        <v>17.554347826086964</v>
      </c>
      <c r="H216" s="24"/>
      <c r="I216" s="24"/>
      <c r="J216" s="24">
        <f t="shared" si="9"/>
        <v>1.09664069230552E-13</v>
      </c>
      <c r="K216" s="24">
        <f t="shared" si="10"/>
        <v>7.0239868062127746</v>
      </c>
      <c r="L216" s="24"/>
      <c r="M216" s="24"/>
      <c r="N216" s="15"/>
      <c r="O216" s="15"/>
      <c r="P216" s="15"/>
      <c r="Q216" s="15"/>
      <c r="R216" s="15"/>
      <c r="S216" s="15"/>
    </row>
    <row r="217" spans="1:19" x14ac:dyDescent="0.3">
      <c r="A217" s="25">
        <v>1924</v>
      </c>
      <c r="B217" s="26">
        <v>9</v>
      </c>
      <c r="C217" s="27" t="str">
        <f t="shared" si="11"/>
        <v>1924-9</v>
      </c>
      <c r="D217" s="7"/>
      <c r="E217" s="7"/>
      <c r="F217" s="7">
        <v>1.0941243414586748E-13</v>
      </c>
      <c r="G217" s="7">
        <v>17.657608695652183</v>
      </c>
      <c r="H217" s="24"/>
      <c r="I217" s="24"/>
      <c r="J217" s="24">
        <f t="shared" si="9"/>
        <v>1.0941243414586748E-13</v>
      </c>
      <c r="K217" s="24">
        <f t="shared" si="10"/>
        <v>7.0653043756610856</v>
      </c>
      <c r="L217" s="24"/>
      <c r="M217" s="24"/>
      <c r="N217" s="15"/>
      <c r="O217" s="15"/>
      <c r="P217" s="15"/>
      <c r="Q217" s="15"/>
      <c r="R217" s="15"/>
      <c r="S217" s="15"/>
    </row>
    <row r="218" spans="1:19" x14ac:dyDescent="0.3">
      <c r="A218" s="25">
        <v>1924</v>
      </c>
      <c r="B218" s="26">
        <v>10</v>
      </c>
      <c r="C218" s="27" t="str">
        <f t="shared" si="11"/>
        <v>1924-10</v>
      </c>
      <c r="D218" s="7"/>
      <c r="E218" s="7"/>
      <c r="F218" s="7">
        <v>1.0916137646284503E-13</v>
      </c>
      <c r="G218" s="7">
        <v>17.760869565217401</v>
      </c>
      <c r="H218" s="24"/>
      <c r="I218" s="24"/>
      <c r="J218" s="24">
        <f t="shared" si="9"/>
        <v>1.0916137646284504E-13</v>
      </c>
      <c r="K218" s="24">
        <f t="shared" si="10"/>
        <v>7.1066219451093957</v>
      </c>
      <c r="L218" s="24"/>
      <c r="M218" s="24"/>
      <c r="N218" s="15"/>
      <c r="O218" s="15"/>
      <c r="P218" s="15"/>
      <c r="Q218" s="15"/>
      <c r="R218" s="15"/>
      <c r="S218" s="15"/>
    </row>
    <row r="219" spans="1:19" x14ac:dyDescent="0.3">
      <c r="A219" s="25">
        <v>1924</v>
      </c>
      <c r="B219" s="26">
        <v>11</v>
      </c>
      <c r="C219" s="27" t="str">
        <f t="shared" si="11"/>
        <v>1924-11</v>
      </c>
      <c r="D219" s="7"/>
      <c r="E219" s="7"/>
      <c r="F219" s="7">
        <v>1.0891089485657925E-13</v>
      </c>
      <c r="G219" s="7">
        <v>17.760869565217401</v>
      </c>
      <c r="H219" s="24"/>
      <c r="I219" s="24"/>
      <c r="J219" s="24">
        <f t="shared" si="9"/>
        <v>1.0891089485657925E-13</v>
      </c>
      <c r="K219" s="24">
        <f t="shared" si="10"/>
        <v>7.1066219451093957</v>
      </c>
      <c r="L219" s="24"/>
      <c r="M219" s="24"/>
      <c r="N219" s="15"/>
      <c r="O219" s="15"/>
      <c r="P219" s="15"/>
      <c r="Q219" s="15"/>
      <c r="R219" s="15"/>
      <c r="S219" s="15"/>
    </row>
    <row r="220" spans="1:19" x14ac:dyDescent="0.3">
      <c r="A220" s="25">
        <v>1924</v>
      </c>
      <c r="B220" s="26">
        <v>12</v>
      </c>
      <c r="C220" s="27" t="str">
        <f t="shared" si="11"/>
        <v>1924-12</v>
      </c>
      <c r="D220" s="7"/>
      <c r="E220" s="7"/>
      <c r="F220" s="7">
        <v>1.086609880052049E-13</v>
      </c>
      <c r="G220" s="7">
        <v>17.86413043478262</v>
      </c>
      <c r="H220" s="24"/>
      <c r="I220" s="24"/>
      <c r="J220" s="24">
        <f t="shared" si="9"/>
        <v>1.086609880052049E-13</v>
      </c>
      <c r="K220" s="24">
        <f t="shared" si="10"/>
        <v>7.1479395145577067</v>
      </c>
      <c r="L220" s="24"/>
      <c r="M220" s="24"/>
      <c r="N220" s="15"/>
      <c r="O220" s="15"/>
      <c r="P220" s="15"/>
      <c r="Q220" s="15"/>
      <c r="R220" s="15"/>
      <c r="S220" s="15"/>
    </row>
    <row r="221" spans="1:19" x14ac:dyDescent="0.3">
      <c r="A221" s="25">
        <v>1925</v>
      </c>
      <c r="B221" s="26">
        <v>1</v>
      </c>
      <c r="C221" s="27" t="str">
        <f t="shared" si="11"/>
        <v>1925-1</v>
      </c>
      <c r="D221" s="7"/>
      <c r="E221" s="7"/>
      <c r="F221" s="7">
        <v>1.0841165458988988E-13</v>
      </c>
      <c r="G221" s="7">
        <v>17.86413043478262</v>
      </c>
      <c r="H221" s="24"/>
      <c r="I221" s="24"/>
      <c r="J221" s="24">
        <f t="shared" si="9"/>
        <v>1.084116545898899E-13</v>
      </c>
      <c r="K221" s="24">
        <f t="shared" si="10"/>
        <v>7.1479395145577067</v>
      </c>
      <c r="L221" s="24"/>
      <c r="M221" s="24"/>
      <c r="N221" s="15"/>
      <c r="O221" s="15"/>
      <c r="P221" s="15"/>
      <c r="Q221" s="15"/>
      <c r="R221" s="15"/>
      <c r="S221" s="15"/>
    </row>
    <row r="222" spans="1:19" x14ac:dyDescent="0.3">
      <c r="A222" s="25">
        <v>1925</v>
      </c>
      <c r="B222" s="26">
        <v>2</v>
      </c>
      <c r="C222" s="27" t="str">
        <f t="shared" si="11"/>
        <v>1925-2</v>
      </c>
      <c r="D222" s="7"/>
      <c r="E222" s="7"/>
      <c r="F222" s="7">
        <v>1.0816289329482829E-13</v>
      </c>
      <c r="G222" s="7">
        <v>17.760869565217401</v>
      </c>
      <c r="H222" s="24"/>
      <c r="I222" s="24"/>
      <c r="J222" s="24">
        <f t="shared" si="9"/>
        <v>1.0816289329482829E-13</v>
      </c>
      <c r="K222" s="24">
        <f t="shared" si="10"/>
        <v>7.1066219451093957</v>
      </c>
      <c r="L222" s="24"/>
      <c r="M222" s="24"/>
      <c r="N222" s="15"/>
      <c r="O222" s="15"/>
      <c r="P222" s="15"/>
      <c r="Q222" s="15"/>
      <c r="R222" s="15"/>
      <c r="S222" s="15"/>
    </row>
    <row r="223" spans="1:19" x14ac:dyDescent="0.3">
      <c r="A223" s="25">
        <v>1925</v>
      </c>
      <c r="B223" s="26">
        <v>3</v>
      </c>
      <c r="C223" s="27" t="str">
        <f t="shared" si="11"/>
        <v>1925-3</v>
      </c>
      <c r="D223" s="7"/>
      <c r="E223" s="7"/>
      <c r="F223" s="7">
        <v>1.079147028072334E-13</v>
      </c>
      <c r="G223" s="7">
        <v>17.86413043478262</v>
      </c>
      <c r="H223" s="24"/>
      <c r="I223" s="24"/>
      <c r="J223" s="24">
        <f t="shared" si="9"/>
        <v>1.0791470280723342E-13</v>
      </c>
      <c r="K223" s="24">
        <f t="shared" si="10"/>
        <v>7.1479395145577067</v>
      </c>
      <c r="L223" s="24"/>
      <c r="M223" s="24"/>
      <c r="N223" s="15"/>
      <c r="O223" s="15"/>
      <c r="P223" s="15"/>
      <c r="Q223" s="15"/>
      <c r="R223" s="15"/>
      <c r="S223" s="15"/>
    </row>
    <row r="224" spans="1:19" x14ac:dyDescent="0.3">
      <c r="A224" s="25">
        <v>1925</v>
      </c>
      <c r="B224" s="26">
        <v>4</v>
      </c>
      <c r="C224" s="27" t="str">
        <f t="shared" si="11"/>
        <v>1925-4</v>
      </c>
      <c r="D224" s="7"/>
      <c r="E224" s="7"/>
      <c r="F224" s="7">
        <v>1.0766708181733092E-13</v>
      </c>
      <c r="G224" s="7">
        <v>17.760869565217401</v>
      </c>
      <c r="H224" s="24"/>
      <c r="I224" s="24"/>
      <c r="J224" s="24">
        <f t="shared" si="9"/>
        <v>1.0766708181733092E-13</v>
      </c>
      <c r="K224" s="24">
        <f t="shared" si="10"/>
        <v>7.1066219451093957</v>
      </c>
      <c r="L224" s="24"/>
      <c r="M224" s="24"/>
      <c r="N224" s="15"/>
      <c r="O224" s="15"/>
      <c r="P224" s="15"/>
      <c r="Q224" s="15"/>
      <c r="R224" s="15"/>
      <c r="S224" s="15"/>
    </row>
    <row r="225" spans="1:19" x14ac:dyDescent="0.3">
      <c r="A225" s="25">
        <v>1925</v>
      </c>
      <c r="B225" s="26">
        <v>5</v>
      </c>
      <c r="C225" s="27" t="str">
        <f t="shared" si="11"/>
        <v>1925-5</v>
      </c>
      <c r="D225" s="7"/>
      <c r="E225" s="7"/>
      <c r="F225" s="7">
        <v>1.0742002901835187E-13</v>
      </c>
      <c r="G225" s="7">
        <v>17.86413043478262</v>
      </c>
      <c r="H225" s="24"/>
      <c r="I225" s="24"/>
      <c r="J225" s="24">
        <f t="shared" si="9"/>
        <v>1.0742002901835187E-13</v>
      </c>
      <c r="K225" s="24">
        <f t="shared" si="10"/>
        <v>7.1479395145577067</v>
      </c>
      <c r="L225" s="24"/>
      <c r="M225" s="24"/>
      <c r="N225" s="15"/>
      <c r="O225" s="15"/>
      <c r="P225" s="15"/>
      <c r="Q225" s="15"/>
      <c r="R225" s="15"/>
      <c r="S225" s="15"/>
    </row>
    <row r="226" spans="1:19" x14ac:dyDescent="0.3">
      <c r="A226" s="25">
        <v>1925</v>
      </c>
      <c r="B226" s="26">
        <v>6</v>
      </c>
      <c r="C226" s="27" t="str">
        <f t="shared" si="11"/>
        <v>1925-6</v>
      </c>
      <c r="D226" s="7"/>
      <c r="E226" s="7"/>
      <c r="F226" s="7">
        <v>1.0717354310624293E-13</v>
      </c>
      <c r="G226" s="7">
        <v>18.070652173913057</v>
      </c>
      <c r="H226" s="24"/>
      <c r="I226" s="24"/>
      <c r="J226" s="24">
        <f t="shared" si="9"/>
        <v>1.0717354310624294E-13</v>
      </c>
      <c r="K226" s="24">
        <f t="shared" si="10"/>
        <v>7.2305746534543287</v>
      </c>
      <c r="L226" s="24"/>
      <c r="M226" s="24"/>
      <c r="N226" s="15"/>
      <c r="O226" s="15"/>
      <c r="P226" s="15"/>
      <c r="Q226" s="15"/>
      <c r="R226" s="15"/>
      <c r="S226" s="15"/>
    </row>
    <row r="227" spans="1:19" x14ac:dyDescent="0.3">
      <c r="A227" s="25">
        <v>1925</v>
      </c>
      <c r="B227" s="26">
        <v>7</v>
      </c>
      <c r="C227" s="27" t="str">
        <f t="shared" si="11"/>
        <v>1925-7</v>
      </c>
      <c r="D227" s="7"/>
      <c r="E227" s="7"/>
      <c r="F227" s="7">
        <v>1.0691116561069227E-13</v>
      </c>
      <c r="G227" s="7">
        <v>18.277173913043491</v>
      </c>
      <c r="H227" s="24"/>
      <c r="I227" s="24"/>
      <c r="J227" s="24">
        <f t="shared" si="9"/>
        <v>1.0691116561069227E-13</v>
      </c>
      <c r="K227" s="24">
        <f t="shared" si="10"/>
        <v>7.313209792350948</v>
      </c>
      <c r="L227" s="24"/>
      <c r="M227" s="24"/>
      <c r="N227" s="15"/>
      <c r="O227" s="15"/>
      <c r="P227" s="15"/>
      <c r="Q227" s="15"/>
      <c r="R227" s="15"/>
      <c r="S227" s="15"/>
    </row>
    <row r="228" spans="1:19" x14ac:dyDescent="0.3">
      <c r="A228" s="25">
        <v>1925</v>
      </c>
      <c r="B228" s="26">
        <v>8</v>
      </c>
      <c r="C228" s="27" t="str">
        <f t="shared" si="11"/>
        <v>1925-8</v>
      </c>
      <c r="D228" s="7"/>
      <c r="E228" s="7"/>
      <c r="F228" s="7">
        <v>1.0664943045604197E-13</v>
      </c>
      <c r="G228" s="7">
        <v>18.277173913043491</v>
      </c>
      <c r="H228" s="24"/>
      <c r="I228" s="24"/>
      <c r="J228" s="24">
        <f t="shared" si="9"/>
        <v>1.0664943045604199E-13</v>
      </c>
      <c r="K228" s="24">
        <f t="shared" si="10"/>
        <v>7.313209792350948</v>
      </c>
      <c r="L228" s="24"/>
      <c r="M228" s="24"/>
      <c r="N228" s="15"/>
      <c r="O228" s="15"/>
      <c r="P228" s="15"/>
      <c r="Q228" s="15"/>
      <c r="R228" s="15"/>
      <c r="S228" s="15"/>
    </row>
    <row r="229" spans="1:19" x14ac:dyDescent="0.3">
      <c r="A229" s="25">
        <v>1925</v>
      </c>
      <c r="B229" s="26">
        <v>9</v>
      </c>
      <c r="C229" s="27" t="str">
        <f t="shared" si="11"/>
        <v>1925-9</v>
      </c>
      <c r="D229" s="7"/>
      <c r="E229" s="7"/>
      <c r="F229" s="7">
        <v>1.063883360697416E-13</v>
      </c>
      <c r="G229" s="7">
        <v>18.277173913043491</v>
      </c>
      <c r="H229" s="24"/>
      <c r="I229" s="24"/>
      <c r="J229" s="24">
        <f t="shared" si="9"/>
        <v>1.063883360697416E-13</v>
      </c>
      <c r="K229" s="24">
        <f t="shared" si="10"/>
        <v>7.313209792350948</v>
      </c>
      <c r="L229" s="24"/>
      <c r="M229" s="24"/>
      <c r="N229" s="15"/>
      <c r="O229" s="15"/>
      <c r="P229" s="15"/>
      <c r="Q229" s="15"/>
      <c r="R229" s="15"/>
      <c r="S229" s="15"/>
    </row>
    <row r="230" spans="1:19" x14ac:dyDescent="0.3">
      <c r="A230" s="25">
        <v>1925</v>
      </c>
      <c r="B230" s="26">
        <v>10</v>
      </c>
      <c r="C230" s="27" t="str">
        <f t="shared" si="11"/>
        <v>1925-10</v>
      </c>
      <c r="D230" s="7"/>
      <c r="E230" s="7"/>
      <c r="F230" s="7">
        <v>1.0612788088309064E-13</v>
      </c>
      <c r="G230" s="7">
        <v>18.277173913043491</v>
      </c>
      <c r="H230" s="24"/>
      <c r="I230" s="24"/>
      <c r="J230" s="24">
        <f t="shared" si="9"/>
        <v>1.0612788088309066E-13</v>
      </c>
      <c r="K230" s="24">
        <f t="shared" si="10"/>
        <v>7.313209792350948</v>
      </c>
      <c r="L230" s="24"/>
      <c r="M230" s="24"/>
      <c r="N230" s="15"/>
      <c r="O230" s="15"/>
      <c r="P230" s="15"/>
      <c r="Q230" s="15"/>
      <c r="R230" s="15"/>
      <c r="S230" s="15"/>
    </row>
    <row r="231" spans="1:19" x14ac:dyDescent="0.3">
      <c r="A231" s="25">
        <v>1925</v>
      </c>
      <c r="B231" s="26">
        <v>11</v>
      </c>
      <c r="C231" s="27" t="str">
        <f t="shared" si="11"/>
        <v>1925-11</v>
      </c>
      <c r="D231" s="7"/>
      <c r="E231" s="7"/>
      <c r="F231" s="7">
        <v>1.0586806333122898E-13</v>
      </c>
      <c r="G231" s="7">
        <v>18.586956521739143</v>
      </c>
      <c r="H231" s="24"/>
      <c r="I231" s="24"/>
      <c r="J231" s="24">
        <f t="shared" si="9"/>
        <v>1.0586806333122898E-13</v>
      </c>
      <c r="K231" s="24">
        <f t="shared" si="10"/>
        <v>7.4371625006958801</v>
      </c>
      <c r="L231" s="24"/>
      <c r="M231" s="24"/>
      <c r="N231" s="15"/>
      <c r="O231" s="15"/>
      <c r="P231" s="15"/>
      <c r="Q231" s="15"/>
      <c r="R231" s="15"/>
      <c r="S231" s="15"/>
    </row>
    <row r="232" spans="1:19" x14ac:dyDescent="0.3">
      <c r="A232" s="25">
        <v>1925</v>
      </c>
      <c r="B232" s="26">
        <v>12</v>
      </c>
      <c r="C232" s="27" t="str">
        <f t="shared" si="11"/>
        <v>1925-12</v>
      </c>
      <c r="D232" s="7"/>
      <c r="E232" s="7"/>
      <c r="F232" s="7">
        <v>1.0560888185312749E-13</v>
      </c>
      <c r="G232" s="7">
        <v>18.483695652173925</v>
      </c>
      <c r="H232" s="24"/>
      <c r="I232" s="24"/>
      <c r="J232" s="24">
        <f t="shared" si="9"/>
        <v>1.0560888185312749E-13</v>
      </c>
      <c r="K232" s="24">
        <f t="shared" si="10"/>
        <v>7.3958449312475691</v>
      </c>
      <c r="L232" s="24"/>
      <c r="M232" s="24"/>
      <c r="N232" s="15"/>
      <c r="O232" s="15"/>
      <c r="P232" s="15"/>
      <c r="Q232" s="15"/>
      <c r="R232" s="15"/>
      <c r="S232" s="15"/>
    </row>
    <row r="233" spans="1:19" x14ac:dyDescent="0.3">
      <c r="A233" s="25">
        <v>1926</v>
      </c>
      <c r="B233" s="26">
        <v>1</v>
      </c>
      <c r="C233" s="27" t="str">
        <f t="shared" si="11"/>
        <v>1926-1</v>
      </c>
      <c r="D233" s="7"/>
      <c r="E233" s="7"/>
      <c r="F233" s="7">
        <v>1.053503348915788E-13</v>
      </c>
      <c r="G233" s="7">
        <v>18.483695652173925</v>
      </c>
      <c r="H233" s="24"/>
      <c r="I233" s="24"/>
      <c r="J233" s="24">
        <f t="shared" si="9"/>
        <v>1.053503348915788E-13</v>
      </c>
      <c r="K233" s="24">
        <f t="shared" si="10"/>
        <v>7.3958449312475691</v>
      </c>
      <c r="L233" s="24"/>
      <c r="M233" s="24"/>
      <c r="N233" s="15"/>
      <c r="O233" s="15"/>
      <c r="P233" s="15"/>
      <c r="Q233" s="15"/>
      <c r="R233" s="15"/>
      <c r="S233" s="15"/>
    </row>
    <row r="234" spans="1:19" x14ac:dyDescent="0.3">
      <c r="A234" s="25">
        <v>1926</v>
      </c>
      <c r="B234" s="26">
        <v>2</v>
      </c>
      <c r="C234" s="27" t="str">
        <f t="shared" si="11"/>
        <v>1926-2</v>
      </c>
      <c r="D234" s="7"/>
      <c r="E234" s="7"/>
      <c r="F234" s="7">
        <v>1.0509242089318766E-13</v>
      </c>
      <c r="G234" s="7">
        <v>18.483695652173925</v>
      </c>
      <c r="H234" s="24"/>
      <c r="I234" s="24"/>
      <c r="J234" s="24">
        <f t="shared" si="9"/>
        <v>1.0509242089318766E-13</v>
      </c>
      <c r="K234" s="24">
        <f t="shared" si="10"/>
        <v>7.3958449312475691</v>
      </c>
      <c r="L234" s="24"/>
      <c r="M234" s="24"/>
      <c r="N234" s="15"/>
      <c r="O234" s="15"/>
      <c r="P234" s="15"/>
      <c r="Q234" s="15"/>
      <c r="R234" s="15"/>
      <c r="S234" s="15"/>
    </row>
    <row r="235" spans="1:19" x14ac:dyDescent="0.3">
      <c r="A235" s="25">
        <v>1926</v>
      </c>
      <c r="B235" s="26">
        <v>3</v>
      </c>
      <c r="C235" s="27" t="str">
        <f t="shared" si="11"/>
        <v>1926-3</v>
      </c>
      <c r="D235" s="7"/>
      <c r="E235" s="7"/>
      <c r="F235" s="7">
        <v>1.0483513830836192E-13</v>
      </c>
      <c r="G235" s="7">
        <v>18.38043478260871</v>
      </c>
      <c r="H235" s="24"/>
      <c r="I235" s="24"/>
      <c r="J235" s="24">
        <f t="shared" si="9"/>
        <v>1.0483513830836192E-13</v>
      </c>
      <c r="K235" s="24">
        <f t="shared" si="10"/>
        <v>7.3545273617992599</v>
      </c>
      <c r="L235" s="24"/>
      <c r="M235" s="24"/>
      <c r="N235" s="15"/>
      <c r="O235" s="15"/>
      <c r="P235" s="15"/>
      <c r="Q235" s="15"/>
      <c r="R235" s="15"/>
      <c r="S235" s="15"/>
    </row>
    <row r="236" spans="1:19" x14ac:dyDescent="0.3">
      <c r="A236" s="25">
        <v>1926</v>
      </c>
      <c r="B236" s="26">
        <v>4</v>
      </c>
      <c r="C236" s="27" t="str">
        <f t="shared" si="11"/>
        <v>1926-4</v>
      </c>
      <c r="D236" s="7"/>
      <c r="E236" s="7"/>
      <c r="F236" s="7">
        <v>1.0457848559130294E-13</v>
      </c>
      <c r="G236" s="7">
        <v>18.483695652173925</v>
      </c>
      <c r="H236" s="24"/>
      <c r="I236" s="24"/>
      <c r="J236" s="24">
        <f t="shared" si="9"/>
        <v>1.0457848559130296E-13</v>
      </c>
      <c r="K236" s="24">
        <f t="shared" si="10"/>
        <v>7.3958449312475691</v>
      </c>
      <c r="L236" s="24"/>
      <c r="M236" s="24"/>
      <c r="N236" s="15"/>
      <c r="O236" s="15"/>
      <c r="P236" s="15"/>
      <c r="Q236" s="15"/>
      <c r="R236" s="15"/>
      <c r="S236" s="15"/>
    </row>
    <row r="237" spans="1:19" x14ac:dyDescent="0.3">
      <c r="A237" s="25">
        <v>1926</v>
      </c>
      <c r="B237" s="26">
        <v>5</v>
      </c>
      <c r="C237" s="27" t="str">
        <f t="shared" si="11"/>
        <v>1926-5</v>
      </c>
      <c r="D237" s="7"/>
      <c r="E237" s="7"/>
      <c r="F237" s="7">
        <v>1.0432246119999653E-13</v>
      </c>
      <c r="G237" s="7">
        <v>18.38043478260871</v>
      </c>
      <c r="H237" s="24"/>
      <c r="I237" s="24"/>
      <c r="J237" s="24">
        <f t="shared" si="9"/>
        <v>1.0432246119999653E-13</v>
      </c>
      <c r="K237" s="24">
        <f t="shared" si="10"/>
        <v>7.3545273617992599</v>
      </c>
      <c r="L237" s="24"/>
      <c r="M237" s="24"/>
      <c r="N237" s="15"/>
      <c r="O237" s="15"/>
      <c r="P237" s="15"/>
      <c r="Q237" s="15"/>
      <c r="R237" s="15"/>
      <c r="S237" s="15"/>
    </row>
    <row r="238" spans="1:19" x14ac:dyDescent="0.3">
      <c r="A238" s="25">
        <v>1926</v>
      </c>
      <c r="B238" s="26">
        <v>6</v>
      </c>
      <c r="C238" s="27" t="str">
        <f t="shared" si="11"/>
        <v>1926-6</v>
      </c>
      <c r="D238" s="7"/>
      <c r="E238" s="7"/>
      <c r="F238" s="7">
        <v>1.040670635959171E-13</v>
      </c>
      <c r="G238" s="7">
        <v>18.277173913043491</v>
      </c>
      <c r="H238" s="24"/>
      <c r="I238" s="24"/>
      <c r="J238" s="24">
        <f t="shared" si="9"/>
        <v>1.040670635959171E-13</v>
      </c>
      <c r="K238" s="24">
        <f t="shared" si="10"/>
        <v>7.313209792350948</v>
      </c>
      <c r="L238" s="24"/>
      <c r="M238" s="24"/>
      <c r="N238" s="15"/>
      <c r="O238" s="15"/>
      <c r="P238" s="15"/>
      <c r="Q238" s="15"/>
      <c r="R238" s="15"/>
      <c r="S238" s="15"/>
    </row>
    <row r="239" spans="1:19" x14ac:dyDescent="0.3">
      <c r="A239" s="25">
        <v>1926</v>
      </c>
      <c r="B239" s="26">
        <v>7</v>
      </c>
      <c r="C239" s="27" t="str">
        <f t="shared" si="11"/>
        <v>1926-7</v>
      </c>
      <c r="D239" s="7"/>
      <c r="E239" s="7"/>
      <c r="F239" s="7">
        <v>1.0397726572832801E-13</v>
      </c>
      <c r="G239" s="7">
        <v>18.070652173913057</v>
      </c>
      <c r="H239" s="24"/>
      <c r="I239" s="24"/>
      <c r="J239" s="24">
        <f t="shared" si="9"/>
        <v>1.0397726572832801E-13</v>
      </c>
      <c r="K239" s="24">
        <f t="shared" si="10"/>
        <v>7.2305746534543287</v>
      </c>
      <c r="L239" s="24"/>
      <c r="M239" s="24"/>
      <c r="N239" s="15"/>
      <c r="O239" s="15"/>
      <c r="P239" s="15"/>
      <c r="Q239" s="15"/>
      <c r="R239" s="15"/>
      <c r="S239" s="15"/>
    </row>
    <row r="240" spans="1:19" x14ac:dyDescent="0.3">
      <c r="A240" s="25">
        <v>1926</v>
      </c>
      <c r="B240" s="26">
        <v>8</v>
      </c>
      <c r="C240" s="27" t="str">
        <f t="shared" si="11"/>
        <v>1926-8</v>
      </c>
      <c r="D240" s="7"/>
      <c r="E240" s="7"/>
      <c r="F240" s="7">
        <v>1.0388754534593686E-13</v>
      </c>
      <c r="G240" s="7">
        <v>17.967391304347835</v>
      </c>
      <c r="H240" s="24"/>
      <c r="I240" s="24"/>
      <c r="J240" s="24">
        <f t="shared" si="9"/>
        <v>1.0388754534593686E-13</v>
      </c>
      <c r="K240" s="24">
        <f t="shared" si="10"/>
        <v>7.1892570840060159</v>
      </c>
      <c r="L240" s="24"/>
      <c r="M240" s="24"/>
      <c r="N240" s="15"/>
      <c r="O240" s="15"/>
      <c r="P240" s="15"/>
      <c r="Q240" s="15"/>
      <c r="R240" s="15"/>
      <c r="S240" s="15"/>
    </row>
    <row r="241" spans="1:19" x14ac:dyDescent="0.3">
      <c r="A241" s="25">
        <v>1926</v>
      </c>
      <c r="B241" s="26">
        <v>9</v>
      </c>
      <c r="C241" s="27" t="str">
        <f t="shared" si="11"/>
        <v>1926-9</v>
      </c>
      <c r="D241" s="7"/>
      <c r="E241" s="7"/>
      <c r="F241" s="7">
        <v>1.0379790238188288E-13</v>
      </c>
      <c r="G241" s="7">
        <v>18.070652173913057</v>
      </c>
      <c r="H241" s="24"/>
      <c r="I241" s="24"/>
      <c r="J241" s="24">
        <f t="shared" si="9"/>
        <v>1.0379790238188288E-13</v>
      </c>
      <c r="K241" s="24">
        <f t="shared" si="10"/>
        <v>7.2305746534543287</v>
      </c>
      <c r="L241" s="24"/>
      <c r="M241" s="24"/>
      <c r="N241" s="15"/>
      <c r="O241" s="15"/>
      <c r="P241" s="15"/>
      <c r="Q241" s="15"/>
      <c r="R241" s="15"/>
      <c r="S241" s="15"/>
    </row>
    <row r="242" spans="1:19" x14ac:dyDescent="0.3">
      <c r="A242" s="25">
        <v>1926</v>
      </c>
      <c r="B242" s="26">
        <v>10</v>
      </c>
      <c r="C242" s="27" t="str">
        <f t="shared" si="11"/>
        <v>1926-10</v>
      </c>
      <c r="D242" s="7"/>
      <c r="E242" s="7"/>
      <c r="F242" s="7">
        <v>1.0370833676936301E-13</v>
      </c>
      <c r="G242" s="7">
        <v>18.173913043478276</v>
      </c>
      <c r="H242" s="24"/>
      <c r="I242" s="24"/>
      <c r="J242" s="24">
        <f t="shared" si="9"/>
        <v>1.0370833676936301E-13</v>
      </c>
      <c r="K242" s="24">
        <f t="shared" si="10"/>
        <v>7.2718922229026397</v>
      </c>
      <c r="L242" s="24"/>
      <c r="M242" s="24"/>
      <c r="N242" s="15"/>
      <c r="O242" s="15"/>
      <c r="P242" s="15"/>
      <c r="Q242" s="15"/>
      <c r="R242" s="15"/>
      <c r="S242" s="15"/>
    </row>
    <row r="243" spans="1:19" x14ac:dyDescent="0.3">
      <c r="A243" s="25">
        <v>1926</v>
      </c>
      <c r="B243" s="26">
        <v>11</v>
      </c>
      <c r="C243" s="27" t="str">
        <f t="shared" si="11"/>
        <v>1926-11</v>
      </c>
      <c r="D243" s="7"/>
      <c r="E243" s="7"/>
      <c r="F243" s="7">
        <v>1.0361884844163173E-13</v>
      </c>
      <c r="G243" s="7">
        <v>18.277173913043491</v>
      </c>
      <c r="H243" s="24"/>
      <c r="I243" s="24"/>
      <c r="J243" s="24">
        <f t="shared" si="9"/>
        <v>1.0361884844163173E-13</v>
      </c>
      <c r="K243" s="24">
        <f t="shared" si="10"/>
        <v>7.313209792350948</v>
      </c>
      <c r="L243" s="24"/>
      <c r="M243" s="24"/>
      <c r="N243" s="15"/>
      <c r="O243" s="15"/>
      <c r="P243" s="15"/>
      <c r="Q243" s="15"/>
      <c r="R243" s="15"/>
      <c r="S243" s="15"/>
    </row>
    <row r="244" spans="1:19" x14ac:dyDescent="0.3">
      <c r="A244" s="25">
        <v>1926</v>
      </c>
      <c r="B244" s="26">
        <v>12</v>
      </c>
      <c r="C244" s="27" t="str">
        <f t="shared" si="11"/>
        <v>1926-12</v>
      </c>
      <c r="D244" s="7"/>
      <c r="E244" s="7"/>
      <c r="F244" s="7">
        <v>1.0352943733200127E-13</v>
      </c>
      <c r="G244" s="7">
        <v>18.277173913043491</v>
      </c>
      <c r="H244" s="24"/>
      <c r="I244" s="24"/>
      <c r="J244" s="24">
        <f t="shared" si="9"/>
        <v>1.0352943733200127E-13</v>
      </c>
      <c r="K244" s="24">
        <f t="shared" si="10"/>
        <v>7.313209792350948</v>
      </c>
      <c r="L244" s="24"/>
      <c r="M244" s="24"/>
      <c r="N244" s="15"/>
      <c r="O244" s="15"/>
      <c r="P244" s="15"/>
      <c r="Q244" s="15"/>
      <c r="R244" s="15"/>
      <c r="S244" s="15"/>
    </row>
    <row r="245" spans="1:19" x14ac:dyDescent="0.3">
      <c r="A245" s="25">
        <v>1927</v>
      </c>
      <c r="B245" s="26">
        <v>1</v>
      </c>
      <c r="C245" s="27" t="str">
        <f t="shared" si="11"/>
        <v>1927-1</v>
      </c>
      <c r="D245" s="7"/>
      <c r="E245" s="7"/>
      <c r="F245" s="7">
        <v>1.0344010337384125E-13</v>
      </c>
      <c r="G245" s="7">
        <v>18.070652173913057</v>
      </c>
      <c r="H245" s="24"/>
      <c r="I245" s="24"/>
      <c r="J245" s="24">
        <f t="shared" si="9"/>
        <v>1.0344010337384125E-13</v>
      </c>
      <c r="K245" s="24">
        <f t="shared" si="10"/>
        <v>7.2305746534543287</v>
      </c>
      <c r="L245" s="24"/>
      <c r="M245" s="24"/>
      <c r="N245" s="15"/>
      <c r="O245" s="15"/>
      <c r="P245" s="15"/>
      <c r="Q245" s="15"/>
      <c r="R245" s="15"/>
      <c r="S245" s="15"/>
    </row>
    <row r="246" spans="1:19" x14ac:dyDescent="0.3">
      <c r="A246" s="25">
        <v>1927</v>
      </c>
      <c r="B246" s="26">
        <v>2</v>
      </c>
      <c r="C246" s="27" t="str">
        <f t="shared" si="11"/>
        <v>1927-2</v>
      </c>
      <c r="D246" s="7"/>
      <c r="E246" s="7"/>
      <c r="F246" s="7">
        <v>1.0335084650057889E-13</v>
      </c>
      <c r="G246" s="7">
        <v>17.967391304347835</v>
      </c>
      <c r="H246" s="24"/>
      <c r="I246" s="24"/>
      <c r="J246" s="24">
        <f t="shared" si="9"/>
        <v>1.0335084650057889E-13</v>
      </c>
      <c r="K246" s="24">
        <f t="shared" si="10"/>
        <v>7.1892570840060159</v>
      </c>
      <c r="L246" s="24"/>
      <c r="M246" s="24"/>
      <c r="N246" s="15"/>
      <c r="O246" s="15"/>
      <c r="P246" s="15"/>
      <c r="Q246" s="15"/>
      <c r="R246" s="15"/>
      <c r="S246" s="15"/>
    </row>
    <row r="247" spans="1:19" x14ac:dyDescent="0.3">
      <c r="A247" s="25">
        <v>1927</v>
      </c>
      <c r="B247" s="26">
        <v>3</v>
      </c>
      <c r="C247" s="27" t="str">
        <f t="shared" si="11"/>
        <v>1927-3</v>
      </c>
      <c r="D247" s="7"/>
      <c r="E247" s="7"/>
      <c r="F247" s="7">
        <v>1.0326166664569882E-13</v>
      </c>
      <c r="G247" s="7">
        <v>17.86413043478262</v>
      </c>
      <c r="H247" s="24"/>
      <c r="I247" s="24"/>
      <c r="J247" s="24">
        <f t="shared" si="9"/>
        <v>1.0326166664569883E-13</v>
      </c>
      <c r="K247" s="24">
        <f t="shared" si="10"/>
        <v>7.1479395145577067</v>
      </c>
      <c r="L247" s="24"/>
      <c r="M247" s="24"/>
      <c r="N247" s="15"/>
      <c r="O247" s="15"/>
      <c r="P247" s="15"/>
      <c r="Q247" s="15"/>
      <c r="R247" s="15"/>
      <c r="S247" s="15"/>
    </row>
    <row r="248" spans="1:19" x14ac:dyDescent="0.3">
      <c r="A248" s="25">
        <v>1927</v>
      </c>
      <c r="B248" s="26">
        <v>4</v>
      </c>
      <c r="C248" s="27" t="str">
        <f t="shared" si="11"/>
        <v>1927-4</v>
      </c>
      <c r="D248" s="7"/>
      <c r="E248" s="7"/>
      <c r="F248" s="7">
        <v>1.0317256374274305E-13</v>
      </c>
      <c r="G248" s="7">
        <v>17.86413043478262</v>
      </c>
      <c r="H248" s="24"/>
      <c r="I248" s="24"/>
      <c r="J248" s="24">
        <f t="shared" si="9"/>
        <v>1.0317256374274306E-13</v>
      </c>
      <c r="K248" s="24">
        <f t="shared" si="10"/>
        <v>7.1479395145577067</v>
      </c>
      <c r="L248" s="24"/>
      <c r="M248" s="24"/>
      <c r="N248" s="15"/>
      <c r="O248" s="15"/>
      <c r="P248" s="15"/>
      <c r="Q248" s="15"/>
      <c r="R248" s="15"/>
      <c r="S248" s="15"/>
    </row>
    <row r="249" spans="1:19" x14ac:dyDescent="0.3">
      <c r="A249" s="25">
        <v>1927</v>
      </c>
      <c r="B249" s="26">
        <v>5</v>
      </c>
      <c r="C249" s="27" t="str">
        <f t="shared" si="11"/>
        <v>1927-5</v>
      </c>
      <c r="D249" s="7"/>
      <c r="E249" s="7"/>
      <c r="F249" s="7">
        <v>1.0308353772531093E-13</v>
      </c>
      <c r="G249" s="7">
        <v>17.967391304347835</v>
      </c>
      <c r="H249" s="24"/>
      <c r="I249" s="24"/>
      <c r="J249" s="24">
        <f t="shared" si="9"/>
        <v>1.0308353772531093E-13</v>
      </c>
      <c r="K249" s="24">
        <f t="shared" si="10"/>
        <v>7.1892570840060159</v>
      </c>
      <c r="L249" s="24"/>
      <c r="M249" s="24"/>
      <c r="N249" s="15"/>
      <c r="O249" s="15"/>
      <c r="P249" s="15"/>
      <c r="Q249" s="15"/>
      <c r="R249" s="15"/>
      <c r="S249" s="15"/>
    </row>
    <row r="250" spans="1:19" x14ac:dyDescent="0.3">
      <c r="A250" s="25">
        <v>1927</v>
      </c>
      <c r="B250" s="26">
        <v>6</v>
      </c>
      <c r="C250" s="27" t="str">
        <f t="shared" si="11"/>
        <v>1927-6</v>
      </c>
      <c r="D250" s="7"/>
      <c r="E250" s="7"/>
      <c r="F250" s="7">
        <v>1.0299458852687606E-13</v>
      </c>
      <c r="G250" s="7">
        <v>18.173913043478276</v>
      </c>
      <c r="H250" s="24"/>
      <c r="I250" s="24"/>
      <c r="J250" s="24">
        <f t="shared" si="9"/>
        <v>1.0299458852687606E-13</v>
      </c>
      <c r="K250" s="24">
        <f t="shared" si="10"/>
        <v>7.2718922229026397</v>
      </c>
      <c r="L250" s="24"/>
      <c r="M250" s="24"/>
      <c r="N250" s="15"/>
      <c r="O250" s="15"/>
      <c r="P250" s="15"/>
      <c r="Q250" s="15"/>
      <c r="R250" s="15"/>
      <c r="S250" s="15"/>
    </row>
    <row r="251" spans="1:19" x14ac:dyDescent="0.3">
      <c r="A251" s="25">
        <v>1927</v>
      </c>
      <c r="B251" s="26">
        <v>7</v>
      </c>
      <c r="C251" s="27" t="str">
        <f t="shared" si="11"/>
        <v>1927-7</v>
      </c>
      <c r="D251" s="7"/>
      <c r="E251" s="7"/>
      <c r="F251" s="7">
        <v>1.0291411616489604E-13</v>
      </c>
      <c r="G251" s="7">
        <v>17.86413043478262</v>
      </c>
      <c r="H251" s="24"/>
      <c r="I251" s="24"/>
      <c r="J251" s="24">
        <f t="shared" si="9"/>
        <v>1.0291411616489604E-13</v>
      </c>
      <c r="K251" s="24">
        <f t="shared" si="10"/>
        <v>7.1479395145577067</v>
      </c>
      <c r="L251" s="24"/>
      <c r="M251" s="24"/>
      <c r="N251" s="15"/>
      <c r="O251" s="15"/>
      <c r="P251" s="15"/>
      <c r="Q251" s="15"/>
      <c r="R251" s="15"/>
      <c r="S251" s="15"/>
    </row>
    <row r="252" spans="1:19" x14ac:dyDescent="0.3">
      <c r="A252" s="25">
        <v>1927</v>
      </c>
      <c r="B252" s="26">
        <v>8</v>
      </c>
      <c r="C252" s="27" t="str">
        <f t="shared" si="11"/>
        <v>1927-8</v>
      </c>
      <c r="D252" s="7"/>
      <c r="E252" s="7"/>
      <c r="F252" s="7">
        <v>1.0283370667807419E-13</v>
      </c>
      <c r="G252" s="7">
        <v>17.760869565217401</v>
      </c>
      <c r="H252" s="24"/>
      <c r="I252" s="24"/>
      <c r="J252" s="24">
        <f t="shared" si="9"/>
        <v>1.0283370667807419E-13</v>
      </c>
      <c r="K252" s="24">
        <f t="shared" si="10"/>
        <v>7.1066219451093957</v>
      </c>
      <c r="L252" s="24"/>
      <c r="M252" s="24"/>
      <c r="N252" s="15"/>
      <c r="O252" s="15"/>
      <c r="P252" s="15"/>
      <c r="Q252" s="15"/>
      <c r="R252" s="15"/>
      <c r="S252" s="15"/>
    </row>
    <row r="253" spans="1:19" x14ac:dyDescent="0.3">
      <c r="A253" s="25">
        <v>1927</v>
      </c>
      <c r="B253" s="26">
        <v>9</v>
      </c>
      <c r="C253" s="27" t="str">
        <f t="shared" si="11"/>
        <v>1927-9</v>
      </c>
      <c r="D253" s="7"/>
      <c r="E253" s="7"/>
      <c r="F253" s="7">
        <v>1.0275336001728452E-13</v>
      </c>
      <c r="G253" s="7">
        <v>17.86413043478262</v>
      </c>
      <c r="H253" s="24"/>
      <c r="I253" s="24"/>
      <c r="J253" s="24">
        <f t="shared" si="9"/>
        <v>1.0275336001728453E-13</v>
      </c>
      <c r="K253" s="24">
        <f t="shared" si="10"/>
        <v>7.1479395145577067</v>
      </c>
      <c r="L253" s="24"/>
      <c r="M253" s="24"/>
      <c r="N253" s="15"/>
      <c r="O253" s="15"/>
      <c r="P253" s="15"/>
      <c r="Q253" s="15"/>
      <c r="R253" s="15"/>
      <c r="S253" s="15"/>
    </row>
    <row r="254" spans="1:19" x14ac:dyDescent="0.3">
      <c r="A254" s="25">
        <v>1927</v>
      </c>
      <c r="B254" s="26">
        <v>10</v>
      </c>
      <c r="C254" s="27" t="str">
        <f t="shared" si="11"/>
        <v>1927-10</v>
      </c>
      <c r="D254" s="7"/>
      <c r="E254" s="7"/>
      <c r="F254" s="7">
        <v>1.0267307613343936E-13</v>
      </c>
      <c r="G254" s="7">
        <v>17.967391304347835</v>
      </c>
      <c r="H254" s="24"/>
      <c r="I254" s="24"/>
      <c r="J254" s="24">
        <f t="shared" si="9"/>
        <v>1.0267307613343936E-13</v>
      </c>
      <c r="K254" s="24">
        <f t="shared" si="10"/>
        <v>7.1892570840060159</v>
      </c>
      <c r="L254" s="24"/>
      <c r="M254" s="24"/>
      <c r="N254" s="15"/>
      <c r="O254" s="15"/>
      <c r="P254" s="15"/>
      <c r="Q254" s="15"/>
      <c r="R254" s="15"/>
      <c r="S254" s="15"/>
    </row>
    <row r="255" spans="1:19" x14ac:dyDescent="0.3">
      <c r="A255" s="25">
        <v>1927</v>
      </c>
      <c r="B255" s="26">
        <v>11</v>
      </c>
      <c r="C255" s="27" t="str">
        <f t="shared" si="11"/>
        <v>1927-11</v>
      </c>
      <c r="D255" s="7"/>
      <c r="E255" s="7"/>
      <c r="F255" s="7">
        <v>1.0259285497748949E-13</v>
      </c>
      <c r="G255" s="7">
        <v>17.86413043478262</v>
      </c>
      <c r="H255" s="24"/>
      <c r="I255" s="24"/>
      <c r="J255" s="24">
        <f t="shared" si="9"/>
        <v>1.025928549774895E-13</v>
      </c>
      <c r="K255" s="24">
        <f t="shared" si="10"/>
        <v>7.1479395145577067</v>
      </c>
      <c r="L255" s="24"/>
      <c r="M255" s="24"/>
      <c r="N255" s="15"/>
      <c r="O255" s="15"/>
      <c r="P255" s="15"/>
      <c r="Q255" s="15"/>
      <c r="R255" s="15"/>
      <c r="S255" s="15"/>
    </row>
    <row r="256" spans="1:19" x14ac:dyDescent="0.3">
      <c r="A256" s="25">
        <v>1927</v>
      </c>
      <c r="B256" s="26">
        <v>12</v>
      </c>
      <c r="C256" s="27" t="str">
        <f t="shared" si="11"/>
        <v>1927-12</v>
      </c>
      <c r="D256" s="7"/>
      <c r="E256" s="7"/>
      <c r="F256" s="7">
        <v>1.0251269650042393E-13</v>
      </c>
      <c r="G256" s="7">
        <v>17.86413043478262</v>
      </c>
      <c r="H256" s="24"/>
      <c r="I256" s="24"/>
      <c r="J256" s="24">
        <f t="shared" si="9"/>
        <v>1.0251269650042393E-13</v>
      </c>
      <c r="K256" s="24">
        <f t="shared" si="10"/>
        <v>7.1479395145577067</v>
      </c>
      <c r="L256" s="24"/>
      <c r="M256" s="24"/>
      <c r="N256" s="15"/>
      <c r="O256" s="15"/>
      <c r="P256" s="15"/>
      <c r="Q256" s="15"/>
      <c r="R256" s="15"/>
      <c r="S256" s="15"/>
    </row>
    <row r="257" spans="1:19" x14ac:dyDescent="0.3">
      <c r="A257" s="25">
        <v>1928</v>
      </c>
      <c r="B257" s="26">
        <v>1</v>
      </c>
      <c r="C257" s="27" t="str">
        <f t="shared" si="11"/>
        <v>1928-1</v>
      </c>
      <c r="D257" s="7"/>
      <c r="E257" s="7"/>
      <c r="F257" s="7">
        <v>1.0243260065327004E-13</v>
      </c>
      <c r="G257" s="7">
        <v>17.86413043478262</v>
      </c>
      <c r="H257" s="24"/>
      <c r="I257" s="24"/>
      <c r="J257" s="24">
        <f t="shared" si="9"/>
        <v>1.0243260065327005E-13</v>
      </c>
      <c r="K257" s="24">
        <f t="shared" si="10"/>
        <v>7.1479395145577067</v>
      </c>
      <c r="L257" s="24"/>
      <c r="M257" s="24"/>
      <c r="N257" s="15"/>
      <c r="O257" s="15"/>
      <c r="P257" s="15"/>
      <c r="Q257" s="15"/>
      <c r="R257" s="15"/>
      <c r="S257" s="15"/>
    </row>
    <row r="258" spans="1:19" x14ac:dyDescent="0.3">
      <c r="A258" s="25">
        <v>1928</v>
      </c>
      <c r="B258" s="26">
        <v>2</v>
      </c>
      <c r="C258" s="27" t="str">
        <f t="shared" si="11"/>
        <v>1928-2</v>
      </c>
      <c r="D258" s="7"/>
      <c r="E258" s="7"/>
      <c r="F258" s="7">
        <v>1.0235256738709341E-13</v>
      </c>
      <c r="G258" s="7">
        <v>17.657608695652183</v>
      </c>
      <c r="H258" s="24"/>
      <c r="I258" s="24"/>
      <c r="J258" s="24">
        <f t="shared" si="9"/>
        <v>1.0235256738709343E-13</v>
      </c>
      <c r="K258" s="24">
        <f t="shared" si="10"/>
        <v>7.0653043756610856</v>
      </c>
      <c r="L258" s="24"/>
      <c r="M258" s="24"/>
      <c r="N258" s="15"/>
      <c r="O258" s="15"/>
      <c r="P258" s="15"/>
      <c r="Q258" s="15"/>
      <c r="R258" s="15"/>
      <c r="S258" s="15"/>
    </row>
    <row r="259" spans="1:19" x14ac:dyDescent="0.3">
      <c r="A259" s="25">
        <v>1928</v>
      </c>
      <c r="B259" s="26">
        <v>3</v>
      </c>
      <c r="C259" s="27" t="str">
        <f t="shared" si="11"/>
        <v>1928-3</v>
      </c>
      <c r="D259" s="7"/>
      <c r="E259" s="7"/>
      <c r="F259" s="7">
        <v>1.0227259665299794E-13</v>
      </c>
      <c r="G259" s="7">
        <v>17.657608695652183</v>
      </c>
      <c r="H259" s="24"/>
      <c r="I259" s="24"/>
      <c r="J259" s="24">
        <f t="shared" si="9"/>
        <v>1.0227259665299794E-13</v>
      </c>
      <c r="K259" s="24">
        <f t="shared" si="10"/>
        <v>7.0653043756610856</v>
      </c>
      <c r="L259" s="24"/>
      <c r="M259" s="24"/>
      <c r="N259" s="15"/>
      <c r="O259" s="15"/>
      <c r="P259" s="15"/>
      <c r="Q259" s="15"/>
      <c r="R259" s="15"/>
      <c r="S259" s="15"/>
    </row>
    <row r="260" spans="1:19" x14ac:dyDescent="0.3">
      <c r="A260" s="25">
        <v>1928</v>
      </c>
      <c r="B260" s="26">
        <v>4</v>
      </c>
      <c r="C260" s="27" t="str">
        <f t="shared" si="11"/>
        <v>1928-4</v>
      </c>
      <c r="D260" s="7"/>
      <c r="E260" s="7"/>
      <c r="F260" s="7">
        <v>1.0219268840212565E-13</v>
      </c>
      <c r="G260" s="7">
        <v>17.657608695652183</v>
      </c>
      <c r="H260" s="24"/>
      <c r="I260" s="24"/>
      <c r="J260" s="24">
        <f t="shared" si="9"/>
        <v>1.0219268840212566E-13</v>
      </c>
      <c r="K260" s="24">
        <f t="shared" si="10"/>
        <v>7.0653043756610856</v>
      </c>
      <c r="L260" s="24"/>
      <c r="M260" s="24"/>
      <c r="N260" s="15"/>
      <c r="O260" s="15"/>
      <c r="P260" s="15"/>
      <c r="Q260" s="15"/>
      <c r="R260" s="15"/>
      <c r="S260" s="15"/>
    </row>
    <row r="261" spans="1:19" x14ac:dyDescent="0.3">
      <c r="A261" s="25">
        <v>1928</v>
      </c>
      <c r="B261" s="26">
        <v>5</v>
      </c>
      <c r="C261" s="27" t="str">
        <f t="shared" si="11"/>
        <v>1928-5</v>
      </c>
      <c r="D261" s="7"/>
      <c r="E261" s="7"/>
      <c r="F261" s="7">
        <v>1.0211284258565676E-13</v>
      </c>
      <c r="G261" s="7">
        <v>17.760869565217401</v>
      </c>
      <c r="H261" s="24"/>
      <c r="I261" s="24"/>
      <c r="J261" s="24">
        <f t="shared" si="9"/>
        <v>1.0211284258565676E-13</v>
      </c>
      <c r="K261" s="24">
        <f t="shared" si="10"/>
        <v>7.1066219451093957</v>
      </c>
      <c r="L261" s="24"/>
      <c r="M261" s="24"/>
      <c r="N261" s="15"/>
      <c r="O261" s="15"/>
      <c r="P261" s="15"/>
      <c r="Q261" s="15"/>
      <c r="R261" s="15"/>
      <c r="S261" s="15"/>
    </row>
    <row r="262" spans="1:19" x14ac:dyDescent="0.3">
      <c r="A262" s="25">
        <v>1928</v>
      </c>
      <c r="B262" s="26">
        <v>6</v>
      </c>
      <c r="C262" s="27" t="str">
        <f t="shared" si="11"/>
        <v>1928-6</v>
      </c>
      <c r="D262" s="7"/>
      <c r="E262" s="7"/>
      <c r="F262" s="7">
        <v>1.0203305915463237E-13</v>
      </c>
      <c r="G262" s="7">
        <v>17.657608695652183</v>
      </c>
      <c r="H262" s="24"/>
      <c r="I262" s="24"/>
      <c r="J262" s="24">
        <f t="shared" si="9"/>
        <v>1.0203305915463236E-13</v>
      </c>
      <c r="K262" s="24">
        <f t="shared" si="10"/>
        <v>7.0653043756610856</v>
      </c>
      <c r="L262" s="24"/>
      <c r="M262" s="24"/>
      <c r="N262" s="15"/>
      <c r="O262" s="15"/>
      <c r="P262" s="15"/>
      <c r="Q262" s="15"/>
      <c r="R262" s="15"/>
      <c r="S262" s="15"/>
    </row>
    <row r="263" spans="1:19" x14ac:dyDescent="0.3">
      <c r="A263" s="25">
        <v>1928</v>
      </c>
      <c r="B263" s="26">
        <v>7</v>
      </c>
      <c r="C263" s="27" t="str">
        <f t="shared" si="11"/>
        <v>1928-7</v>
      </c>
      <c r="D263" s="7"/>
      <c r="E263" s="7"/>
      <c r="F263" s="7">
        <v>1.0211284258550363E-13</v>
      </c>
      <c r="G263" s="7">
        <v>17.657608695652183</v>
      </c>
      <c r="H263" s="24"/>
      <c r="I263" s="24"/>
      <c r="J263" s="24">
        <f t="shared" si="9"/>
        <v>1.0211284258550362E-13</v>
      </c>
      <c r="K263" s="24">
        <f t="shared" si="10"/>
        <v>7.0653043756610856</v>
      </c>
      <c r="L263" s="24"/>
      <c r="M263" s="24"/>
      <c r="N263" s="15"/>
      <c r="O263" s="15"/>
      <c r="P263" s="15"/>
      <c r="Q263" s="15"/>
      <c r="R263" s="15"/>
      <c r="S263" s="15"/>
    </row>
    <row r="264" spans="1:19" x14ac:dyDescent="0.3">
      <c r="A264" s="25">
        <v>1928</v>
      </c>
      <c r="B264" s="26">
        <v>8</v>
      </c>
      <c r="C264" s="27" t="str">
        <f t="shared" si="11"/>
        <v>1928-8</v>
      </c>
      <c r="D264" s="7"/>
      <c r="E264" s="7"/>
      <c r="F264" s="7">
        <v>1.0219268840199671E-13</v>
      </c>
      <c r="G264" s="7">
        <v>17.657608695652183</v>
      </c>
      <c r="H264" s="24"/>
      <c r="I264" s="24"/>
      <c r="J264" s="24">
        <f t="shared" si="9"/>
        <v>1.0219268840199671E-13</v>
      </c>
      <c r="K264" s="24">
        <f t="shared" si="10"/>
        <v>7.0653043756610856</v>
      </c>
      <c r="L264" s="24"/>
      <c r="M264" s="24"/>
      <c r="N264" s="15"/>
      <c r="O264" s="15"/>
      <c r="P264" s="15"/>
      <c r="Q264" s="15"/>
      <c r="R264" s="15"/>
      <c r="S264" s="15"/>
    </row>
    <row r="265" spans="1:19" x14ac:dyDescent="0.3">
      <c r="A265" s="25">
        <v>1928</v>
      </c>
      <c r="B265" s="26">
        <v>9</v>
      </c>
      <c r="C265" s="27" t="str">
        <f t="shared" si="11"/>
        <v>1928-9</v>
      </c>
      <c r="D265" s="7"/>
      <c r="E265" s="7"/>
      <c r="F265" s="7">
        <v>1.0227259665289326E-13</v>
      </c>
      <c r="G265" s="7">
        <v>17.86413043478262</v>
      </c>
      <c r="H265" s="24"/>
      <c r="I265" s="24"/>
      <c r="J265" s="24">
        <f t="shared" si="9"/>
        <v>1.0227259665289326E-13</v>
      </c>
      <c r="K265" s="24">
        <f t="shared" si="10"/>
        <v>7.1479395145577067</v>
      </c>
      <c r="L265" s="24"/>
      <c r="M265" s="24"/>
      <c r="N265" s="15"/>
      <c r="O265" s="15"/>
      <c r="P265" s="15"/>
      <c r="Q265" s="15"/>
      <c r="R265" s="15"/>
      <c r="S265" s="15"/>
    </row>
    <row r="266" spans="1:19" x14ac:dyDescent="0.3">
      <c r="A266" s="25">
        <v>1928</v>
      </c>
      <c r="B266" s="26">
        <v>10</v>
      </c>
      <c r="C266" s="27" t="str">
        <f t="shared" si="11"/>
        <v>1928-10</v>
      </c>
      <c r="D266" s="7"/>
      <c r="E266" s="7"/>
      <c r="F266" s="7">
        <v>1.0235256738701303E-13</v>
      </c>
      <c r="G266" s="7">
        <v>17.760869565217401</v>
      </c>
      <c r="H266" s="24"/>
      <c r="I266" s="24"/>
      <c r="J266" s="24">
        <f t="shared" ref="J266:J329" si="12">F266/F$1324*100</f>
        <v>1.0235256738701301E-13</v>
      </c>
      <c r="K266" s="24">
        <f t="shared" ref="K266:K329" si="13">G266/G$1324*100</f>
        <v>7.1066219451093957</v>
      </c>
      <c r="L266" s="24"/>
      <c r="M266" s="24"/>
      <c r="N266" s="15"/>
      <c r="O266" s="15"/>
      <c r="P266" s="15"/>
      <c r="Q266" s="15"/>
      <c r="R266" s="15"/>
      <c r="S266" s="15"/>
    </row>
    <row r="267" spans="1:19" x14ac:dyDescent="0.3">
      <c r="A267" s="25">
        <v>1928</v>
      </c>
      <c r="B267" s="26">
        <v>11</v>
      </c>
      <c r="C267" s="27" t="str">
        <f t="shared" ref="C267:C330" si="14">_xlfn.CONCAT(A267,"-",B267)</f>
        <v>1928-11</v>
      </c>
      <c r="D267" s="7"/>
      <c r="E267" s="7"/>
      <c r="F267" s="7">
        <v>1.0243260065321397E-13</v>
      </c>
      <c r="G267" s="7">
        <v>17.760869565217401</v>
      </c>
      <c r="H267" s="24"/>
      <c r="I267" s="24"/>
      <c r="J267" s="24">
        <f t="shared" si="12"/>
        <v>1.0243260065321399E-13</v>
      </c>
      <c r="K267" s="24">
        <f t="shared" si="13"/>
        <v>7.1066219451093957</v>
      </c>
      <c r="L267" s="24"/>
      <c r="M267" s="24"/>
      <c r="N267" s="15"/>
      <c r="O267" s="15"/>
      <c r="P267" s="15"/>
      <c r="Q267" s="15"/>
      <c r="R267" s="15"/>
      <c r="S267" s="15"/>
    </row>
    <row r="268" spans="1:19" x14ac:dyDescent="0.3">
      <c r="A268" s="25">
        <v>1928</v>
      </c>
      <c r="B268" s="26">
        <v>12</v>
      </c>
      <c r="C268" s="27" t="str">
        <f t="shared" si="14"/>
        <v>1928-12</v>
      </c>
      <c r="D268" s="7"/>
      <c r="E268" s="7"/>
      <c r="F268" s="7">
        <v>1.0251269650039223E-13</v>
      </c>
      <c r="G268" s="7">
        <v>17.657608695652183</v>
      </c>
      <c r="H268" s="24"/>
      <c r="I268" s="24"/>
      <c r="J268" s="24">
        <f t="shared" si="12"/>
        <v>1.0251269650039223E-13</v>
      </c>
      <c r="K268" s="24">
        <f t="shared" si="13"/>
        <v>7.0653043756610856</v>
      </c>
      <c r="L268" s="24"/>
      <c r="M268" s="24"/>
      <c r="N268" s="15"/>
      <c r="O268" s="15"/>
      <c r="P268" s="15"/>
      <c r="Q268" s="15"/>
      <c r="R268" s="15"/>
      <c r="S268" s="15"/>
    </row>
    <row r="269" spans="1:19" x14ac:dyDescent="0.3">
      <c r="A269" s="25">
        <v>1929</v>
      </c>
      <c r="B269" s="26">
        <v>1</v>
      </c>
      <c r="C269" s="27" t="str">
        <f t="shared" si="14"/>
        <v>1929-1</v>
      </c>
      <c r="D269" s="7"/>
      <c r="E269" s="7"/>
      <c r="F269" s="7">
        <v>1.0259285497748223E-13</v>
      </c>
      <c r="G269" s="7">
        <v>17.657608695652183</v>
      </c>
      <c r="H269" s="24"/>
      <c r="I269" s="24"/>
      <c r="J269" s="24">
        <f t="shared" si="12"/>
        <v>1.0259285497748224E-13</v>
      </c>
      <c r="K269" s="24">
        <f t="shared" si="13"/>
        <v>7.0653043756610856</v>
      </c>
      <c r="L269" s="24"/>
      <c r="M269" s="24"/>
      <c r="N269" s="15"/>
      <c r="O269" s="15"/>
      <c r="P269" s="15"/>
      <c r="Q269" s="15"/>
      <c r="R269" s="15"/>
      <c r="S269" s="15"/>
    </row>
    <row r="270" spans="1:19" x14ac:dyDescent="0.3">
      <c r="A270" s="25">
        <v>1929</v>
      </c>
      <c r="B270" s="26">
        <v>2</v>
      </c>
      <c r="C270" s="27" t="str">
        <f t="shared" si="14"/>
        <v>1929-2</v>
      </c>
      <c r="D270" s="7"/>
      <c r="E270" s="7"/>
      <c r="F270" s="7">
        <v>1.0267307613345655E-13</v>
      </c>
      <c r="G270" s="7">
        <v>17.657608695652183</v>
      </c>
      <c r="H270" s="24"/>
      <c r="I270" s="24"/>
      <c r="J270" s="24">
        <f t="shared" si="12"/>
        <v>1.0267307613345655E-13</v>
      </c>
      <c r="K270" s="24">
        <f t="shared" si="13"/>
        <v>7.0653043756610856</v>
      </c>
      <c r="L270" s="24"/>
      <c r="M270" s="24"/>
      <c r="N270" s="15"/>
      <c r="O270" s="15"/>
      <c r="P270" s="15"/>
      <c r="Q270" s="15"/>
      <c r="R270" s="15"/>
      <c r="S270" s="15"/>
    </row>
    <row r="271" spans="1:19" x14ac:dyDescent="0.3">
      <c r="A271" s="25">
        <v>1929</v>
      </c>
      <c r="B271" s="26">
        <v>3</v>
      </c>
      <c r="C271" s="27" t="str">
        <f t="shared" si="14"/>
        <v>1929-3</v>
      </c>
      <c r="D271" s="7"/>
      <c r="E271" s="7"/>
      <c r="F271" s="7">
        <v>1.0275336001732619E-13</v>
      </c>
      <c r="G271" s="7">
        <v>17.554347826086964</v>
      </c>
      <c r="H271" s="24"/>
      <c r="I271" s="24"/>
      <c r="J271" s="24">
        <f t="shared" si="12"/>
        <v>1.0275336001732619E-13</v>
      </c>
      <c r="K271" s="24">
        <f t="shared" si="13"/>
        <v>7.0239868062127746</v>
      </c>
      <c r="L271" s="24"/>
      <c r="M271" s="24"/>
      <c r="N271" s="15"/>
      <c r="O271" s="15"/>
      <c r="P271" s="15"/>
      <c r="Q271" s="15"/>
      <c r="R271" s="15"/>
      <c r="S271" s="15"/>
    </row>
    <row r="272" spans="1:19" x14ac:dyDescent="0.3">
      <c r="A272" s="25">
        <v>1929</v>
      </c>
      <c r="B272" s="26">
        <v>4</v>
      </c>
      <c r="C272" s="27" t="str">
        <f t="shared" si="14"/>
        <v>1929-4</v>
      </c>
      <c r="D272" s="7"/>
      <c r="E272" s="7"/>
      <c r="F272" s="7">
        <v>1.0283370667814039E-13</v>
      </c>
      <c r="G272" s="7">
        <v>17.451086956521745</v>
      </c>
      <c r="H272" s="24"/>
      <c r="I272" s="24"/>
      <c r="J272" s="24">
        <f t="shared" si="12"/>
        <v>1.0283370667814039E-13</v>
      </c>
      <c r="K272" s="24">
        <f t="shared" si="13"/>
        <v>6.9826692367644636</v>
      </c>
      <c r="L272" s="24"/>
      <c r="M272" s="24"/>
      <c r="N272" s="15"/>
      <c r="O272" s="15"/>
      <c r="P272" s="15"/>
      <c r="Q272" s="15"/>
      <c r="R272" s="15"/>
      <c r="S272" s="15"/>
    </row>
    <row r="273" spans="1:19" x14ac:dyDescent="0.3">
      <c r="A273" s="25">
        <v>1929</v>
      </c>
      <c r="B273" s="26">
        <v>5</v>
      </c>
      <c r="C273" s="27" t="str">
        <f t="shared" si="14"/>
        <v>1929-5</v>
      </c>
      <c r="D273" s="7"/>
      <c r="E273" s="7"/>
      <c r="F273" s="7">
        <v>1.0291411616498677E-13</v>
      </c>
      <c r="G273" s="7">
        <v>17.554347826086964</v>
      </c>
      <c r="H273" s="24"/>
      <c r="I273" s="24"/>
      <c r="J273" s="24">
        <f t="shared" si="12"/>
        <v>1.0291411616498677E-13</v>
      </c>
      <c r="K273" s="24">
        <f t="shared" si="13"/>
        <v>7.0239868062127746</v>
      </c>
      <c r="L273" s="24"/>
      <c r="M273" s="24"/>
      <c r="N273" s="15"/>
      <c r="O273" s="15"/>
      <c r="P273" s="15"/>
      <c r="Q273" s="15"/>
      <c r="R273" s="15"/>
      <c r="S273" s="15"/>
    </row>
    <row r="274" spans="1:19" x14ac:dyDescent="0.3">
      <c r="A274" s="25">
        <v>1929</v>
      </c>
      <c r="B274" s="26">
        <v>6</v>
      </c>
      <c r="C274" s="27" t="str">
        <f t="shared" si="14"/>
        <v>1929-6</v>
      </c>
      <c r="D274" s="7"/>
      <c r="E274" s="7"/>
      <c r="F274" s="7">
        <v>1.0299458852687613E-13</v>
      </c>
      <c r="G274" s="7">
        <v>17.657608695652183</v>
      </c>
      <c r="H274" s="24"/>
      <c r="I274" s="24"/>
      <c r="J274" s="24">
        <f t="shared" si="12"/>
        <v>1.0299458852687613E-13</v>
      </c>
      <c r="K274" s="24">
        <f t="shared" si="13"/>
        <v>7.0653043756610856</v>
      </c>
      <c r="L274" s="24"/>
      <c r="M274" s="24"/>
      <c r="N274" s="15"/>
      <c r="O274" s="15"/>
      <c r="P274" s="15"/>
      <c r="Q274" s="15"/>
      <c r="R274" s="15"/>
      <c r="S274" s="15"/>
    </row>
    <row r="275" spans="1:19" x14ac:dyDescent="0.3">
      <c r="A275" s="25">
        <v>1929</v>
      </c>
      <c r="B275" s="26">
        <v>7</v>
      </c>
      <c r="C275" s="27" t="str">
        <f t="shared" si="14"/>
        <v>1929-7</v>
      </c>
      <c r="D275" s="7"/>
      <c r="E275" s="7"/>
      <c r="F275" s="7">
        <v>1.030835377251524E-13</v>
      </c>
      <c r="G275" s="7">
        <v>17.86413043478262</v>
      </c>
      <c r="H275" s="24"/>
      <c r="I275" s="24"/>
      <c r="J275" s="24">
        <f t="shared" si="12"/>
        <v>1.030835377251524E-13</v>
      </c>
      <c r="K275" s="24">
        <f t="shared" si="13"/>
        <v>7.1479395145577067</v>
      </c>
      <c r="L275" s="24"/>
      <c r="M275" s="24"/>
      <c r="N275" s="15"/>
      <c r="O275" s="15"/>
      <c r="P275" s="15"/>
      <c r="Q275" s="15"/>
      <c r="R275" s="15"/>
      <c r="S275" s="15"/>
    </row>
    <row r="276" spans="1:19" x14ac:dyDescent="0.3">
      <c r="A276" s="25">
        <v>1929</v>
      </c>
      <c r="B276" s="26">
        <v>8</v>
      </c>
      <c r="C276" s="27" t="str">
        <f t="shared" si="14"/>
        <v>1929-8</v>
      </c>
      <c r="D276" s="7"/>
      <c r="E276" s="7"/>
      <c r="F276" s="7">
        <v>1.0317256374260903E-13</v>
      </c>
      <c r="G276" s="7">
        <v>17.86413043478262</v>
      </c>
      <c r="H276" s="24"/>
      <c r="I276" s="24"/>
      <c r="J276" s="24">
        <f t="shared" si="12"/>
        <v>1.0317256374260903E-13</v>
      </c>
      <c r="K276" s="24">
        <f t="shared" si="13"/>
        <v>7.1479395145577067</v>
      </c>
      <c r="L276" s="24"/>
      <c r="M276" s="24"/>
      <c r="N276" s="15"/>
      <c r="O276" s="15"/>
      <c r="P276" s="15"/>
      <c r="Q276" s="15"/>
      <c r="R276" s="15"/>
      <c r="S276" s="15"/>
    </row>
    <row r="277" spans="1:19" x14ac:dyDescent="0.3">
      <c r="A277" s="25">
        <v>1929</v>
      </c>
      <c r="B277" s="26">
        <v>9</v>
      </c>
      <c r="C277" s="27" t="str">
        <f t="shared" si="14"/>
        <v>1929-9</v>
      </c>
      <c r="D277" s="7"/>
      <c r="E277" s="7"/>
      <c r="F277" s="7">
        <v>1.032616666455894E-13</v>
      </c>
      <c r="G277" s="7">
        <v>17.86413043478262</v>
      </c>
      <c r="H277" s="24"/>
      <c r="I277" s="24"/>
      <c r="J277" s="24">
        <f t="shared" si="12"/>
        <v>1.0326166664558939E-13</v>
      </c>
      <c r="K277" s="24">
        <f t="shared" si="13"/>
        <v>7.1479395145577067</v>
      </c>
      <c r="L277" s="24"/>
      <c r="M277" s="24"/>
      <c r="N277" s="15"/>
      <c r="O277" s="15"/>
      <c r="P277" s="15"/>
      <c r="Q277" s="15"/>
      <c r="R277" s="15"/>
      <c r="S277" s="15"/>
    </row>
    <row r="278" spans="1:19" x14ac:dyDescent="0.3">
      <c r="A278" s="25">
        <v>1929</v>
      </c>
      <c r="B278" s="26">
        <v>10</v>
      </c>
      <c r="C278" s="27" t="str">
        <f t="shared" si="14"/>
        <v>1929-10</v>
      </c>
      <c r="D278" s="7"/>
      <c r="E278" s="7"/>
      <c r="F278" s="7">
        <v>1.033508465004941E-13</v>
      </c>
      <c r="G278" s="7">
        <v>17.86413043478262</v>
      </c>
      <c r="H278" s="24"/>
      <c r="I278" s="24"/>
      <c r="J278" s="24">
        <f t="shared" si="12"/>
        <v>1.033508465004941E-13</v>
      </c>
      <c r="K278" s="24">
        <f t="shared" si="13"/>
        <v>7.1479395145577067</v>
      </c>
      <c r="L278" s="24"/>
      <c r="M278" s="24"/>
      <c r="N278" s="15"/>
      <c r="O278" s="15"/>
      <c r="P278" s="15"/>
      <c r="Q278" s="15"/>
      <c r="R278" s="15"/>
      <c r="S278" s="15"/>
    </row>
    <row r="279" spans="1:19" x14ac:dyDescent="0.3">
      <c r="A279" s="25">
        <v>1929</v>
      </c>
      <c r="B279" s="26">
        <v>11</v>
      </c>
      <c r="C279" s="27" t="str">
        <f t="shared" si="14"/>
        <v>1929-11</v>
      </c>
      <c r="D279" s="7"/>
      <c r="E279" s="7"/>
      <c r="F279" s="7">
        <v>1.0344010337378113E-13</v>
      </c>
      <c r="G279" s="7">
        <v>17.86413043478262</v>
      </c>
      <c r="H279" s="24"/>
      <c r="I279" s="24"/>
      <c r="J279" s="24">
        <f t="shared" si="12"/>
        <v>1.0344010337378113E-13</v>
      </c>
      <c r="K279" s="24">
        <f t="shared" si="13"/>
        <v>7.1479395145577067</v>
      </c>
      <c r="L279" s="24"/>
      <c r="M279" s="24"/>
      <c r="N279" s="15"/>
      <c r="O279" s="15"/>
      <c r="P279" s="15"/>
      <c r="Q279" s="15"/>
      <c r="R279" s="15"/>
      <c r="S279" s="15"/>
    </row>
    <row r="280" spans="1:19" x14ac:dyDescent="0.3">
      <c r="A280" s="25">
        <v>1929</v>
      </c>
      <c r="B280" s="26">
        <v>12</v>
      </c>
      <c r="C280" s="27" t="str">
        <f t="shared" si="14"/>
        <v>1929-12</v>
      </c>
      <c r="D280" s="7"/>
      <c r="E280" s="7"/>
      <c r="F280" s="7">
        <v>1.0352943733196587E-13</v>
      </c>
      <c r="G280" s="7">
        <v>17.760869565217401</v>
      </c>
      <c r="H280" s="24"/>
      <c r="I280" s="24"/>
      <c r="J280" s="24">
        <f t="shared" si="12"/>
        <v>1.0352943733196588E-13</v>
      </c>
      <c r="K280" s="24">
        <f t="shared" si="13"/>
        <v>7.1066219451093957</v>
      </c>
      <c r="L280" s="24"/>
      <c r="M280" s="24"/>
      <c r="N280" s="15"/>
      <c r="O280" s="15"/>
      <c r="P280" s="15"/>
      <c r="Q280" s="15"/>
      <c r="R280" s="15"/>
      <c r="S280" s="15"/>
    </row>
    <row r="281" spans="1:19" x14ac:dyDescent="0.3">
      <c r="A281" s="25">
        <v>1930</v>
      </c>
      <c r="B281" s="26">
        <v>1</v>
      </c>
      <c r="C281" s="27" t="str">
        <f t="shared" si="14"/>
        <v>1930-1</v>
      </c>
      <c r="D281" s="7"/>
      <c r="E281" s="7"/>
      <c r="F281" s="7">
        <v>1.0361884844162109E-13</v>
      </c>
      <c r="G281" s="7">
        <v>17.657608695652183</v>
      </c>
      <c r="H281" s="24"/>
      <c r="I281" s="24"/>
      <c r="J281" s="24">
        <f t="shared" si="12"/>
        <v>1.0361884844162108E-13</v>
      </c>
      <c r="K281" s="24">
        <f t="shared" si="13"/>
        <v>7.0653043756610856</v>
      </c>
      <c r="L281" s="24"/>
      <c r="M281" s="24"/>
      <c r="N281" s="15"/>
      <c r="O281" s="15"/>
      <c r="P281" s="15"/>
      <c r="Q281" s="15"/>
      <c r="R281" s="15"/>
      <c r="S281" s="15"/>
    </row>
    <row r="282" spans="1:19" x14ac:dyDescent="0.3">
      <c r="A282" s="25">
        <v>1930</v>
      </c>
      <c r="B282" s="26">
        <v>2</v>
      </c>
      <c r="C282" s="27" t="str">
        <f t="shared" si="14"/>
        <v>1930-2</v>
      </c>
      <c r="D282" s="7"/>
      <c r="E282" s="7"/>
      <c r="F282" s="7">
        <v>1.0370833676937714E-13</v>
      </c>
      <c r="G282" s="7">
        <v>17.554347826086964</v>
      </c>
      <c r="H282" s="24"/>
      <c r="I282" s="24"/>
      <c r="J282" s="24">
        <f t="shared" si="12"/>
        <v>1.0370833676937716E-13</v>
      </c>
      <c r="K282" s="24">
        <f t="shared" si="13"/>
        <v>7.0239868062127746</v>
      </c>
      <c r="L282" s="24"/>
      <c r="M282" s="24"/>
      <c r="N282" s="15"/>
      <c r="O282" s="15"/>
      <c r="P282" s="15"/>
      <c r="Q282" s="15"/>
      <c r="R282" s="15"/>
      <c r="S282" s="15"/>
    </row>
    <row r="283" spans="1:19" x14ac:dyDescent="0.3">
      <c r="A283" s="25">
        <v>1930</v>
      </c>
      <c r="B283" s="26">
        <v>3</v>
      </c>
      <c r="C283" s="27" t="str">
        <f t="shared" si="14"/>
        <v>1930-3</v>
      </c>
      <c r="D283" s="7"/>
      <c r="E283" s="7"/>
      <c r="F283" s="7">
        <v>1.0379790238192187E-13</v>
      </c>
      <c r="G283" s="7">
        <v>17.451086956521745</v>
      </c>
      <c r="H283" s="24"/>
      <c r="I283" s="24"/>
      <c r="J283" s="24">
        <f t="shared" si="12"/>
        <v>1.0379790238192188E-13</v>
      </c>
      <c r="K283" s="24">
        <f t="shared" si="13"/>
        <v>6.9826692367644636</v>
      </c>
      <c r="L283" s="24"/>
      <c r="M283" s="24"/>
      <c r="N283" s="15"/>
      <c r="O283" s="15"/>
      <c r="P283" s="15"/>
      <c r="Q283" s="15"/>
      <c r="R283" s="15"/>
      <c r="S283" s="15"/>
    </row>
    <row r="284" spans="1:19" x14ac:dyDescent="0.3">
      <c r="A284" s="25">
        <v>1930</v>
      </c>
      <c r="B284" s="26">
        <v>4</v>
      </c>
      <c r="C284" s="27" t="str">
        <f t="shared" si="14"/>
        <v>1930-4</v>
      </c>
      <c r="D284" s="7"/>
      <c r="E284" s="7"/>
      <c r="F284" s="7">
        <v>1.0388754534600071E-13</v>
      </c>
      <c r="G284" s="7">
        <v>17.554347826086964</v>
      </c>
      <c r="H284" s="24"/>
      <c r="I284" s="24"/>
      <c r="J284" s="24">
        <f t="shared" si="12"/>
        <v>1.0388754534600071E-13</v>
      </c>
      <c r="K284" s="24">
        <f t="shared" si="13"/>
        <v>7.0239868062127746</v>
      </c>
      <c r="L284" s="24"/>
      <c r="M284" s="24"/>
      <c r="N284" s="15"/>
      <c r="O284" s="15"/>
      <c r="P284" s="15"/>
      <c r="Q284" s="15"/>
      <c r="R284" s="15"/>
      <c r="S284" s="15"/>
    </row>
    <row r="285" spans="1:19" x14ac:dyDescent="0.3">
      <c r="A285" s="25">
        <v>1930</v>
      </c>
      <c r="B285" s="26">
        <v>5</v>
      </c>
      <c r="C285" s="27" t="str">
        <f t="shared" si="14"/>
        <v>1930-5</v>
      </c>
      <c r="D285" s="7"/>
      <c r="E285" s="7"/>
      <c r="F285" s="7">
        <v>1.0397726572841679E-13</v>
      </c>
      <c r="G285" s="7">
        <v>17.451086956521745</v>
      </c>
      <c r="H285" s="24"/>
      <c r="I285" s="24"/>
      <c r="J285" s="24">
        <f t="shared" si="12"/>
        <v>1.0397726572841679E-13</v>
      </c>
      <c r="K285" s="24">
        <f t="shared" si="13"/>
        <v>6.9826692367644636</v>
      </c>
      <c r="L285" s="24"/>
      <c r="M285" s="24"/>
      <c r="N285" s="15"/>
      <c r="O285" s="15"/>
      <c r="P285" s="15"/>
      <c r="Q285" s="15"/>
      <c r="R285" s="15"/>
      <c r="S285" s="15"/>
    </row>
    <row r="286" spans="1:19" x14ac:dyDescent="0.3">
      <c r="A286" s="25">
        <v>1930</v>
      </c>
      <c r="B286" s="26">
        <v>6</v>
      </c>
      <c r="C286" s="27" t="str">
        <f t="shared" si="14"/>
        <v>1930-6</v>
      </c>
      <c r="D286" s="7"/>
      <c r="E286" s="7"/>
      <c r="F286" s="7">
        <v>1.0406706359591719E-13</v>
      </c>
      <c r="G286" s="7">
        <v>17.34782608695653</v>
      </c>
      <c r="H286" s="24"/>
      <c r="I286" s="24"/>
      <c r="J286" s="24">
        <f t="shared" si="12"/>
        <v>1.0406706359591719E-13</v>
      </c>
      <c r="K286" s="24">
        <f t="shared" si="13"/>
        <v>6.9413516673161535</v>
      </c>
      <c r="L286" s="24"/>
      <c r="M286" s="24"/>
      <c r="N286" s="15"/>
      <c r="O286" s="15"/>
      <c r="P286" s="15"/>
      <c r="Q286" s="15"/>
      <c r="R286" s="15"/>
      <c r="S286" s="15"/>
    </row>
    <row r="287" spans="1:19" x14ac:dyDescent="0.3">
      <c r="A287" s="25">
        <v>1930</v>
      </c>
      <c r="B287" s="26">
        <v>7</v>
      </c>
      <c r="C287" s="27" t="str">
        <f t="shared" si="14"/>
        <v>1930-7</v>
      </c>
      <c r="D287" s="7"/>
      <c r="E287" s="7"/>
      <c r="F287" s="7">
        <v>1.0277420774593181E-13</v>
      </c>
      <c r="G287" s="7">
        <v>17.141304347826097</v>
      </c>
      <c r="H287" s="24"/>
      <c r="I287" s="24"/>
      <c r="J287" s="24">
        <f t="shared" si="12"/>
        <v>1.0277420774593181E-13</v>
      </c>
      <c r="K287" s="24">
        <f t="shared" si="13"/>
        <v>6.8587165284195342</v>
      </c>
      <c r="L287" s="24"/>
      <c r="M287" s="24"/>
      <c r="N287" s="15"/>
      <c r="O287" s="15"/>
      <c r="P287" s="15"/>
      <c r="Q287" s="15"/>
      <c r="R287" s="15"/>
      <c r="S287" s="15"/>
    </row>
    <row r="288" spans="1:19" x14ac:dyDescent="0.3">
      <c r="A288" s="25">
        <v>1930</v>
      </c>
      <c r="B288" s="26">
        <v>8</v>
      </c>
      <c r="C288" s="27" t="str">
        <f t="shared" si="14"/>
        <v>1930-8</v>
      </c>
      <c r="D288" s="7"/>
      <c r="E288" s="7"/>
      <c r="F288" s="7">
        <v>1.0149741342580117E-13</v>
      </c>
      <c r="G288" s="7">
        <v>17.038043478260878</v>
      </c>
      <c r="H288" s="24"/>
      <c r="I288" s="24"/>
      <c r="J288" s="24">
        <f t="shared" si="12"/>
        <v>1.0149741342580117E-13</v>
      </c>
      <c r="K288" s="24">
        <f t="shared" si="13"/>
        <v>6.8173989589712232</v>
      </c>
      <c r="L288" s="24"/>
      <c r="M288" s="24"/>
      <c r="N288" s="15"/>
      <c r="O288" s="15"/>
      <c r="P288" s="15"/>
      <c r="Q288" s="15"/>
      <c r="R288" s="15"/>
      <c r="S288" s="15"/>
    </row>
    <row r="289" spans="1:19" x14ac:dyDescent="0.3">
      <c r="A289" s="25">
        <v>1930</v>
      </c>
      <c r="B289" s="26">
        <v>9</v>
      </c>
      <c r="C289" s="27" t="str">
        <f t="shared" si="14"/>
        <v>1930-9</v>
      </c>
      <c r="D289" s="7"/>
      <c r="E289" s="7"/>
      <c r="F289" s="7">
        <v>1.0023648109839878E-13</v>
      </c>
      <c r="G289" s="7">
        <v>17.141304347826097</v>
      </c>
      <c r="H289" s="24"/>
      <c r="I289" s="24"/>
      <c r="J289" s="24">
        <f t="shared" si="12"/>
        <v>1.0023648109839877E-13</v>
      </c>
      <c r="K289" s="24">
        <f t="shared" si="13"/>
        <v>6.8587165284195342</v>
      </c>
      <c r="L289" s="24"/>
      <c r="M289" s="24"/>
      <c r="N289" s="15"/>
      <c r="O289" s="15"/>
      <c r="P289" s="15"/>
      <c r="Q289" s="15"/>
      <c r="R289" s="15"/>
      <c r="S289" s="15"/>
    </row>
    <row r="290" spans="1:19" x14ac:dyDescent="0.3">
      <c r="A290" s="25">
        <v>1930</v>
      </c>
      <c r="B290" s="26">
        <v>10</v>
      </c>
      <c r="C290" s="27" t="str">
        <f t="shared" si="14"/>
        <v>1930-10</v>
      </c>
      <c r="D290" s="7"/>
      <c r="E290" s="7"/>
      <c r="F290" s="7">
        <v>9.8991213705506775E-14</v>
      </c>
      <c r="G290" s="7">
        <v>17.038043478260878</v>
      </c>
      <c r="H290" s="24"/>
      <c r="I290" s="24"/>
      <c r="J290" s="24">
        <f t="shared" si="12"/>
        <v>9.8991213705506775E-14</v>
      </c>
      <c r="K290" s="24">
        <f t="shared" si="13"/>
        <v>6.8173989589712232</v>
      </c>
      <c r="L290" s="24"/>
      <c r="M290" s="24"/>
      <c r="N290" s="15"/>
      <c r="O290" s="15"/>
      <c r="P290" s="15"/>
      <c r="Q290" s="15"/>
      <c r="R290" s="15"/>
      <c r="S290" s="15"/>
    </row>
    <row r="291" spans="1:19" x14ac:dyDescent="0.3">
      <c r="A291" s="25">
        <v>1930</v>
      </c>
      <c r="B291" s="26">
        <v>11</v>
      </c>
      <c r="C291" s="27" t="str">
        <f t="shared" si="14"/>
        <v>1930-11</v>
      </c>
      <c r="D291" s="7"/>
      <c r="E291" s="7"/>
      <c r="F291" s="7">
        <v>9.7761416637019685E-14</v>
      </c>
      <c r="G291" s="7">
        <v>16.934782608695659</v>
      </c>
      <c r="H291" s="24"/>
      <c r="I291" s="24"/>
      <c r="J291" s="24">
        <f t="shared" si="12"/>
        <v>9.7761416637019698E-14</v>
      </c>
      <c r="K291" s="24">
        <f t="shared" si="13"/>
        <v>6.7760813895229113</v>
      </c>
      <c r="L291" s="24"/>
      <c r="M291" s="24"/>
      <c r="N291" s="15"/>
      <c r="O291" s="15"/>
      <c r="P291" s="15"/>
      <c r="Q291" s="15"/>
      <c r="R291" s="15"/>
      <c r="S291" s="15"/>
    </row>
    <row r="292" spans="1:19" x14ac:dyDescent="0.3">
      <c r="A292" s="25">
        <v>1930</v>
      </c>
      <c r="B292" s="26">
        <v>12</v>
      </c>
      <c r="C292" s="27" t="str">
        <f t="shared" si="14"/>
        <v>1930-12</v>
      </c>
      <c r="D292" s="7"/>
      <c r="E292" s="7"/>
      <c r="F292" s="7">
        <v>9.6546897700530849E-14</v>
      </c>
      <c r="G292" s="7">
        <v>16.625000000000007</v>
      </c>
      <c r="H292" s="24"/>
      <c r="I292" s="24"/>
      <c r="J292" s="24">
        <f t="shared" si="12"/>
        <v>9.6546897700530849E-14</v>
      </c>
      <c r="K292" s="24">
        <f t="shared" si="13"/>
        <v>6.6521286811779792</v>
      </c>
      <c r="L292" s="24"/>
      <c r="M292" s="24"/>
      <c r="N292" s="15"/>
      <c r="O292" s="15"/>
      <c r="P292" s="15"/>
      <c r="Q292" s="15"/>
      <c r="R292" s="15"/>
      <c r="S292" s="15"/>
    </row>
    <row r="293" spans="1:19" x14ac:dyDescent="0.3">
      <c r="A293" s="25">
        <v>1931</v>
      </c>
      <c r="B293" s="26">
        <v>1</v>
      </c>
      <c r="C293" s="27" t="str">
        <f t="shared" si="14"/>
        <v>1931-1</v>
      </c>
      <c r="D293" s="7"/>
      <c r="E293" s="7"/>
      <c r="F293" s="7">
        <v>9.534746709129659E-14</v>
      </c>
      <c r="G293" s="7">
        <v>16.41847826086957</v>
      </c>
      <c r="H293" s="24"/>
      <c r="I293" s="24"/>
      <c r="J293" s="24">
        <f t="shared" si="12"/>
        <v>9.534746709129659E-14</v>
      </c>
      <c r="K293" s="24">
        <f t="shared" si="13"/>
        <v>6.569493542281359</v>
      </c>
      <c r="L293" s="24"/>
      <c r="M293" s="24"/>
      <c r="N293" s="15"/>
      <c r="O293" s="15"/>
      <c r="P293" s="15"/>
      <c r="Q293" s="15"/>
      <c r="R293" s="15"/>
      <c r="S293" s="15"/>
    </row>
    <row r="294" spans="1:19" x14ac:dyDescent="0.3">
      <c r="A294" s="25">
        <v>1931</v>
      </c>
      <c r="B294" s="26">
        <v>2</v>
      </c>
      <c r="C294" s="27" t="str">
        <f t="shared" si="14"/>
        <v>1931-2</v>
      </c>
      <c r="D294" s="7"/>
      <c r="E294" s="7"/>
      <c r="F294" s="7">
        <v>9.4162937362573555E-14</v>
      </c>
      <c r="G294" s="7">
        <v>16.21195652173914</v>
      </c>
      <c r="H294" s="24"/>
      <c r="I294" s="24"/>
      <c r="J294" s="24">
        <f t="shared" si="12"/>
        <v>9.4162937362573543E-14</v>
      </c>
      <c r="K294" s="24">
        <f t="shared" si="13"/>
        <v>6.4868584033847387</v>
      </c>
      <c r="L294" s="24"/>
      <c r="M294" s="24"/>
      <c r="N294" s="15"/>
      <c r="O294" s="15"/>
      <c r="P294" s="15"/>
      <c r="Q294" s="15"/>
      <c r="R294" s="15"/>
      <c r="S294" s="15"/>
    </row>
    <row r="295" spans="1:19" x14ac:dyDescent="0.3">
      <c r="A295" s="25">
        <v>1931</v>
      </c>
      <c r="B295" s="26">
        <v>3</v>
      </c>
      <c r="C295" s="27" t="str">
        <f t="shared" si="14"/>
        <v>1931-3</v>
      </c>
      <c r="D295" s="7"/>
      <c r="E295" s="7"/>
      <c r="F295" s="7">
        <v>9.2993123396324731E-14</v>
      </c>
      <c r="G295" s="7">
        <v>16.108695652173921</v>
      </c>
      <c r="H295" s="24"/>
      <c r="I295" s="24"/>
      <c r="J295" s="24">
        <f t="shared" si="12"/>
        <v>9.2993123396324731E-14</v>
      </c>
      <c r="K295" s="24">
        <f t="shared" si="13"/>
        <v>6.4455408339364277</v>
      </c>
      <c r="L295" s="24"/>
      <c r="M295" s="24"/>
      <c r="N295" s="15"/>
      <c r="O295" s="15"/>
      <c r="P295" s="15"/>
      <c r="Q295" s="15"/>
      <c r="R295" s="15"/>
      <c r="S295" s="15"/>
    </row>
    <row r="296" spans="1:19" x14ac:dyDescent="0.3">
      <c r="A296" s="25">
        <v>1931</v>
      </c>
      <c r="B296" s="26">
        <v>4</v>
      </c>
      <c r="C296" s="27" t="str">
        <f t="shared" si="14"/>
        <v>1931-4</v>
      </c>
      <c r="D296" s="7"/>
      <c r="E296" s="7"/>
      <c r="F296" s="7">
        <v>9.1837842374288953E-14</v>
      </c>
      <c r="G296" s="7">
        <v>16.005434782608706</v>
      </c>
      <c r="H296" s="24"/>
      <c r="I296" s="24"/>
      <c r="J296" s="24">
        <f t="shared" si="12"/>
        <v>9.1837842374288941E-14</v>
      </c>
      <c r="K296" s="24">
        <f t="shared" si="13"/>
        <v>6.4042232644881194</v>
      </c>
      <c r="L296" s="24"/>
      <c r="M296" s="24"/>
      <c r="N296" s="15"/>
      <c r="O296" s="15"/>
      <c r="P296" s="15"/>
      <c r="Q296" s="15"/>
      <c r="R296" s="15"/>
      <c r="S296" s="15"/>
    </row>
    <row r="297" spans="1:19" x14ac:dyDescent="0.3">
      <c r="A297" s="25">
        <v>1931</v>
      </c>
      <c r="B297" s="26">
        <v>5</v>
      </c>
      <c r="C297" s="27" t="str">
        <f t="shared" si="14"/>
        <v>1931-5</v>
      </c>
      <c r="D297" s="7"/>
      <c r="E297" s="7"/>
      <c r="F297" s="7">
        <v>9.069691374941044E-14</v>
      </c>
      <c r="G297" s="7">
        <v>15.798913043478271</v>
      </c>
      <c r="H297" s="24"/>
      <c r="I297" s="24"/>
      <c r="J297" s="24">
        <f t="shared" si="12"/>
        <v>9.069691374941044E-14</v>
      </c>
      <c r="K297" s="24">
        <f t="shared" si="13"/>
        <v>6.3215881255914974</v>
      </c>
      <c r="L297" s="24"/>
      <c r="M297" s="24"/>
      <c r="N297" s="15"/>
      <c r="O297" s="15"/>
      <c r="P297" s="15"/>
      <c r="Q297" s="15"/>
      <c r="R297" s="15"/>
      <c r="S297" s="15"/>
    </row>
    <row r="298" spans="1:19" x14ac:dyDescent="0.3">
      <c r="A298" s="25">
        <v>1931</v>
      </c>
      <c r="B298" s="26">
        <v>6</v>
      </c>
      <c r="C298" s="27" t="str">
        <f t="shared" si="14"/>
        <v>1931-6</v>
      </c>
      <c r="D298" s="7"/>
      <c r="E298" s="7"/>
      <c r="F298" s="7">
        <v>8.9570159214396409E-14</v>
      </c>
      <c r="G298" s="7">
        <v>15.592391304347833</v>
      </c>
      <c r="H298" s="24"/>
      <c r="I298" s="24"/>
      <c r="J298" s="24">
        <f t="shared" si="12"/>
        <v>8.9570159214396409E-14</v>
      </c>
      <c r="K298" s="24">
        <f t="shared" si="13"/>
        <v>6.2389529866948763</v>
      </c>
      <c r="L298" s="24"/>
      <c r="M298" s="24"/>
      <c r="N298" s="15"/>
      <c r="O298" s="15"/>
      <c r="P298" s="15"/>
      <c r="Q298" s="15"/>
      <c r="R298" s="15"/>
      <c r="S298" s="15"/>
    </row>
    <row r="299" spans="1:19" x14ac:dyDescent="0.3">
      <c r="A299" s="25">
        <v>1931</v>
      </c>
      <c r="B299" s="26">
        <v>7</v>
      </c>
      <c r="C299" s="27" t="str">
        <f t="shared" si="14"/>
        <v>1931-7</v>
      </c>
      <c r="D299" s="7"/>
      <c r="E299" s="7"/>
      <c r="F299" s="7">
        <v>8.8764057310191064E-14</v>
      </c>
      <c r="G299" s="7">
        <v>15.592391304347833</v>
      </c>
      <c r="H299" s="24"/>
      <c r="I299" s="24"/>
      <c r="J299" s="24">
        <f t="shared" si="12"/>
        <v>8.8764057310191064E-14</v>
      </c>
      <c r="K299" s="24">
        <f t="shared" si="13"/>
        <v>6.2389529866948763</v>
      </c>
      <c r="L299" s="24"/>
      <c r="M299" s="24"/>
      <c r="N299" s="15"/>
      <c r="O299" s="15"/>
      <c r="P299" s="15"/>
      <c r="Q299" s="15"/>
      <c r="R299" s="15"/>
      <c r="S299" s="15"/>
    </row>
    <row r="300" spans="1:19" x14ac:dyDescent="0.3">
      <c r="A300" s="25">
        <v>1931</v>
      </c>
      <c r="B300" s="26">
        <v>8</v>
      </c>
      <c r="C300" s="27" t="str">
        <f t="shared" si="14"/>
        <v>1931-8</v>
      </c>
      <c r="D300" s="7"/>
      <c r="E300" s="7"/>
      <c r="F300" s="7">
        <v>8.7965210057374782E-14</v>
      </c>
      <c r="G300" s="7">
        <v>15.592391304347833</v>
      </c>
      <c r="H300" s="24"/>
      <c r="I300" s="24"/>
      <c r="J300" s="24">
        <f t="shared" si="12"/>
        <v>8.7965210057374782E-14</v>
      </c>
      <c r="K300" s="24">
        <f t="shared" si="13"/>
        <v>6.2389529866948763</v>
      </c>
      <c r="L300" s="24"/>
      <c r="M300" s="24"/>
      <c r="N300" s="15"/>
      <c r="O300" s="15"/>
      <c r="P300" s="15"/>
      <c r="Q300" s="15"/>
      <c r="R300" s="15"/>
      <c r="S300" s="15"/>
    </row>
    <row r="301" spans="1:19" x14ac:dyDescent="0.3">
      <c r="A301" s="25">
        <v>1931</v>
      </c>
      <c r="B301" s="26">
        <v>9</v>
      </c>
      <c r="C301" s="27" t="str">
        <f t="shared" si="14"/>
        <v>1931-9</v>
      </c>
      <c r="D301" s="7"/>
      <c r="E301" s="7"/>
      <c r="F301" s="7">
        <v>8.7173552166476738E-14</v>
      </c>
      <c r="G301" s="7">
        <v>15.489130434782615</v>
      </c>
      <c r="H301" s="24"/>
      <c r="I301" s="24"/>
      <c r="J301" s="24">
        <f t="shared" si="12"/>
        <v>8.7173552166476738E-14</v>
      </c>
      <c r="K301" s="24">
        <f t="shared" si="13"/>
        <v>6.1976354172465653</v>
      </c>
      <c r="L301" s="24"/>
      <c r="M301" s="24"/>
      <c r="N301" s="15"/>
      <c r="O301" s="15"/>
      <c r="P301" s="15"/>
      <c r="Q301" s="15"/>
      <c r="R301" s="15"/>
      <c r="S301" s="15"/>
    </row>
    <row r="302" spans="1:19" x14ac:dyDescent="0.3">
      <c r="A302" s="25">
        <v>1931</v>
      </c>
      <c r="B302" s="26">
        <v>10</v>
      </c>
      <c r="C302" s="27" t="str">
        <f t="shared" si="14"/>
        <v>1931-10</v>
      </c>
      <c r="D302" s="7"/>
      <c r="E302" s="7"/>
      <c r="F302" s="7">
        <v>8.638901893560977E-14</v>
      </c>
      <c r="G302" s="7">
        <v>15.385869565217398</v>
      </c>
      <c r="H302" s="24"/>
      <c r="I302" s="24"/>
      <c r="J302" s="24">
        <f t="shared" si="12"/>
        <v>8.638901893560977E-14</v>
      </c>
      <c r="K302" s="24">
        <f t="shared" si="13"/>
        <v>6.1563178477982543</v>
      </c>
      <c r="L302" s="24"/>
      <c r="M302" s="24"/>
      <c r="N302" s="15"/>
      <c r="O302" s="15"/>
      <c r="P302" s="15"/>
      <c r="Q302" s="15"/>
      <c r="R302" s="15"/>
      <c r="S302" s="15"/>
    </row>
    <row r="303" spans="1:19" x14ac:dyDescent="0.3">
      <c r="A303" s="25">
        <v>1931</v>
      </c>
      <c r="B303" s="26">
        <v>11</v>
      </c>
      <c r="C303" s="27" t="str">
        <f t="shared" si="14"/>
        <v>1931-11</v>
      </c>
      <c r="D303" s="7"/>
      <c r="E303" s="7"/>
      <c r="F303" s="7">
        <v>8.56115462451824E-14</v>
      </c>
      <c r="G303" s="7">
        <v>15.179347826086962</v>
      </c>
      <c r="H303" s="24"/>
      <c r="I303" s="24"/>
      <c r="J303" s="24">
        <f t="shared" si="12"/>
        <v>8.56115462451824E-14</v>
      </c>
      <c r="K303" s="24">
        <f t="shared" si="13"/>
        <v>6.0736827089016332</v>
      </c>
      <c r="L303" s="24"/>
      <c r="M303" s="24"/>
      <c r="N303" s="15"/>
      <c r="O303" s="15"/>
      <c r="P303" s="15"/>
      <c r="Q303" s="15"/>
      <c r="R303" s="15"/>
      <c r="S303" s="15"/>
    </row>
    <row r="304" spans="1:19" x14ac:dyDescent="0.3">
      <c r="A304" s="25">
        <v>1931</v>
      </c>
      <c r="B304" s="26">
        <v>12</v>
      </c>
      <c r="C304" s="27" t="str">
        <f t="shared" si="14"/>
        <v>1931-12</v>
      </c>
      <c r="D304" s="7"/>
      <c r="E304" s="7"/>
      <c r="F304" s="7">
        <v>8.4841070552658309E-14</v>
      </c>
      <c r="G304" s="7">
        <v>15.076086956521747</v>
      </c>
      <c r="H304" s="24"/>
      <c r="I304" s="24"/>
      <c r="J304" s="24">
        <f t="shared" si="12"/>
        <v>8.4841070552658309E-14</v>
      </c>
      <c r="K304" s="24">
        <f t="shared" si="13"/>
        <v>6.0323651394533249</v>
      </c>
      <c r="L304" s="24"/>
      <c r="M304" s="24"/>
      <c r="N304" s="15"/>
      <c r="O304" s="15"/>
      <c r="P304" s="15"/>
      <c r="Q304" s="15"/>
      <c r="R304" s="15"/>
      <c r="S304" s="15"/>
    </row>
    <row r="305" spans="1:19" x14ac:dyDescent="0.3">
      <c r="A305" s="25">
        <v>1932</v>
      </c>
      <c r="B305" s="26">
        <v>1</v>
      </c>
      <c r="C305" s="27" t="str">
        <f t="shared" si="14"/>
        <v>1932-1</v>
      </c>
      <c r="D305" s="7"/>
      <c r="E305" s="7"/>
      <c r="F305" s="7">
        <v>8.4077528887363111E-14</v>
      </c>
      <c r="G305" s="7">
        <v>14.766304347826095</v>
      </c>
      <c r="H305" s="24"/>
      <c r="I305" s="24"/>
      <c r="J305" s="24">
        <f t="shared" si="12"/>
        <v>8.4077528887363111E-14</v>
      </c>
      <c r="K305" s="24">
        <f t="shared" si="13"/>
        <v>5.9084124311083928</v>
      </c>
      <c r="L305" s="24"/>
      <c r="M305" s="24"/>
      <c r="N305" s="15"/>
      <c r="O305" s="15"/>
      <c r="P305" s="15"/>
      <c r="Q305" s="15"/>
      <c r="R305" s="15"/>
      <c r="S305" s="15"/>
    </row>
    <row r="306" spans="1:19" x14ac:dyDescent="0.3">
      <c r="A306" s="25">
        <v>1932</v>
      </c>
      <c r="B306" s="26">
        <v>2</v>
      </c>
      <c r="C306" s="27" t="str">
        <f t="shared" si="14"/>
        <v>1932-2</v>
      </c>
      <c r="D306" s="7"/>
      <c r="E306" s="7"/>
      <c r="F306" s="7">
        <v>8.3320858845337668E-14</v>
      </c>
      <c r="G306" s="7">
        <v>14.559782608695661</v>
      </c>
      <c r="H306" s="24"/>
      <c r="I306" s="24"/>
      <c r="J306" s="24">
        <f t="shared" si="12"/>
        <v>8.3320858845337668E-14</v>
      </c>
      <c r="K306" s="24">
        <f t="shared" si="13"/>
        <v>5.8257772922117725</v>
      </c>
      <c r="L306" s="24"/>
      <c r="M306" s="24"/>
      <c r="N306" s="15"/>
      <c r="O306" s="15"/>
      <c r="P306" s="15"/>
      <c r="Q306" s="15"/>
      <c r="R306" s="15"/>
      <c r="S306" s="15"/>
    </row>
    <row r="307" spans="1:19" x14ac:dyDescent="0.3">
      <c r="A307" s="25">
        <v>1932</v>
      </c>
      <c r="B307" s="26">
        <v>3</v>
      </c>
      <c r="C307" s="27" t="str">
        <f t="shared" si="14"/>
        <v>1932-3</v>
      </c>
      <c r="D307" s="7"/>
      <c r="E307" s="7"/>
      <c r="F307" s="7">
        <v>8.2570998584237939E-14</v>
      </c>
      <c r="G307" s="7">
        <v>14.456521739130443</v>
      </c>
      <c r="H307" s="24"/>
      <c r="I307" s="24"/>
      <c r="J307" s="24">
        <f t="shared" si="12"/>
        <v>8.2570998584237939E-14</v>
      </c>
      <c r="K307" s="24">
        <f t="shared" si="13"/>
        <v>5.7844597227634615</v>
      </c>
      <c r="L307" s="24"/>
      <c r="M307" s="24"/>
      <c r="N307" s="15"/>
      <c r="O307" s="15"/>
      <c r="P307" s="15"/>
      <c r="Q307" s="15"/>
      <c r="R307" s="15"/>
      <c r="S307" s="15"/>
    </row>
    <row r="308" spans="1:19" x14ac:dyDescent="0.3">
      <c r="A308" s="25">
        <v>1932</v>
      </c>
      <c r="B308" s="26">
        <v>4</v>
      </c>
      <c r="C308" s="27" t="str">
        <f t="shared" si="14"/>
        <v>1932-4</v>
      </c>
      <c r="D308" s="7"/>
      <c r="E308" s="7"/>
      <c r="F308" s="7">
        <v>8.1827886818280613E-14</v>
      </c>
      <c r="G308" s="7">
        <v>14.353260869565224</v>
      </c>
      <c r="H308" s="24"/>
      <c r="I308" s="24"/>
      <c r="J308" s="24">
        <f t="shared" si="12"/>
        <v>8.1827886818280613E-14</v>
      </c>
      <c r="K308" s="24">
        <f t="shared" si="13"/>
        <v>5.7431421533151505</v>
      </c>
      <c r="L308" s="24"/>
      <c r="M308" s="24"/>
      <c r="N308" s="15"/>
      <c r="O308" s="15"/>
      <c r="P308" s="15"/>
      <c r="Q308" s="15"/>
      <c r="R308" s="15"/>
      <c r="S308" s="15"/>
    </row>
    <row r="309" spans="1:19" x14ac:dyDescent="0.3">
      <c r="A309" s="25">
        <v>1932</v>
      </c>
      <c r="B309" s="26">
        <v>5</v>
      </c>
      <c r="C309" s="27" t="str">
        <f t="shared" si="14"/>
        <v>1932-5</v>
      </c>
      <c r="D309" s="7"/>
      <c r="E309" s="7"/>
      <c r="F309" s="7">
        <v>8.109146281323417E-14</v>
      </c>
      <c r="G309" s="7">
        <v>14.146739130434788</v>
      </c>
      <c r="H309" s="24"/>
      <c r="I309" s="24"/>
      <c r="J309" s="24">
        <f t="shared" si="12"/>
        <v>8.109146281323417E-14</v>
      </c>
      <c r="K309" s="24">
        <f t="shared" si="13"/>
        <v>5.6605070144185294</v>
      </c>
      <c r="L309" s="24"/>
      <c r="M309" s="24"/>
      <c r="N309" s="15"/>
      <c r="O309" s="15"/>
      <c r="P309" s="15"/>
      <c r="Q309" s="15"/>
      <c r="R309" s="15"/>
      <c r="S309" s="15"/>
    </row>
    <row r="310" spans="1:19" x14ac:dyDescent="0.3">
      <c r="A310" s="25">
        <v>1932</v>
      </c>
      <c r="B310" s="26">
        <v>6</v>
      </c>
      <c r="C310" s="27" t="str">
        <f t="shared" si="14"/>
        <v>1932-6</v>
      </c>
      <c r="D310" s="7"/>
      <c r="E310" s="7"/>
      <c r="F310" s="7">
        <v>8.0361666380216051E-14</v>
      </c>
      <c r="G310" s="7">
        <v>14.04347826086957</v>
      </c>
      <c r="H310" s="24"/>
      <c r="I310" s="24"/>
      <c r="J310" s="24">
        <f t="shared" si="12"/>
        <v>8.0361666380216051E-14</v>
      </c>
      <c r="K310" s="24">
        <f t="shared" si="13"/>
        <v>5.6191894449702184</v>
      </c>
      <c r="L310" s="24"/>
      <c r="M310" s="24"/>
      <c r="N310" s="15"/>
      <c r="O310" s="15"/>
      <c r="P310" s="15"/>
      <c r="Q310" s="15"/>
      <c r="R310" s="15"/>
      <c r="S310" s="15"/>
    </row>
    <row r="311" spans="1:19" x14ac:dyDescent="0.3">
      <c r="A311" s="25">
        <v>1932</v>
      </c>
      <c r="B311" s="26">
        <v>7</v>
      </c>
      <c r="C311" s="27" t="str">
        <f t="shared" si="14"/>
        <v>1932-7</v>
      </c>
      <c r="D311" s="7"/>
      <c r="E311" s="7"/>
      <c r="F311" s="7">
        <v>8.1171935034967132E-14</v>
      </c>
      <c r="G311" s="7">
        <v>14.04347826086957</v>
      </c>
      <c r="H311" s="24"/>
      <c r="I311" s="24"/>
      <c r="J311" s="24">
        <f t="shared" si="12"/>
        <v>8.1171935034967132E-14</v>
      </c>
      <c r="K311" s="24">
        <f t="shared" si="13"/>
        <v>5.6191894449702184</v>
      </c>
      <c r="L311" s="24"/>
      <c r="M311" s="24"/>
      <c r="N311" s="15"/>
      <c r="O311" s="15"/>
      <c r="P311" s="15"/>
      <c r="Q311" s="15"/>
      <c r="R311" s="15"/>
      <c r="S311" s="15"/>
    </row>
    <row r="312" spans="1:19" x14ac:dyDescent="0.3">
      <c r="A312" s="25">
        <v>1932</v>
      </c>
      <c r="B312" s="26">
        <v>8</v>
      </c>
      <c r="C312" s="27" t="str">
        <f t="shared" si="14"/>
        <v>1932-8</v>
      </c>
      <c r="D312" s="7"/>
      <c r="E312" s="7"/>
      <c r="F312" s="7">
        <v>8.1990373446798235E-14</v>
      </c>
      <c r="G312" s="7">
        <v>13.940217391304355</v>
      </c>
      <c r="H312" s="24"/>
      <c r="I312" s="24"/>
      <c r="J312" s="24">
        <f t="shared" si="12"/>
        <v>8.1990373446798235E-14</v>
      </c>
      <c r="K312" s="24">
        <f t="shared" si="13"/>
        <v>5.5778718755219092</v>
      </c>
      <c r="L312" s="24"/>
      <c r="M312" s="24"/>
      <c r="N312" s="15"/>
      <c r="O312" s="15"/>
      <c r="P312" s="15"/>
      <c r="Q312" s="15"/>
      <c r="R312" s="15"/>
      <c r="S312" s="15"/>
    </row>
    <row r="313" spans="1:19" x14ac:dyDescent="0.3">
      <c r="A313" s="25">
        <v>1932</v>
      </c>
      <c r="B313" s="26">
        <v>9</v>
      </c>
      <c r="C313" s="27" t="str">
        <f t="shared" si="14"/>
        <v>1932-9</v>
      </c>
      <c r="D313" s="7"/>
      <c r="E313" s="7"/>
      <c r="F313" s="7">
        <v>8.2817063989537287E-14</v>
      </c>
      <c r="G313" s="7">
        <v>13.836956521739136</v>
      </c>
      <c r="H313" s="24"/>
      <c r="I313" s="24"/>
      <c r="J313" s="24">
        <f t="shared" si="12"/>
        <v>8.2817063989537287E-14</v>
      </c>
      <c r="K313" s="24">
        <f t="shared" si="13"/>
        <v>5.5365543060735982</v>
      </c>
      <c r="L313" s="24"/>
      <c r="M313" s="24"/>
      <c r="N313" s="15"/>
      <c r="O313" s="15"/>
      <c r="P313" s="15"/>
      <c r="Q313" s="15"/>
      <c r="R313" s="15"/>
      <c r="S313" s="15"/>
    </row>
    <row r="314" spans="1:19" x14ac:dyDescent="0.3">
      <c r="A314" s="25">
        <v>1932</v>
      </c>
      <c r="B314" s="26">
        <v>10</v>
      </c>
      <c r="C314" s="27" t="str">
        <f t="shared" si="14"/>
        <v>1932-10</v>
      </c>
      <c r="D314" s="7"/>
      <c r="E314" s="7"/>
      <c r="F314" s="7">
        <v>8.3652089867569052E-14</v>
      </c>
      <c r="G314" s="7">
        <v>13.733695652173921</v>
      </c>
      <c r="H314" s="24"/>
      <c r="I314" s="24"/>
      <c r="J314" s="24">
        <f t="shared" si="12"/>
        <v>8.3652089867569052E-14</v>
      </c>
      <c r="K314" s="24">
        <f t="shared" si="13"/>
        <v>5.495236736625289</v>
      </c>
      <c r="L314" s="24"/>
      <c r="M314" s="24"/>
      <c r="N314" s="15"/>
      <c r="O314" s="15"/>
      <c r="P314" s="15"/>
      <c r="Q314" s="15"/>
      <c r="R314" s="15"/>
      <c r="S314" s="15"/>
    </row>
    <row r="315" spans="1:19" x14ac:dyDescent="0.3">
      <c r="A315" s="25">
        <v>1932</v>
      </c>
      <c r="B315" s="26">
        <v>11</v>
      </c>
      <c r="C315" s="27" t="str">
        <f t="shared" si="14"/>
        <v>1932-11</v>
      </c>
      <c r="D315" s="7"/>
      <c r="E315" s="7"/>
      <c r="F315" s="7">
        <v>8.4495535124209452E-14</v>
      </c>
      <c r="G315" s="7">
        <v>13.630434782608702</v>
      </c>
      <c r="H315" s="24"/>
      <c r="I315" s="24"/>
      <c r="J315" s="24">
        <f t="shared" si="12"/>
        <v>8.4495535124209452E-14</v>
      </c>
      <c r="K315" s="24">
        <f t="shared" si="13"/>
        <v>5.453919167176978</v>
      </c>
      <c r="L315" s="24"/>
      <c r="M315" s="24"/>
      <c r="N315" s="15"/>
      <c r="O315" s="15"/>
      <c r="P315" s="15"/>
      <c r="Q315" s="15"/>
      <c r="R315" s="15"/>
      <c r="S315" s="15"/>
    </row>
    <row r="316" spans="1:19" x14ac:dyDescent="0.3">
      <c r="A316" s="25">
        <v>1932</v>
      </c>
      <c r="B316" s="26">
        <v>12</v>
      </c>
      <c r="C316" s="27" t="str">
        <f t="shared" si="14"/>
        <v>1932-12</v>
      </c>
      <c r="D316" s="7"/>
      <c r="E316" s="7"/>
      <c r="F316" s="7">
        <v>8.5347484650164286E-14</v>
      </c>
      <c r="G316" s="7">
        <v>13.527173913043484</v>
      </c>
      <c r="H316" s="24"/>
      <c r="I316" s="24"/>
      <c r="J316" s="24">
        <f t="shared" si="12"/>
        <v>8.5347484650164286E-14</v>
      </c>
      <c r="K316" s="24">
        <f t="shared" si="13"/>
        <v>5.412601597728667</v>
      </c>
      <c r="L316" s="24"/>
      <c r="M316" s="24"/>
      <c r="N316" s="15"/>
      <c r="O316" s="15"/>
      <c r="P316" s="15"/>
      <c r="Q316" s="15"/>
      <c r="R316" s="15"/>
      <c r="S316" s="15"/>
    </row>
    <row r="317" spans="1:19" x14ac:dyDescent="0.3">
      <c r="A317" s="25">
        <v>1933</v>
      </c>
      <c r="B317" s="26">
        <v>1</v>
      </c>
      <c r="C317" s="27" t="str">
        <f t="shared" si="14"/>
        <v>1933-1</v>
      </c>
      <c r="D317" s="7"/>
      <c r="E317" s="7"/>
      <c r="F317" s="7">
        <v>8.6208024192073325E-14</v>
      </c>
      <c r="G317" s="7">
        <v>13.320652173913048</v>
      </c>
      <c r="H317" s="24"/>
      <c r="I317" s="24"/>
      <c r="J317" s="24">
        <f t="shared" si="12"/>
        <v>8.6208024192073325E-14</v>
      </c>
      <c r="K317" s="24">
        <f t="shared" si="13"/>
        <v>5.3299664588320459</v>
      </c>
      <c r="L317" s="24"/>
      <c r="M317" s="24"/>
      <c r="N317" s="15"/>
      <c r="O317" s="15"/>
      <c r="P317" s="15"/>
      <c r="Q317" s="15"/>
      <c r="R317" s="15"/>
      <c r="S317" s="15"/>
    </row>
    <row r="318" spans="1:19" x14ac:dyDescent="0.3">
      <c r="A318" s="25">
        <v>1933</v>
      </c>
      <c r="B318" s="26">
        <v>2</v>
      </c>
      <c r="C318" s="27" t="str">
        <f t="shared" si="14"/>
        <v>1933-2</v>
      </c>
      <c r="D318" s="7"/>
      <c r="E318" s="7"/>
      <c r="F318" s="7">
        <v>8.7077240361140432E-14</v>
      </c>
      <c r="G318" s="7">
        <v>13.114130434782611</v>
      </c>
      <c r="H318" s="24"/>
      <c r="I318" s="24"/>
      <c r="J318" s="24">
        <f t="shared" si="12"/>
        <v>8.7077240361140432E-14</v>
      </c>
      <c r="K318" s="24">
        <f t="shared" si="13"/>
        <v>5.2473313199354239</v>
      </c>
      <c r="L318" s="24"/>
      <c r="M318" s="24"/>
      <c r="N318" s="15"/>
      <c r="O318" s="15"/>
      <c r="P318" s="15"/>
      <c r="Q318" s="15"/>
      <c r="R318" s="15"/>
      <c r="S318" s="15"/>
    </row>
    <row r="319" spans="1:19" x14ac:dyDescent="0.3">
      <c r="A319" s="25">
        <v>1933</v>
      </c>
      <c r="B319" s="26">
        <v>3</v>
      </c>
      <c r="C319" s="27" t="str">
        <f t="shared" si="14"/>
        <v>1933-3</v>
      </c>
      <c r="D319" s="7"/>
      <c r="E319" s="7"/>
      <c r="F319" s="7">
        <v>8.7955220641850832E-14</v>
      </c>
      <c r="G319" s="7">
        <v>13.010869565217396</v>
      </c>
      <c r="H319" s="24"/>
      <c r="I319" s="24"/>
      <c r="J319" s="24">
        <f t="shared" si="12"/>
        <v>8.7955220641850832E-14</v>
      </c>
      <c r="K319" s="24">
        <f t="shared" si="13"/>
        <v>5.2060137504871147</v>
      </c>
      <c r="L319" s="24"/>
      <c r="M319" s="24"/>
      <c r="N319" s="15"/>
      <c r="O319" s="15"/>
      <c r="P319" s="15"/>
      <c r="Q319" s="15"/>
      <c r="R319" s="15"/>
      <c r="S319" s="15"/>
    </row>
    <row r="320" spans="1:19" x14ac:dyDescent="0.3">
      <c r="A320" s="25">
        <v>1933</v>
      </c>
      <c r="B320" s="26">
        <v>4</v>
      </c>
      <c r="C320" s="27" t="str">
        <f t="shared" si="14"/>
        <v>1933-4</v>
      </c>
      <c r="D320" s="7"/>
      <c r="E320" s="7"/>
      <c r="F320" s="7">
        <v>8.8842053400776207E-14</v>
      </c>
      <c r="G320" s="7">
        <v>13.010869565217396</v>
      </c>
      <c r="H320" s="24"/>
      <c r="I320" s="24"/>
      <c r="J320" s="24">
        <f t="shared" si="12"/>
        <v>8.8842053400776207E-14</v>
      </c>
      <c r="K320" s="24">
        <f t="shared" si="13"/>
        <v>5.2060137504871147</v>
      </c>
      <c r="L320" s="24"/>
      <c r="M320" s="24"/>
      <c r="N320" s="15"/>
      <c r="O320" s="15"/>
      <c r="P320" s="15"/>
      <c r="Q320" s="15"/>
      <c r="R320" s="15"/>
      <c r="S320" s="15"/>
    </row>
    <row r="321" spans="1:19" x14ac:dyDescent="0.3">
      <c r="A321" s="25">
        <v>1933</v>
      </c>
      <c r="B321" s="26">
        <v>5</v>
      </c>
      <c r="C321" s="27" t="str">
        <f t="shared" si="14"/>
        <v>1933-5</v>
      </c>
      <c r="D321" s="7"/>
      <c r="E321" s="7"/>
      <c r="F321" s="7">
        <v>8.9737827895468525E-14</v>
      </c>
      <c r="G321" s="7">
        <v>13.010869565217396</v>
      </c>
      <c r="H321" s="24"/>
      <c r="I321" s="24"/>
      <c r="J321" s="24">
        <f t="shared" si="12"/>
        <v>8.9737827895468525E-14</v>
      </c>
      <c r="K321" s="24">
        <f t="shared" si="13"/>
        <v>5.2060137504871147</v>
      </c>
      <c r="L321" s="24"/>
      <c r="M321" s="24"/>
      <c r="N321" s="15"/>
      <c r="O321" s="15"/>
      <c r="P321" s="15"/>
      <c r="Q321" s="15"/>
      <c r="R321" s="15"/>
      <c r="S321" s="15"/>
    </row>
    <row r="322" spans="1:19" x14ac:dyDescent="0.3">
      <c r="A322" s="25">
        <v>1933</v>
      </c>
      <c r="B322" s="26">
        <v>6</v>
      </c>
      <c r="C322" s="27" t="str">
        <f t="shared" si="14"/>
        <v>1933-6</v>
      </c>
      <c r="D322" s="7"/>
      <c r="E322" s="7"/>
      <c r="F322" s="7">
        <v>9.0642634283437482E-14</v>
      </c>
      <c r="G322" s="7">
        <v>13.114130434782611</v>
      </c>
      <c r="H322" s="24"/>
      <c r="I322" s="24"/>
      <c r="J322" s="24">
        <f t="shared" si="12"/>
        <v>9.0642634283437469E-14</v>
      </c>
      <c r="K322" s="24">
        <f t="shared" si="13"/>
        <v>5.2473313199354239</v>
      </c>
      <c r="L322" s="24"/>
      <c r="M322" s="24"/>
      <c r="N322" s="15"/>
      <c r="O322" s="15"/>
      <c r="P322" s="15"/>
      <c r="Q322" s="15"/>
      <c r="R322" s="15"/>
      <c r="S322" s="15"/>
    </row>
    <row r="323" spans="1:19" x14ac:dyDescent="0.3">
      <c r="A323" s="25">
        <v>1933</v>
      </c>
      <c r="B323" s="26">
        <v>7</v>
      </c>
      <c r="C323" s="27" t="str">
        <f t="shared" si="14"/>
        <v>1933-7</v>
      </c>
      <c r="D323" s="7"/>
      <c r="E323" s="7"/>
      <c r="F323" s="7">
        <v>8.9737827895610533E-14</v>
      </c>
      <c r="G323" s="7">
        <v>13.527173913043484</v>
      </c>
      <c r="H323" s="24"/>
      <c r="I323" s="24"/>
      <c r="J323" s="24">
        <f t="shared" si="12"/>
        <v>8.9737827895610545E-14</v>
      </c>
      <c r="K323" s="24">
        <f t="shared" si="13"/>
        <v>5.412601597728667</v>
      </c>
      <c r="L323" s="24"/>
      <c r="M323" s="24"/>
      <c r="N323" s="15"/>
      <c r="O323" s="15"/>
      <c r="P323" s="15"/>
      <c r="Q323" s="15"/>
      <c r="R323" s="15"/>
      <c r="S323" s="15"/>
    </row>
    <row r="324" spans="1:19" x14ac:dyDescent="0.3">
      <c r="A324" s="25">
        <v>1933</v>
      </c>
      <c r="B324" s="26">
        <v>8</v>
      </c>
      <c r="C324" s="27" t="str">
        <f t="shared" si="14"/>
        <v>1933-8</v>
      </c>
      <c r="D324" s="7"/>
      <c r="E324" s="7"/>
      <c r="F324" s="7">
        <v>8.8842053401063416E-14</v>
      </c>
      <c r="G324" s="7">
        <v>13.630434782608702</v>
      </c>
      <c r="H324" s="24"/>
      <c r="I324" s="24"/>
      <c r="J324" s="24">
        <f t="shared" si="12"/>
        <v>8.8842053401063416E-14</v>
      </c>
      <c r="K324" s="24">
        <f t="shared" si="13"/>
        <v>5.453919167176978</v>
      </c>
      <c r="L324" s="24"/>
      <c r="M324" s="24"/>
      <c r="N324" s="15"/>
      <c r="O324" s="15"/>
      <c r="P324" s="15"/>
      <c r="Q324" s="15"/>
      <c r="R324" s="15"/>
      <c r="S324" s="15"/>
    </row>
    <row r="325" spans="1:19" x14ac:dyDescent="0.3">
      <c r="A325" s="25">
        <v>1933</v>
      </c>
      <c r="B325" s="26">
        <v>9</v>
      </c>
      <c r="C325" s="27" t="str">
        <f t="shared" si="14"/>
        <v>1933-9</v>
      </c>
      <c r="D325" s="7"/>
      <c r="E325" s="7"/>
      <c r="F325" s="7">
        <v>8.7955220642280376E-14</v>
      </c>
      <c r="G325" s="7">
        <v>13.630434782608702</v>
      </c>
      <c r="H325" s="24"/>
      <c r="I325" s="24"/>
      <c r="J325" s="24">
        <f t="shared" si="12"/>
        <v>8.7955220642280376E-14</v>
      </c>
      <c r="K325" s="24">
        <f t="shared" si="13"/>
        <v>5.453919167176978</v>
      </c>
      <c r="L325" s="24"/>
      <c r="M325" s="24"/>
      <c r="N325" s="15"/>
      <c r="O325" s="15"/>
      <c r="P325" s="15"/>
      <c r="Q325" s="15"/>
      <c r="R325" s="15"/>
      <c r="S325" s="15"/>
    </row>
    <row r="326" spans="1:19" x14ac:dyDescent="0.3">
      <c r="A326" s="25">
        <v>1933</v>
      </c>
      <c r="B326" s="26">
        <v>10</v>
      </c>
      <c r="C326" s="27" t="str">
        <f t="shared" si="14"/>
        <v>1933-10</v>
      </c>
      <c r="D326" s="7"/>
      <c r="E326" s="7"/>
      <c r="F326" s="7">
        <v>8.7077240361709409E-14</v>
      </c>
      <c r="G326" s="7">
        <v>13.630434782608702</v>
      </c>
      <c r="H326" s="24"/>
      <c r="I326" s="24"/>
      <c r="J326" s="24">
        <f t="shared" si="12"/>
        <v>8.7077240361709409E-14</v>
      </c>
      <c r="K326" s="24">
        <f t="shared" si="13"/>
        <v>5.453919167176978</v>
      </c>
      <c r="L326" s="24"/>
      <c r="M326" s="24"/>
      <c r="N326" s="15"/>
      <c r="O326" s="15"/>
      <c r="P326" s="15"/>
      <c r="Q326" s="15"/>
      <c r="R326" s="15"/>
      <c r="S326" s="15"/>
    </row>
    <row r="327" spans="1:19" x14ac:dyDescent="0.3">
      <c r="A327" s="25">
        <v>1933</v>
      </c>
      <c r="B327" s="26">
        <v>11</v>
      </c>
      <c r="C327" s="27" t="str">
        <f t="shared" si="14"/>
        <v>1933-11</v>
      </c>
      <c r="D327" s="7"/>
      <c r="E327" s="7"/>
      <c r="F327" s="7">
        <v>8.620802419277892E-14</v>
      </c>
      <c r="G327" s="7">
        <v>13.630434782608702</v>
      </c>
      <c r="H327" s="24"/>
      <c r="I327" s="24"/>
      <c r="J327" s="24">
        <f t="shared" si="12"/>
        <v>8.620802419277892E-14</v>
      </c>
      <c r="K327" s="24">
        <f t="shared" si="13"/>
        <v>5.453919167176978</v>
      </c>
      <c r="L327" s="24"/>
      <c r="M327" s="24"/>
      <c r="N327" s="15"/>
      <c r="O327" s="15"/>
      <c r="P327" s="15"/>
      <c r="Q327" s="15"/>
      <c r="R327" s="15"/>
      <c r="S327" s="15"/>
    </row>
    <row r="328" spans="1:19" x14ac:dyDescent="0.3">
      <c r="A328" s="25">
        <v>1933</v>
      </c>
      <c r="B328" s="26">
        <v>12</v>
      </c>
      <c r="C328" s="27" t="str">
        <f t="shared" si="14"/>
        <v>1933-12</v>
      </c>
      <c r="D328" s="7"/>
      <c r="E328" s="7"/>
      <c r="F328" s="7">
        <v>8.5347484651003735E-14</v>
      </c>
      <c r="G328" s="7">
        <v>13.630434782608702</v>
      </c>
      <c r="H328" s="24"/>
      <c r="I328" s="24"/>
      <c r="J328" s="24">
        <f t="shared" si="12"/>
        <v>8.5347484651003735E-14</v>
      </c>
      <c r="K328" s="24">
        <f t="shared" si="13"/>
        <v>5.453919167176978</v>
      </c>
      <c r="L328" s="24"/>
      <c r="M328" s="24"/>
      <c r="N328" s="15"/>
      <c r="O328" s="15"/>
      <c r="P328" s="15"/>
      <c r="Q328" s="15"/>
      <c r="R328" s="15"/>
      <c r="S328" s="15"/>
    </row>
    <row r="329" spans="1:19" x14ac:dyDescent="0.3">
      <c r="A329" s="25">
        <v>1934</v>
      </c>
      <c r="B329" s="26">
        <v>1</v>
      </c>
      <c r="C329" s="27" t="str">
        <f t="shared" si="14"/>
        <v>1934-1</v>
      </c>
      <c r="D329" s="7"/>
      <c r="E329" s="7"/>
      <c r="F329" s="7">
        <v>8.4495535125179966E-14</v>
      </c>
      <c r="G329" s="7">
        <v>13.630434782608702</v>
      </c>
      <c r="H329" s="24"/>
      <c r="I329" s="24"/>
      <c r="J329" s="24">
        <f t="shared" si="12"/>
        <v>8.4495535125179966E-14</v>
      </c>
      <c r="K329" s="24">
        <f t="shared" si="13"/>
        <v>5.453919167176978</v>
      </c>
      <c r="L329" s="24"/>
      <c r="M329" s="24"/>
      <c r="N329" s="15"/>
      <c r="O329" s="15"/>
      <c r="P329" s="15"/>
      <c r="Q329" s="15"/>
      <c r="R329" s="15"/>
      <c r="S329" s="15"/>
    </row>
    <row r="330" spans="1:19" x14ac:dyDescent="0.3">
      <c r="A330" s="25">
        <v>1934</v>
      </c>
      <c r="B330" s="26">
        <v>2</v>
      </c>
      <c r="C330" s="27" t="str">
        <f t="shared" si="14"/>
        <v>1934-2</v>
      </c>
      <c r="D330" s="7"/>
      <c r="E330" s="7"/>
      <c r="F330" s="7">
        <v>8.3652089868667954E-14</v>
      </c>
      <c r="G330" s="7">
        <v>13.733695652173919</v>
      </c>
      <c r="H330" s="24"/>
      <c r="I330" s="24"/>
      <c r="J330" s="24">
        <f t="shared" ref="J330:J393" si="15">F330/F$1324*100</f>
        <v>8.3652089868667954E-14</v>
      </c>
      <c r="K330" s="24">
        <f t="shared" ref="K330:K393" si="16">G330/G$1324*100</f>
        <v>5.4952367366252881</v>
      </c>
      <c r="L330" s="24"/>
      <c r="M330" s="24"/>
      <c r="N330" s="15"/>
      <c r="O330" s="15"/>
      <c r="P330" s="15"/>
      <c r="Q330" s="15"/>
      <c r="R330" s="15"/>
      <c r="S330" s="15"/>
    </row>
    <row r="331" spans="1:19" x14ac:dyDescent="0.3">
      <c r="A331" s="25">
        <v>1934</v>
      </c>
      <c r="B331" s="26">
        <v>3</v>
      </c>
      <c r="C331" s="27" t="str">
        <f t="shared" ref="C331:C394" si="17">_xlfn.CONCAT(A331,"-",B331)</f>
        <v>1934-3</v>
      </c>
      <c r="D331" s="7"/>
      <c r="E331" s="7"/>
      <c r="F331" s="7">
        <v>8.2817063990761902E-14</v>
      </c>
      <c r="G331" s="7">
        <v>13.733695652173919</v>
      </c>
      <c r="H331" s="24"/>
      <c r="I331" s="24"/>
      <c r="J331" s="24">
        <f t="shared" si="15"/>
        <v>8.2817063990761902E-14</v>
      </c>
      <c r="K331" s="24">
        <f t="shared" si="16"/>
        <v>5.4952367366252881</v>
      </c>
      <c r="L331" s="24"/>
      <c r="M331" s="24"/>
      <c r="N331" s="15"/>
      <c r="O331" s="15"/>
      <c r="P331" s="15"/>
      <c r="Q331" s="15"/>
      <c r="R331" s="15"/>
      <c r="S331" s="15"/>
    </row>
    <row r="332" spans="1:19" x14ac:dyDescent="0.3">
      <c r="A332" s="25">
        <v>1934</v>
      </c>
      <c r="B332" s="26">
        <v>4</v>
      </c>
      <c r="C332" s="27" t="str">
        <f t="shared" si="17"/>
        <v>1934-4</v>
      </c>
      <c r="D332" s="7"/>
      <c r="E332" s="7"/>
      <c r="F332" s="7">
        <v>8.199037344814595E-14</v>
      </c>
      <c r="G332" s="7">
        <v>13.733695652173919</v>
      </c>
      <c r="H332" s="24"/>
      <c r="I332" s="24"/>
      <c r="J332" s="24">
        <f t="shared" si="15"/>
        <v>8.199037344814595E-14</v>
      </c>
      <c r="K332" s="24">
        <f t="shared" si="16"/>
        <v>5.4952367366252881</v>
      </c>
      <c r="L332" s="24"/>
      <c r="M332" s="24"/>
      <c r="N332" s="15"/>
      <c r="O332" s="15"/>
      <c r="P332" s="15"/>
      <c r="Q332" s="15"/>
      <c r="R332" s="15"/>
      <c r="S332" s="15"/>
    </row>
    <row r="333" spans="1:19" x14ac:dyDescent="0.3">
      <c r="A333" s="25">
        <v>1934</v>
      </c>
      <c r="B333" s="26">
        <v>5</v>
      </c>
      <c r="C333" s="27" t="str">
        <f t="shared" si="17"/>
        <v>1934-5</v>
      </c>
      <c r="D333" s="7"/>
      <c r="E333" s="7"/>
      <c r="F333" s="7">
        <v>8.1171935036435373E-14</v>
      </c>
      <c r="G333" s="7">
        <v>13.733695652173919</v>
      </c>
      <c r="H333" s="24"/>
      <c r="I333" s="24"/>
      <c r="J333" s="24">
        <f t="shared" si="15"/>
        <v>8.1171935036435373E-14</v>
      </c>
      <c r="K333" s="24">
        <f t="shared" si="16"/>
        <v>5.4952367366252881</v>
      </c>
      <c r="L333" s="24"/>
      <c r="M333" s="24"/>
      <c r="N333" s="15"/>
      <c r="O333" s="15"/>
      <c r="P333" s="15"/>
      <c r="Q333" s="15"/>
      <c r="R333" s="15"/>
      <c r="S333" s="15"/>
    </row>
    <row r="334" spans="1:19" x14ac:dyDescent="0.3">
      <c r="A334" s="25">
        <v>1934</v>
      </c>
      <c r="B334" s="26">
        <v>6</v>
      </c>
      <c r="C334" s="27" t="str">
        <f t="shared" si="17"/>
        <v>1934-6</v>
      </c>
      <c r="D334" s="7"/>
      <c r="E334" s="7"/>
      <c r="F334" s="7">
        <v>8.0361666380216089E-14</v>
      </c>
      <c r="G334" s="7">
        <v>13.836956521739133</v>
      </c>
      <c r="H334" s="24"/>
      <c r="I334" s="24"/>
      <c r="J334" s="24">
        <f t="shared" si="15"/>
        <v>8.0361666380216089E-14</v>
      </c>
      <c r="K334" s="24">
        <f t="shared" si="16"/>
        <v>5.5365543060735964</v>
      </c>
      <c r="L334" s="24"/>
      <c r="M334" s="24"/>
      <c r="N334" s="15"/>
      <c r="O334" s="15"/>
      <c r="P334" s="15"/>
      <c r="Q334" s="15"/>
      <c r="R334" s="15"/>
      <c r="S334" s="15"/>
    </row>
    <row r="335" spans="1:19" x14ac:dyDescent="0.3">
      <c r="A335" s="25">
        <v>1934</v>
      </c>
      <c r="B335" s="26">
        <v>7</v>
      </c>
      <c r="C335" s="27" t="str">
        <f t="shared" si="17"/>
        <v>1934-7</v>
      </c>
      <c r="D335" s="7"/>
      <c r="E335" s="7"/>
      <c r="F335" s="7">
        <v>8.075172058803386E-14</v>
      </c>
      <c r="G335" s="7">
        <v>13.836956521739133</v>
      </c>
      <c r="H335" s="24"/>
      <c r="I335" s="24"/>
      <c r="J335" s="24">
        <f t="shared" si="15"/>
        <v>8.075172058803386E-14</v>
      </c>
      <c r="K335" s="24">
        <f t="shared" si="16"/>
        <v>5.5365543060735964</v>
      </c>
      <c r="L335" s="24"/>
      <c r="M335" s="24"/>
      <c r="N335" s="15"/>
      <c r="O335" s="15"/>
      <c r="P335" s="15"/>
      <c r="Q335" s="15"/>
      <c r="R335" s="15"/>
      <c r="S335" s="15"/>
    </row>
    <row r="336" spans="1:19" x14ac:dyDescent="0.3">
      <c r="A336" s="25">
        <v>1934</v>
      </c>
      <c r="B336" s="26">
        <v>8</v>
      </c>
      <c r="C336" s="27" t="str">
        <f t="shared" si="17"/>
        <v>1934-8</v>
      </c>
      <c r="D336" s="7"/>
      <c r="E336" s="7"/>
      <c r="F336" s="7">
        <v>8.1143668015490923E-14</v>
      </c>
      <c r="G336" s="7">
        <v>13.836956521739133</v>
      </c>
      <c r="H336" s="24"/>
      <c r="I336" s="24"/>
      <c r="J336" s="24">
        <f t="shared" si="15"/>
        <v>8.1143668015490923E-14</v>
      </c>
      <c r="K336" s="24">
        <f t="shared" si="16"/>
        <v>5.5365543060735964</v>
      </c>
      <c r="L336" s="24"/>
      <c r="M336" s="24"/>
      <c r="N336" s="15"/>
      <c r="O336" s="15"/>
      <c r="P336" s="15"/>
      <c r="Q336" s="15"/>
      <c r="R336" s="15"/>
      <c r="S336" s="15"/>
    </row>
    <row r="337" spans="1:19" x14ac:dyDescent="0.3">
      <c r="A337" s="25">
        <v>1934</v>
      </c>
      <c r="B337" s="26">
        <v>9</v>
      </c>
      <c r="C337" s="27" t="str">
        <f t="shared" si="17"/>
        <v>1934-9</v>
      </c>
      <c r="D337" s="7"/>
      <c r="E337" s="7"/>
      <c r="F337" s="7">
        <v>8.153751785177309E-14</v>
      </c>
      <c r="G337" s="7">
        <v>14.043478260869566</v>
      </c>
      <c r="H337" s="24"/>
      <c r="I337" s="24"/>
      <c r="J337" s="24">
        <f t="shared" si="15"/>
        <v>8.153751785177309E-14</v>
      </c>
      <c r="K337" s="24">
        <f t="shared" si="16"/>
        <v>5.6191894449702167</v>
      </c>
      <c r="L337" s="24"/>
      <c r="M337" s="24"/>
      <c r="N337" s="15"/>
      <c r="O337" s="15"/>
      <c r="P337" s="15"/>
      <c r="Q337" s="15"/>
      <c r="R337" s="15"/>
      <c r="S337" s="15"/>
    </row>
    <row r="338" spans="1:19" x14ac:dyDescent="0.3">
      <c r="A338" s="25">
        <v>1934</v>
      </c>
      <c r="B338" s="26">
        <v>10</v>
      </c>
      <c r="C338" s="27" t="str">
        <f t="shared" si="17"/>
        <v>1934-10</v>
      </c>
      <c r="D338" s="7"/>
      <c r="E338" s="7"/>
      <c r="F338" s="7">
        <v>8.1933279330668107E-14</v>
      </c>
      <c r="G338" s="7">
        <v>13.940217391304351</v>
      </c>
      <c r="H338" s="24"/>
      <c r="I338" s="24"/>
      <c r="J338" s="24">
        <f t="shared" si="15"/>
        <v>8.1933279330668107E-14</v>
      </c>
      <c r="K338" s="24">
        <f t="shared" si="16"/>
        <v>5.5778718755219083</v>
      </c>
      <c r="L338" s="24"/>
      <c r="M338" s="24"/>
      <c r="N338" s="15"/>
      <c r="O338" s="15"/>
      <c r="P338" s="15"/>
      <c r="Q338" s="15"/>
      <c r="R338" s="15"/>
      <c r="S338" s="15"/>
    </row>
    <row r="339" spans="1:19" x14ac:dyDescent="0.3">
      <c r="A339" s="25">
        <v>1934</v>
      </c>
      <c r="B339" s="26">
        <v>11</v>
      </c>
      <c r="C339" s="27" t="str">
        <f t="shared" si="17"/>
        <v>1934-11</v>
      </c>
      <c r="D339" s="7"/>
      <c r="E339" s="7"/>
      <c r="F339" s="7">
        <v>8.2330961730781998E-14</v>
      </c>
      <c r="G339" s="7">
        <v>13.940217391304351</v>
      </c>
      <c r="H339" s="24"/>
      <c r="I339" s="24"/>
      <c r="J339" s="24">
        <f t="shared" si="15"/>
        <v>8.2330961730781998E-14</v>
      </c>
      <c r="K339" s="24">
        <f t="shared" si="16"/>
        <v>5.5778718755219083</v>
      </c>
      <c r="L339" s="24"/>
      <c r="M339" s="24"/>
      <c r="N339" s="15"/>
      <c r="O339" s="15"/>
      <c r="P339" s="15"/>
      <c r="Q339" s="15"/>
      <c r="R339" s="15"/>
      <c r="S339" s="15"/>
    </row>
    <row r="340" spans="1:19" x14ac:dyDescent="0.3">
      <c r="A340" s="25">
        <v>1934</v>
      </c>
      <c r="B340" s="26">
        <v>12</v>
      </c>
      <c r="C340" s="27" t="str">
        <f t="shared" si="17"/>
        <v>1934-12</v>
      </c>
      <c r="D340" s="7"/>
      <c r="E340" s="7"/>
      <c r="F340" s="7">
        <v>8.2730574375756754E-14</v>
      </c>
      <c r="G340" s="7">
        <v>13.836956521739133</v>
      </c>
      <c r="H340" s="24"/>
      <c r="I340" s="24"/>
      <c r="J340" s="24">
        <f t="shared" si="15"/>
        <v>8.2730574375756754E-14</v>
      </c>
      <c r="K340" s="24">
        <f t="shared" si="16"/>
        <v>5.5365543060735964</v>
      </c>
      <c r="L340" s="24"/>
      <c r="M340" s="24"/>
      <c r="N340" s="15"/>
      <c r="O340" s="15"/>
      <c r="P340" s="15"/>
      <c r="Q340" s="15"/>
      <c r="R340" s="15"/>
      <c r="S340" s="15"/>
    </row>
    <row r="341" spans="1:19" x14ac:dyDescent="0.3">
      <c r="A341" s="25">
        <v>1935</v>
      </c>
      <c r="B341" s="26">
        <v>1</v>
      </c>
      <c r="C341" s="27" t="str">
        <f t="shared" si="17"/>
        <v>1935-1</v>
      </c>
      <c r="D341" s="7"/>
      <c r="E341" s="7"/>
      <c r="F341" s="7">
        <v>8.3132126634488794E-14</v>
      </c>
      <c r="G341" s="7">
        <v>14.043478260869566</v>
      </c>
      <c r="H341" s="24"/>
      <c r="I341" s="24"/>
      <c r="J341" s="24">
        <f t="shared" si="15"/>
        <v>8.3132126634488794E-14</v>
      </c>
      <c r="K341" s="24">
        <f t="shared" si="16"/>
        <v>5.6191894449702167</v>
      </c>
      <c r="L341" s="24"/>
      <c r="M341" s="24"/>
      <c r="N341" s="15"/>
      <c r="O341" s="15"/>
      <c r="P341" s="15"/>
      <c r="Q341" s="15"/>
      <c r="R341" s="15"/>
      <c r="S341" s="15"/>
    </row>
    <row r="342" spans="1:19" x14ac:dyDescent="0.3">
      <c r="A342" s="25">
        <v>1935</v>
      </c>
      <c r="B342" s="26">
        <v>2</v>
      </c>
      <c r="C342" s="27" t="str">
        <f t="shared" si="17"/>
        <v>1935-2</v>
      </c>
      <c r="D342" s="7"/>
      <c r="E342" s="7"/>
      <c r="F342" s="7">
        <v>8.3535627921348695E-14</v>
      </c>
      <c r="G342" s="7">
        <v>14.146739130434783</v>
      </c>
      <c r="H342" s="24"/>
      <c r="I342" s="24"/>
      <c r="J342" s="24">
        <f t="shared" si="15"/>
        <v>8.3535627921348695E-14</v>
      </c>
      <c r="K342" s="24">
        <f t="shared" si="16"/>
        <v>5.6605070144185277</v>
      </c>
      <c r="L342" s="24"/>
      <c r="M342" s="24"/>
      <c r="N342" s="15"/>
      <c r="O342" s="15"/>
      <c r="P342" s="15"/>
      <c r="Q342" s="15"/>
      <c r="R342" s="15"/>
      <c r="S342" s="15"/>
    </row>
    <row r="343" spans="1:19" x14ac:dyDescent="0.3">
      <c r="A343" s="25">
        <v>1935</v>
      </c>
      <c r="B343" s="26">
        <v>3</v>
      </c>
      <c r="C343" s="27" t="str">
        <f t="shared" si="17"/>
        <v>1935-3</v>
      </c>
      <c r="D343" s="7"/>
      <c r="E343" s="7"/>
      <c r="F343" s="7">
        <v>8.3941087696401882E-14</v>
      </c>
      <c r="G343" s="7">
        <v>14.146739130434783</v>
      </c>
      <c r="H343" s="24"/>
      <c r="I343" s="24"/>
      <c r="J343" s="24">
        <f t="shared" si="15"/>
        <v>8.3941087696401882E-14</v>
      </c>
      <c r="K343" s="24">
        <f t="shared" si="16"/>
        <v>5.6605070144185277</v>
      </c>
      <c r="L343" s="24"/>
      <c r="M343" s="24"/>
      <c r="N343" s="15"/>
      <c r="O343" s="15"/>
      <c r="P343" s="15"/>
      <c r="Q343" s="15"/>
      <c r="R343" s="15"/>
      <c r="S343" s="15"/>
    </row>
    <row r="344" spans="1:19" x14ac:dyDescent="0.3">
      <c r="A344" s="25">
        <v>1935</v>
      </c>
      <c r="B344" s="26">
        <v>4</v>
      </c>
      <c r="C344" s="27" t="str">
        <f t="shared" si="17"/>
        <v>1935-4</v>
      </c>
      <c r="D344" s="7"/>
      <c r="E344" s="7"/>
      <c r="F344" s="7">
        <v>8.4348515465630473E-14</v>
      </c>
      <c r="G344" s="7">
        <v>14.250000000000002</v>
      </c>
      <c r="H344" s="24"/>
      <c r="I344" s="24"/>
      <c r="J344" s="24">
        <f t="shared" si="15"/>
        <v>8.4348515465630473E-14</v>
      </c>
      <c r="K344" s="24">
        <f t="shared" si="16"/>
        <v>5.7018245838668387</v>
      </c>
      <c r="L344" s="24"/>
      <c r="M344" s="24"/>
      <c r="N344" s="15"/>
      <c r="O344" s="15"/>
      <c r="P344" s="15"/>
      <c r="Q344" s="15"/>
      <c r="R344" s="15"/>
      <c r="S344" s="15"/>
    </row>
    <row r="345" spans="1:19" x14ac:dyDescent="0.3">
      <c r="A345" s="25">
        <v>1935</v>
      </c>
      <c r="B345" s="26">
        <v>5</v>
      </c>
      <c r="C345" s="27" t="str">
        <f t="shared" si="17"/>
        <v>1935-5</v>
      </c>
      <c r="D345" s="7"/>
      <c r="E345" s="7"/>
      <c r="F345" s="7">
        <v>8.4757920781156037E-14</v>
      </c>
      <c r="G345" s="7">
        <v>14.250000000000002</v>
      </c>
      <c r="H345" s="24"/>
      <c r="I345" s="24"/>
      <c r="J345" s="24">
        <f t="shared" si="15"/>
        <v>8.4757920781156037E-14</v>
      </c>
      <c r="K345" s="24">
        <f t="shared" si="16"/>
        <v>5.7018245838668387</v>
      </c>
      <c r="L345" s="24"/>
      <c r="M345" s="24"/>
      <c r="N345" s="15"/>
      <c r="O345" s="15"/>
      <c r="P345" s="15"/>
      <c r="Q345" s="15"/>
      <c r="R345" s="15"/>
      <c r="S345" s="15"/>
    </row>
    <row r="346" spans="1:19" x14ac:dyDescent="0.3">
      <c r="A346" s="25">
        <v>1935</v>
      </c>
      <c r="B346" s="26">
        <v>6</v>
      </c>
      <c r="C346" s="27" t="str">
        <f t="shared" si="17"/>
        <v>1935-6</v>
      </c>
      <c r="D346" s="7"/>
      <c r="E346" s="7"/>
      <c r="F346" s="7">
        <v>8.5169313241434751E-14</v>
      </c>
      <c r="G346" s="7">
        <v>14.146739130434783</v>
      </c>
      <c r="H346" s="24"/>
      <c r="I346" s="24"/>
      <c r="J346" s="24">
        <f t="shared" si="15"/>
        <v>8.5169313241434751E-14</v>
      </c>
      <c r="K346" s="24">
        <f t="shared" si="16"/>
        <v>5.6605070144185277</v>
      </c>
      <c r="L346" s="24"/>
      <c r="M346" s="24"/>
      <c r="N346" s="15"/>
      <c r="O346" s="15"/>
      <c r="P346" s="15"/>
      <c r="Q346" s="15"/>
      <c r="R346" s="15"/>
      <c r="S346" s="15"/>
    </row>
    <row r="347" spans="1:19" x14ac:dyDescent="0.3">
      <c r="A347" s="25">
        <v>1935</v>
      </c>
      <c r="B347" s="26">
        <v>7</v>
      </c>
      <c r="C347" s="27" t="str">
        <f t="shared" si="17"/>
        <v>1935-7</v>
      </c>
      <c r="D347" s="7"/>
      <c r="E347" s="7"/>
      <c r="F347" s="7">
        <v>8.5748135723292228E-14</v>
      </c>
      <c r="G347" s="7">
        <v>14.146739130434783</v>
      </c>
      <c r="H347" s="24"/>
      <c r="I347" s="24"/>
      <c r="J347" s="24">
        <f t="shared" si="15"/>
        <v>8.5748135723292228E-14</v>
      </c>
      <c r="K347" s="24">
        <f t="shared" si="16"/>
        <v>5.6605070144185277</v>
      </c>
      <c r="L347" s="24"/>
      <c r="M347" s="24"/>
      <c r="N347" s="15"/>
      <c r="O347" s="15"/>
      <c r="P347" s="15"/>
      <c r="Q347" s="15"/>
      <c r="R347" s="15"/>
      <c r="S347" s="15"/>
    </row>
    <row r="348" spans="1:19" x14ac:dyDescent="0.3">
      <c r="A348" s="25">
        <v>1935</v>
      </c>
      <c r="B348" s="26">
        <v>8</v>
      </c>
      <c r="C348" s="27" t="str">
        <f t="shared" si="17"/>
        <v>1935-8</v>
      </c>
      <c r="D348" s="7"/>
      <c r="E348" s="7"/>
      <c r="F348" s="7">
        <v>8.6330891963128389E-14</v>
      </c>
      <c r="G348" s="7">
        <v>14.146739130434783</v>
      </c>
      <c r="H348" s="24"/>
      <c r="I348" s="24"/>
      <c r="J348" s="24">
        <f t="shared" si="15"/>
        <v>8.6330891963128389E-14</v>
      </c>
      <c r="K348" s="24">
        <f t="shared" si="16"/>
        <v>5.6605070144185277</v>
      </c>
      <c r="L348" s="24"/>
      <c r="M348" s="24"/>
      <c r="N348" s="15"/>
      <c r="O348" s="15"/>
      <c r="P348" s="15"/>
      <c r="Q348" s="15"/>
      <c r="R348" s="15"/>
      <c r="S348" s="15"/>
    </row>
    <row r="349" spans="1:19" x14ac:dyDescent="0.3">
      <c r="A349" s="25">
        <v>1935</v>
      </c>
      <c r="B349" s="26">
        <v>9</v>
      </c>
      <c r="C349" s="27" t="str">
        <f t="shared" si="17"/>
        <v>1935-9</v>
      </c>
      <c r="D349" s="7"/>
      <c r="E349" s="7"/>
      <c r="F349" s="7">
        <v>8.6917608695308842E-14</v>
      </c>
      <c r="G349" s="7">
        <v>14.146739130434783</v>
      </c>
      <c r="H349" s="24"/>
      <c r="I349" s="24"/>
      <c r="J349" s="24">
        <f t="shared" si="15"/>
        <v>8.6917608695308842E-14</v>
      </c>
      <c r="K349" s="24">
        <f t="shared" si="16"/>
        <v>5.6605070144185277</v>
      </c>
      <c r="L349" s="24"/>
      <c r="M349" s="24"/>
      <c r="N349" s="15"/>
      <c r="O349" s="15"/>
      <c r="P349" s="15"/>
      <c r="Q349" s="15"/>
      <c r="R349" s="15"/>
      <c r="S349" s="15"/>
    </row>
    <row r="350" spans="1:19" x14ac:dyDescent="0.3">
      <c r="A350" s="25">
        <v>1935</v>
      </c>
      <c r="B350" s="26">
        <v>10</v>
      </c>
      <c r="C350" s="27" t="str">
        <f t="shared" si="17"/>
        <v>1935-10</v>
      </c>
      <c r="D350" s="7"/>
      <c r="E350" s="7"/>
      <c r="F350" s="7">
        <v>8.750831283588961E-14</v>
      </c>
      <c r="G350" s="7">
        <v>14.146739130434783</v>
      </c>
      <c r="H350" s="24"/>
      <c r="I350" s="24"/>
      <c r="J350" s="24">
        <f t="shared" si="15"/>
        <v>8.750831283588961E-14</v>
      </c>
      <c r="K350" s="24">
        <f t="shared" si="16"/>
        <v>5.6605070144185277</v>
      </c>
      <c r="L350" s="24"/>
      <c r="M350" s="24"/>
      <c r="N350" s="15"/>
      <c r="O350" s="15"/>
      <c r="P350" s="15"/>
      <c r="Q350" s="15"/>
      <c r="R350" s="15"/>
      <c r="S350" s="15"/>
    </row>
    <row r="351" spans="1:19" x14ac:dyDescent="0.3">
      <c r="A351" s="25">
        <v>1935</v>
      </c>
      <c r="B351" s="26">
        <v>11</v>
      </c>
      <c r="C351" s="27" t="str">
        <f t="shared" si="17"/>
        <v>1935-11</v>
      </c>
      <c r="D351" s="7"/>
      <c r="E351" s="7"/>
      <c r="F351" s="7">
        <v>8.8103031483851978E-14</v>
      </c>
      <c r="G351" s="7">
        <v>14.250000000000002</v>
      </c>
      <c r="H351" s="24"/>
      <c r="I351" s="24"/>
      <c r="J351" s="24">
        <f t="shared" si="15"/>
        <v>8.8103031483851978E-14</v>
      </c>
      <c r="K351" s="24">
        <f t="shared" si="16"/>
        <v>5.7018245838668387</v>
      </c>
      <c r="L351" s="24"/>
      <c r="M351" s="24"/>
      <c r="N351" s="15"/>
      <c r="O351" s="15"/>
      <c r="P351" s="15"/>
      <c r="Q351" s="15"/>
      <c r="R351" s="15"/>
      <c r="S351" s="15"/>
    </row>
    <row r="352" spans="1:19" x14ac:dyDescent="0.3">
      <c r="A352" s="25">
        <v>1935</v>
      </c>
      <c r="B352" s="26">
        <v>12</v>
      </c>
      <c r="C352" s="27" t="str">
        <f t="shared" si="17"/>
        <v>1935-12</v>
      </c>
      <c r="D352" s="7"/>
      <c r="E352" s="7"/>
      <c r="F352" s="7">
        <v>8.8701791922345715E-14</v>
      </c>
      <c r="G352" s="7">
        <v>14.250000000000002</v>
      </c>
      <c r="H352" s="24"/>
      <c r="I352" s="24"/>
      <c r="J352" s="24">
        <f t="shared" si="15"/>
        <v>8.8701791922345715E-14</v>
      </c>
      <c r="K352" s="24">
        <f t="shared" si="16"/>
        <v>5.7018245838668387</v>
      </c>
      <c r="L352" s="24"/>
      <c r="M352" s="24"/>
      <c r="N352" s="15"/>
      <c r="O352" s="15"/>
      <c r="P352" s="15"/>
      <c r="Q352" s="15"/>
      <c r="R352" s="15"/>
      <c r="S352" s="15"/>
    </row>
    <row r="353" spans="1:19" x14ac:dyDescent="0.3">
      <c r="A353" s="25">
        <v>1936</v>
      </c>
      <c r="B353" s="26">
        <v>1</v>
      </c>
      <c r="C353" s="27" t="str">
        <f t="shared" si="17"/>
        <v>1936-1</v>
      </c>
      <c r="D353" s="7"/>
      <c r="E353" s="7"/>
      <c r="F353" s="7">
        <v>8.9304621619940595E-14</v>
      </c>
      <c r="G353" s="7">
        <v>14.250000000000002</v>
      </c>
      <c r="H353" s="24"/>
      <c r="I353" s="24"/>
      <c r="J353" s="24">
        <f t="shared" si="15"/>
        <v>8.9304621619940595E-14</v>
      </c>
      <c r="K353" s="24">
        <f t="shared" si="16"/>
        <v>5.7018245838668387</v>
      </c>
      <c r="L353" s="24"/>
      <c r="M353" s="24"/>
      <c r="N353" s="15"/>
      <c r="O353" s="15"/>
      <c r="P353" s="15"/>
      <c r="Q353" s="15"/>
      <c r="R353" s="15"/>
      <c r="S353" s="15"/>
    </row>
    <row r="354" spans="1:19" x14ac:dyDescent="0.3">
      <c r="A354" s="25">
        <v>1936</v>
      </c>
      <c r="B354" s="26">
        <v>2</v>
      </c>
      <c r="C354" s="27" t="str">
        <f t="shared" si="17"/>
        <v>1936-2</v>
      </c>
      <c r="D354" s="7"/>
      <c r="E354" s="7"/>
      <c r="F354" s="7">
        <v>8.9911548231886677E-14</v>
      </c>
      <c r="G354" s="7">
        <v>14.25</v>
      </c>
      <c r="H354" s="24"/>
      <c r="I354" s="24"/>
      <c r="J354" s="24">
        <f t="shared" si="15"/>
        <v>8.9911548231886677E-14</v>
      </c>
      <c r="K354" s="24">
        <f t="shared" si="16"/>
        <v>5.7018245838668378</v>
      </c>
      <c r="L354" s="24"/>
      <c r="M354" s="24"/>
      <c r="N354" s="15"/>
      <c r="O354" s="15"/>
      <c r="P354" s="15"/>
      <c r="Q354" s="15"/>
      <c r="R354" s="15"/>
      <c r="S354" s="15"/>
    </row>
    <row r="355" spans="1:19" x14ac:dyDescent="0.3">
      <c r="A355" s="25">
        <v>1936</v>
      </c>
      <c r="B355" s="26">
        <v>3</v>
      </c>
      <c r="C355" s="27" t="str">
        <f t="shared" si="17"/>
        <v>1936-3</v>
      </c>
      <c r="D355" s="7"/>
      <c r="E355" s="7"/>
      <c r="F355" s="7">
        <v>9.052259960138288E-14</v>
      </c>
      <c r="G355" s="7">
        <v>14.146739130434781</v>
      </c>
      <c r="H355" s="24"/>
      <c r="I355" s="24"/>
      <c r="J355" s="24">
        <f t="shared" si="15"/>
        <v>9.0522599601382893E-14</v>
      </c>
      <c r="K355" s="24">
        <f t="shared" si="16"/>
        <v>5.6605070144185268</v>
      </c>
      <c r="L355" s="24"/>
      <c r="M355" s="24"/>
      <c r="N355" s="15"/>
      <c r="O355" s="15"/>
      <c r="P355" s="15"/>
      <c r="Q355" s="15"/>
      <c r="R355" s="15"/>
      <c r="S355" s="15"/>
    </row>
    <row r="356" spans="1:19" x14ac:dyDescent="0.3">
      <c r="A356" s="25">
        <v>1936</v>
      </c>
      <c r="B356" s="26">
        <v>4</v>
      </c>
      <c r="C356" s="27" t="str">
        <f t="shared" si="17"/>
        <v>1936-4</v>
      </c>
      <c r="D356" s="7"/>
      <c r="E356" s="7"/>
      <c r="F356" s="7">
        <v>9.1137803760854413E-14</v>
      </c>
      <c r="G356" s="7">
        <v>14.146739130434781</v>
      </c>
      <c r="H356" s="24"/>
      <c r="I356" s="24"/>
      <c r="J356" s="24">
        <f t="shared" si="15"/>
        <v>9.1137803760854413E-14</v>
      </c>
      <c r="K356" s="24">
        <f t="shared" si="16"/>
        <v>5.6605070144185268</v>
      </c>
      <c r="L356" s="24"/>
      <c r="M356" s="24"/>
      <c r="N356" s="15"/>
      <c r="O356" s="15"/>
      <c r="P356" s="15"/>
      <c r="Q356" s="15"/>
      <c r="R356" s="15"/>
      <c r="S356" s="15"/>
    </row>
    <row r="357" spans="1:19" x14ac:dyDescent="0.3">
      <c r="A357" s="25">
        <v>1936</v>
      </c>
      <c r="B357" s="26">
        <v>5</v>
      </c>
      <c r="C357" s="27" t="str">
        <f t="shared" si="17"/>
        <v>1936-5</v>
      </c>
      <c r="D357" s="7"/>
      <c r="E357" s="7"/>
      <c r="F357" s="7">
        <v>9.1757188933238701E-14</v>
      </c>
      <c r="G357" s="7">
        <v>14.146739130434781</v>
      </c>
      <c r="H357" s="24"/>
      <c r="I357" s="24"/>
      <c r="J357" s="24">
        <f t="shared" si="15"/>
        <v>9.1757188933238714E-14</v>
      </c>
      <c r="K357" s="24">
        <f t="shared" si="16"/>
        <v>5.6605070144185268</v>
      </c>
      <c r="L357" s="24"/>
      <c r="M357" s="24"/>
      <c r="N357" s="15"/>
      <c r="O357" s="15"/>
      <c r="P357" s="15"/>
      <c r="Q357" s="15"/>
      <c r="R357" s="15"/>
      <c r="S357" s="15"/>
    </row>
    <row r="358" spans="1:19" x14ac:dyDescent="0.3">
      <c r="A358" s="25">
        <v>1936</v>
      </c>
      <c r="B358" s="26">
        <v>6</v>
      </c>
      <c r="C358" s="27" t="str">
        <f t="shared" si="17"/>
        <v>1936-6</v>
      </c>
      <c r="D358" s="7"/>
      <c r="E358" s="7"/>
      <c r="F358" s="7">
        <v>9.2380783533262775E-14</v>
      </c>
      <c r="G358" s="7">
        <v>14.25</v>
      </c>
      <c r="H358" s="24"/>
      <c r="I358" s="24"/>
      <c r="J358" s="24">
        <f t="shared" si="15"/>
        <v>9.2380783533262788E-14</v>
      </c>
      <c r="K358" s="24">
        <f t="shared" si="16"/>
        <v>5.7018245838668378</v>
      </c>
      <c r="L358" s="24"/>
      <c r="M358" s="24"/>
      <c r="N358" s="15"/>
      <c r="O358" s="15"/>
      <c r="P358" s="15"/>
      <c r="Q358" s="15"/>
      <c r="R358" s="15"/>
      <c r="S358" s="15"/>
    </row>
    <row r="359" spans="1:19" x14ac:dyDescent="0.3">
      <c r="A359" s="25">
        <v>1936</v>
      </c>
      <c r="B359" s="26">
        <v>7</v>
      </c>
      <c r="C359" s="27" t="str">
        <f t="shared" si="17"/>
        <v>1936-7</v>
      </c>
      <c r="D359" s="7"/>
      <c r="E359" s="7"/>
      <c r="F359" s="7">
        <v>9.258176165456029E-14</v>
      </c>
      <c r="G359" s="7">
        <v>14.353260869565217</v>
      </c>
      <c r="H359" s="24"/>
      <c r="I359" s="24"/>
      <c r="J359" s="24">
        <f t="shared" si="15"/>
        <v>9.258176165456029E-14</v>
      </c>
      <c r="K359" s="24">
        <f t="shared" si="16"/>
        <v>5.7431421533151479</v>
      </c>
      <c r="L359" s="24"/>
      <c r="M359" s="24"/>
      <c r="N359" s="15"/>
      <c r="O359" s="15"/>
      <c r="P359" s="15"/>
      <c r="Q359" s="15"/>
      <c r="R359" s="15"/>
      <c r="S359" s="15"/>
    </row>
    <row r="360" spans="1:19" x14ac:dyDescent="0.3">
      <c r="A360" s="25">
        <v>1936</v>
      </c>
      <c r="B360" s="26">
        <v>8</v>
      </c>
      <c r="C360" s="27" t="str">
        <f t="shared" si="17"/>
        <v>1936-8</v>
      </c>
      <c r="D360" s="7"/>
      <c r="E360" s="7"/>
      <c r="F360" s="7">
        <v>9.2783177011868304E-14</v>
      </c>
      <c r="G360" s="7">
        <v>14.456521739130435</v>
      </c>
      <c r="H360" s="24"/>
      <c r="I360" s="24"/>
      <c r="J360" s="24">
        <f t="shared" si="15"/>
        <v>9.2783177011868292E-14</v>
      </c>
      <c r="K360" s="24">
        <f t="shared" si="16"/>
        <v>5.7844597227634589</v>
      </c>
      <c r="L360" s="24"/>
      <c r="M360" s="24"/>
      <c r="N360" s="15"/>
      <c r="O360" s="15"/>
      <c r="P360" s="15"/>
      <c r="Q360" s="15"/>
      <c r="R360" s="15"/>
      <c r="S360" s="15"/>
    </row>
    <row r="361" spans="1:19" x14ac:dyDescent="0.3">
      <c r="A361" s="25">
        <v>1936</v>
      </c>
      <c r="B361" s="26">
        <v>9</v>
      </c>
      <c r="C361" s="27" t="str">
        <f t="shared" si="17"/>
        <v>1936-9</v>
      </c>
      <c r="D361" s="7"/>
      <c r="E361" s="7"/>
      <c r="F361" s="7">
        <v>9.2985030556411417E-14</v>
      </c>
      <c r="G361" s="7">
        <v>14.456521739130435</v>
      </c>
      <c r="H361" s="24"/>
      <c r="I361" s="24"/>
      <c r="J361" s="24">
        <f t="shared" si="15"/>
        <v>9.2985030556411404E-14</v>
      </c>
      <c r="K361" s="24">
        <f t="shared" si="16"/>
        <v>5.7844597227634589</v>
      </c>
      <c r="L361" s="24"/>
      <c r="M361" s="24"/>
      <c r="N361" s="15"/>
      <c r="O361" s="15"/>
      <c r="P361" s="15"/>
      <c r="Q361" s="15"/>
      <c r="R361" s="15"/>
      <c r="S361" s="15"/>
    </row>
    <row r="362" spans="1:19" x14ac:dyDescent="0.3">
      <c r="A362" s="25">
        <v>1936</v>
      </c>
      <c r="B362" s="26">
        <v>10</v>
      </c>
      <c r="C362" s="27" t="str">
        <f t="shared" si="17"/>
        <v>1936-10</v>
      </c>
      <c r="D362" s="7"/>
      <c r="E362" s="7"/>
      <c r="F362" s="7">
        <v>9.3187323241483627E-14</v>
      </c>
      <c r="G362" s="7">
        <v>14.456521739130435</v>
      </c>
      <c r="H362" s="24"/>
      <c r="I362" s="24"/>
      <c r="J362" s="24">
        <f t="shared" si="15"/>
        <v>9.3187323241483627E-14</v>
      </c>
      <c r="K362" s="24">
        <f t="shared" si="16"/>
        <v>5.7844597227634589</v>
      </c>
      <c r="L362" s="24"/>
      <c r="M362" s="24"/>
      <c r="N362" s="15"/>
      <c r="O362" s="15"/>
      <c r="P362" s="15"/>
      <c r="Q362" s="15"/>
      <c r="R362" s="15"/>
      <c r="S362" s="15"/>
    </row>
    <row r="363" spans="1:19" x14ac:dyDescent="0.3">
      <c r="A363" s="25">
        <v>1936</v>
      </c>
      <c r="B363" s="26">
        <v>11</v>
      </c>
      <c r="C363" s="27" t="str">
        <f t="shared" si="17"/>
        <v>1936-11</v>
      </c>
      <c r="D363" s="7"/>
      <c r="E363" s="7"/>
      <c r="F363" s="7">
        <v>9.3390056022452858E-14</v>
      </c>
      <c r="G363" s="7">
        <v>14.456521739130435</v>
      </c>
      <c r="H363" s="24"/>
      <c r="I363" s="24"/>
      <c r="J363" s="24">
        <f t="shared" si="15"/>
        <v>9.3390056022452846E-14</v>
      </c>
      <c r="K363" s="24">
        <f t="shared" si="16"/>
        <v>5.7844597227634589</v>
      </c>
      <c r="L363" s="24"/>
      <c r="M363" s="24"/>
      <c r="N363" s="15"/>
      <c r="O363" s="15"/>
      <c r="P363" s="15"/>
      <c r="Q363" s="15"/>
      <c r="R363" s="15"/>
      <c r="S363" s="15"/>
    </row>
    <row r="364" spans="1:19" x14ac:dyDescent="0.3">
      <c r="A364" s="25">
        <v>1936</v>
      </c>
      <c r="B364" s="26">
        <v>12</v>
      </c>
      <c r="C364" s="27" t="str">
        <f t="shared" si="17"/>
        <v>1936-12</v>
      </c>
      <c r="D364" s="7"/>
      <c r="E364" s="7"/>
      <c r="F364" s="7">
        <v>9.359322985676551E-14</v>
      </c>
      <c r="G364" s="7">
        <v>14.456521739130435</v>
      </c>
      <c r="H364" s="24"/>
      <c r="I364" s="24"/>
      <c r="J364" s="24">
        <f t="shared" si="15"/>
        <v>9.3593229856765523E-14</v>
      </c>
      <c r="K364" s="24">
        <f t="shared" si="16"/>
        <v>5.7844597227634589</v>
      </c>
      <c r="L364" s="24"/>
      <c r="M364" s="24"/>
      <c r="N364" s="15"/>
      <c r="O364" s="15"/>
      <c r="P364" s="15"/>
      <c r="Q364" s="15"/>
      <c r="R364" s="15"/>
      <c r="S364" s="15"/>
    </row>
    <row r="365" spans="1:19" x14ac:dyDescent="0.3">
      <c r="A365" s="25">
        <v>1937</v>
      </c>
      <c r="B365" s="26">
        <v>1</v>
      </c>
      <c r="C365" s="27" t="str">
        <f t="shared" si="17"/>
        <v>1937-1</v>
      </c>
      <c r="D365" s="7"/>
      <c r="E365" s="7"/>
      <c r="F365" s="7">
        <v>9.3796845703950929E-14</v>
      </c>
      <c r="G365" s="7">
        <v>14.559782608695654</v>
      </c>
      <c r="H365" s="24"/>
      <c r="I365" s="24"/>
      <c r="J365" s="24">
        <f t="shared" si="15"/>
        <v>9.3796845703950942E-14</v>
      </c>
      <c r="K365" s="24">
        <f t="shared" si="16"/>
        <v>5.825777292211769</v>
      </c>
      <c r="L365" s="24"/>
      <c r="M365" s="24"/>
      <c r="N365" s="15"/>
      <c r="O365" s="15"/>
      <c r="P365" s="15"/>
      <c r="Q365" s="15"/>
      <c r="R365" s="15"/>
      <c r="S365" s="15"/>
    </row>
    <row r="366" spans="1:19" x14ac:dyDescent="0.3">
      <c r="A366" s="25">
        <v>1937</v>
      </c>
      <c r="B366" s="26">
        <v>2</v>
      </c>
      <c r="C366" s="27" t="str">
        <f t="shared" si="17"/>
        <v>1937-2</v>
      </c>
      <c r="D366" s="7"/>
      <c r="E366" s="7"/>
      <c r="F366" s="7">
        <v>9.4000904525625927E-14</v>
      </c>
      <c r="G366" s="7">
        <v>14.559782608695654</v>
      </c>
      <c r="H366" s="24"/>
      <c r="I366" s="24"/>
      <c r="J366" s="24">
        <f t="shared" si="15"/>
        <v>9.400090452562594E-14</v>
      </c>
      <c r="K366" s="24">
        <f t="shared" si="16"/>
        <v>5.825777292211769</v>
      </c>
      <c r="L366" s="24"/>
      <c r="M366" s="24"/>
      <c r="N366" s="15"/>
      <c r="O366" s="15"/>
      <c r="P366" s="15"/>
      <c r="Q366" s="15"/>
      <c r="R366" s="15"/>
      <c r="S366" s="15"/>
    </row>
    <row r="367" spans="1:19" x14ac:dyDescent="0.3">
      <c r="A367" s="25">
        <v>1937</v>
      </c>
      <c r="B367" s="26">
        <v>3</v>
      </c>
      <c r="C367" s="27" t="str">
        <f t="shared" si="17"/>
        <v>1937-3</v>
      </c>
      <c r="D367" s="7"/>
      <c r="E367" s="7"/>
      <c r="F367" s="7">
        <v>9.4205407285499399E-14</v>
      </c>
      <c r="G367" s="7">
        <v>14.663043478260869</v>
      </c>
      <c r="H367" s="24"/>
      <c r="I367" s="24"/>
      <c r="J367" s="24">
        <f t="shared" si="15"/>
        <v>9.4205407285499399E-14</v>
      </c>
      <c r="K367" s="24">
        <f t="shared" si="16"/>
        <v>5.8670948616600791</v>
      </c>
      <c r="L367" s="24"/>
      <c r="M367" s="24"/>
      <c r="N367" s="15"/>
      <c r="O367" s="15"/>
      <c r="P367" s="15"/>
      <c r="Q367" s="15"/>
      <c r="R367" s="15"/>
      <c r="S367" s="15"/>
    </row>
    <row r="368" spans="1:19" x14ac:dyDescent="0.3">
      <c r="A368" s="25">
        <v>1937</v>
      </c>
      <c r="B368" s="26">
        <v>4</v>
      </c>
      <c r="C368" s="27" t="str">
        <f t="shared" si="17"/>
        <v>1937-4</v>
      </c>
      <c r="D368" s="7"/>
      <c r="E368" s="7"/>
      <c r="F368" s="7">
        <v>9.4410354949376806E-14</v>
      </c>
      <c r="G368" s="7">
        <v>14.766304347826088</v>
      </c>
      <c r="H368" s="24"/>
      <c r="I368" s="24"/>
      <c r="J368" s="24">
        <f t="shared" si="15"/>
        <v>9.4410354949376806E-14</v>
      </c>
      <c r="K368" s="24">
        <f t="shared" si="16"/>
        <v>5.9084124311083901</v>
      </c>
      <c r="L368" s="24"/>
      <c r="M368" s="24"/>
      <c r="N368" s="15"/>
      <c r="O368" s="15"/>
      <c r="P368" s="15"/>
      <c r="Q368" s="15"/>
      <c r="R368" s="15"/>
      <c r="S368" s="15"/>
    </row>
    <row r="369" spans="1:19" x14ac:dyDescent="0.3">
      <c r="A369" s="25">
        <v>1937</v>
      </c>
      <c r="B369" s="26">
        <v>5</v>
      </c>
      <c r="C369" s="27" t="str">
        <f t="shared" si="17"/>
        <v>1937-5</v>
      </c>
      <c r="D369" s="7"/>
      <c r="E369" s="7"/>
      <c r="F369" s="7">
        <v>9.4615748485164742E-14</v>
      </c>
      <c r="G369" s="7">
        <v>14.869565217391306</v>
      </c>
      <c r="H369" s="24"/>
      <c r="I369" s="24"/>
      <c r="J369" s="24">
        <f t="shared" si="15"/>
        <v>9.4615748485164742E-14</v>
      </c>
      <c r="K369" s="24">
        <f t="shared" si="16"/>
        <v>5.9497300005567011</v>
      </c>
      <c r="L369" s="24"/>
      <c r="M369" s="24"/>
      <c r="N369" s="15"/>
      <c r="O369" s="15"/>
      <c r="P369" s="15"/>
      <c r="Q369" s="15"/>
      <c r="R369" s="15"/>
      <c r="S369" s="15"/>
    </row>
    <row r="370" spans="1:19" x14ac:dyDescent="0.3">
      <c r="A370" s="25">
        <v>1937</v>
      </c>
      <c r="B370" s="26">
        <v>6</v>
      </c>
      <c r="C370" s="27" t="str">
        <f t="shared" si="17"/>
        <v>1937-6</v>
      </c>
      <c r="D370" s="7"/>
      <c r="E370" s="7"/>
      <c r="F370" s="7">
        <v>9.4821588862804471E-14</v>
      </c>
      <c r="G370" s="7">
        <v>14.869565217391306</v>
      </c>
      <c r="H370" s="24"/>
      <c r="I370" s="24"/>
      <c r="J370" s="24">
        <f t="shared" si="15"/>
        <v>9.4821588862804471E-14</v>
      </c>
      <c r="K370" s="24">
        <f t="shared" si="16"/>
        <v>5.9497300005567011</v>
      </c>
      <c r="L370" s="24"/>
      <c r="M370" s="24"/>
      <c r="N370" s="15"/>
      <c r="O370" s="15"/>
      <c r="P370" s="15"/>
      <c r="Q370" s="15"/>
      <c r="R370" s="15"/>
      <c r="S370" s="15"/>
    </row>
    <row r="371" spans="1:19" x14ac:dyDescent="0.3">
      <c r="A371" s="25">
        <v>1937</v>
      </c>
      <c r="B371" s="26">
        <v>7</v>
      </c>
      <c r="C371" s="27" t="str">
        <f t="shared" si="17"/>
        <v>1937-7</v>
      </c>
      <c r="D371" s="7"/>
      <c r="E371" s="7"/>
      <c r="F371" s="7">
        <v>9.4769037952048913E-14</v>
      </c>
      <c r="G371" s="7">
        <v>14.972826086956523</v>
      </c>
      <c r="H371" s="24"/>
      <c r="I371" s="24"/>
      <c r="J371" s="24">
        <f t="shared" si="15"/>
        <v>9.4769037952048913E-14</v>
      </c>
      <c r="K371" s="24">
        <f t="shared" si="16"/>
        <v>5.9910475700050112</v>
      </c>
      <c r="L371" s="24"/>
      <c r="M371" s="24"/>
      <c r="N371" s="15"/>
      <c r="O371" s="15"/>
      <c r="P371" s="15"/>
      <c r="Q371" s="15"/>
      <c r="R371" s="15"/>
      <c r="S371" s="15"/>
    </row>
    <row r="372" spans="1:19" x14ac:dyDescent="0.3">
      <c r="A372" s="25">
        <v>1937</v>
      </c>
      <c r="B372" s="26">
        <v>8</v>
      </c>
      <c r="C372" s="27" t="str">
        <f t="shared" si="17"/>
        <v>1937-8</v>
      </c>
      <c r="D372" s="7"/>
      <c r="E372" s="7"/>
      <c r="F372" s="7">
        <v>9.4716516165443805E-14</v>
      </c>
      <c r="G372" s="7">
        <v>14.972826086956523</v>
      </c>
      <c r="H372" s="24"/>
      <c r="I372" s="24"/>
      <c r="J372" s="24">
        <f t="shared" si="15"/>
        <v>9.4716516165443805E-14</v>
      </c>
      <c r="K372" s="24">
        <f t="shared" si="16"/>
        <v>5.9910475700050112</v>
      </c>
      <c r="L372" s="24"/>
      <c r="M372" s="24"/>
      <c r="N372" s="15"/>
      <c r="O372" s="15"/>
      <c r="P372" s="15"/>
      <c r="Q372" s="15"/>
      <c r="R372" s="15"/>
      <c r="S372" s="15"/>
    </row>
    <row r="373" spans="1:19" x14ac:dyDescent="0.3">
      <c r="A373" s="25">
        <v>1937</v>
      </c>
      <c r="B373" s="26">
        <v>9</v>
      </c>
      <c r="C373" s="27" t="str">
        <f t="shared" si="17"/>
        <v>1937-9</v>
      </c>
      <c r="D373" s="7"/>
      <c r="E373" s="7"/>
      <c r="F373" s="7">
        <v>9.4664023486848334E-14</v>
      </c>
      <c r="G373" s="7">
        <v>15.07608695652174</v>
      </c>
      <c r="H373" s="24"/>
      <c r="I373" s="24"/>
      <c r="J373" s="24">
        <f t="shared" si="15"/>
        <v>9.4664023486848334E-14</v>
      </c>
      <c r="K373" s="24">
        <f t="shared" si="16"/>
        <v>6.0323651394533222</v>
      </c>
      <c r="L373" s="24"/>
      <c r="M373" s="24"/>
      <c r="N373" s="15"/>
      <c r="O373" s="15"/>
      <c r="P373" s="15"/>
      <c r="Q373" s="15"/>
      <c r="R373" s="15"/>
      <c r="S373" s="15"/>
    </row>
    <row r="374" spans="1:19" x14ac:dyDescent="0.3">
      <c r="A374" s="25">
        <v>1937</v>
      </c>
      <c r="B374" s="26">
        <v>10</v>
      </c>
      <c r="C374" s="27" t="str">
        <f t="shared" si="17"/>
        <v>1937-10</v>
      </c>
      <c r="D374" s="7"/>
      <c r="E374" s="7"/>
      <c r="F374" s="7">
        <v>9.4611559900130585E-14</v>
      </c>
      <c r="G374" s="7">
        <v>15.07608695652174</v>
      </c>
      <c r="H374" s="24"/>
      <c r="I374" s="24"/>
      <c r="J374" s="24">
        <f t="shared" si="15"/>
        <v>9.4611559900130598E-14</v>
      </c>
      <c r="K374" s="24">
        <f t="shared" si="16"/>
        <v>6.0323651394533222</v>
      </c>
      <c r="L374" s="24"/>
      <c r="M374" s="24"/>
      <c r="N374" s="15"/>
      <c r="O374" s="15"/>
      <c r="P374" s="15"/>
      <c r="Q374" s="15"/>
      <c r="R374" s="15"/>
      <c r="S374" s="15"/>
    </row>
    <row r="375" spans="1:19" x14ac:dyDescent="0.3">
      <c r="A375" s="25">
        <v>1937</v>
      </c>
      <c r="B375" s="26">
        <v>11</v>
      </c>
      <c r="C375" s="27" t="str">
        <f t="shared" si="17"/>
        <v>1937-11</v>
      </c>
      <c r="D375" s="7"/>
      <c r="E375" s="7"/>
      <c r="F375" s="7">
        <v>9.4559125389167592E-14</v>
      </c>
      <c r="G375" s="7">
        <v>14.972826086956523</v>
      </c>
      <c r="H375" s="24"/>
      <c r="I375" s="24"/>
      <c r="J375" s="24">
        <f t="shared" si="15"/>
        <v>9.4559125389167592E-14</v>
      </c>
      <c r="K375" s="24">
        <f t="shared" si="16"/>
        <v>5.9910475700050112</v>
      </c>
      <c r="L375" s="24"/>
      <c r="M375" s="24"/>
      <c r="N375" s="15"/>
      <c r="O375" s="15"/>
      <c r="P375" s="15"/>
      <c r="Q375" s="15"/>
      <c r="R375" s="15"/>
      <c r="S375" s="15"/>
    </row>
    <row r="376" spans="1:19" x14ac:dyDescent="0.3">
      <c r="A376" s="25">
        <v>1937</v>
      </c>
      <c r="B376" s="26">
        <v>12</v>
      </c>
      <c r="C376" s="27" t="str">
        <f t="shared" si="17"/>
        <v>1937-12</v>
      </c>
      <c r="D376" s="7"/>
      <c r="E376" s="7"/>
      <c r="F376" s="7">
        <v>9.4506719937845324E-14</v>
      </c>
      <c r="G376" s="7">
        <v>14.869565217391306</v>
      </c>
      <c r="H376" s="24"/>
      <c r="I376" s="24"/>
      <c r="J376" s="24">
        <f t="shared" si="15"/>
        <v>9.4506719937845324E-14</v>
      </c>
      <c r="K376" s="24">
        <f t="shared" si="16"/>
        <v>5.9497300005567011</v>
      </c>
      <c r="L376" s="24"/>
      <c r="M376" s="24"/>
      <c r="N376" s="15"/>
      <c r="O376" s="15"/>
      <c r="P376" s="15"/>
      <c r="Q376" s="15"/>
      <c r="R376" s="15"/>
      <c r="S376" s="15"/>
    </row>
    <row r="377" spans="1:19" x14ac:dyDescent="0.3">
      <c r="A377" s="25">
        <v>1938</v>
      </c>
      <c r="B377" s="26">
        <v>1</v>
      </c>
      <c r="C377" s="27" t="str">
        <f t="shared" si="17"/>
        <v>1938-1</v>
      </c>
      <c r="D377" s="7"/>
      <c r="E377" s="7"/>
      <c r="F377" s="7">
        <v>9.44543435300587E-14</v>
      </c>
      <c r="G377" s="7">
        <v>14.663043478260871</v>
      </c>
      <c r="H377" s="24"/>
      <c r="I377" s="24"/>
      <c r="J377" s="24">
        <f t="shared" si="15"/>
        <v>9.4454343530058713E-14</v>
      </c>
      <c r="K377" s="24">
        <f t="shared" si="16"/>
        <v>5.86709486166008</v>
      </c>
      <c r="L377" s="24"/>
      <c r="M377" s="24"/>
      <c r="N377" s="15"/>
      <c r="O377" s="15"/>
      <c r="P377" s="15"/>
      <c r="Q377" s="15"/>
      <c r="R377" s="15"/>
      <c r="S377" s="15"/>
    </row>
    <row r="378" spans="1:19" x14ac:dyDescent="0.3">
      <c r="A378" s="25">
        <v>1938</v>
      </c>
      <c r="B378" s="26">
        <v>2</v>
      </c>
      <c r="C378" s="27" t="str">
        <f t="shared" si="17"/>
        <v>1938-2</v>
      </c>
      <c r="D378" s="7"/>
      <c r="E378" s="7"/>
      <c r="F378" s="7">
        <v>9.4401996149711551E-14</v>
      </c>
      <c r="G378" s="7">
        <v>14.559782608695656</v>
      </c>
      <c r="H378" s="24"/>
      <c r="I378" s="24"/>
      <c r="J378" s="24">
        <f t="shared" si="15"/>
        <v>9.4401996149711551E-14</v>
      </c>
      <c r="K378" s="24">
        <f t="shared" si="16"/>
        <v>5.8257772922117699</v>
      </c>
      <c r="L378" s="24"/>
      <c r="M378" s="24"/>
      <c r="N378" s="15"/>
      <c r="O378" s="15"/>
      <c r="P378" s="15"/>
      <c r="Q378" s="15"/>
      <c r="R378" s="15"/>
      <c r="S378" s="15"/>
    </row>
    <row r="379" spans="1:19" x14ac:dyDescent="0.3">
      <c r="A379" s="25">
        <v>1938</v>
      </c>
      <c r="B379" s="26">
        <v>3</v>
      </c>
      <c r="C379" s="27" t="str">
        <f t="shared" si="17"/>
        <v>1938-3</v>
      </c>
      <c r="D379" s="7"/>
      <c r="E379" s="7"/>
      <c r="F379" s="7">
        <v>9.4349677780716628E-14</v>
      </c>
      <c r="G379" s="7">
        <v>14.559782608695656</v>
      </c>
      <c r="H379" s="24"/>
      <c r="I379" s="24"/>
      <c r="J379" s="24">
        <f t="shared" si="15"/>
        <v>9.4349677780716628E-14</v>
      </c>
      <c r="K379" s="24">
        <f t="shared" si="16"/>
        <v>5.8257772922117699</v>
      </c>
      <c r="L379" s="24"/>
      <c r="M379" s="24"/>
      <c r="N379" s="15"/>
      <c r="O379" s="15"/>
      <c r="P379" s="15"/>
      <c r="Q379" s="15"/>
      <c r="R379" s="15"/>
      <c r="S379" s="15"/>
    </row>
    <row r="380" spans="1:19" x14ac:dyDescent="0.3">
      <c r="A380" s="25">
        <v>1938</v>
      </c>
      <c r="B380" s="26">
        <v>4</v>
      </c>
      <c r="C380" s="27" t="str">
        <f t="shared" si="17"/>
        <v>1938-4</v>
      </c>
      <c r="D380" s="7"/>
      <c r="E380" s="7"/>
      <c r="F380" s="7">
        <v>9.4297388406995571E-14</v>
      </c>
      <c r="G380" s="7">
        <v>14.663043478260871</v>
      </c>
      <c r="H380" s="24"/>
      <c r="I380" s="24"/>
      <c r="J380" s="24">
        <f t="shared" si="15"/>
        <v>9.4297388406995583E-14</v>
      </c>
      <c r="K380" s="24">
        <f t="shared" si="16"/>
        <v>5.86709486166008</v>
      </c>
      <c r="L380" s="24"/>
      <c r="M380" s="24"/>
      <c r="N380" s="15"/>
      <c r="O380" s="15"/>
      <c r="P380" s="15"/>
      <c r="Q380" s="15"/>
      <c r="R380" s="15"/>
      <c r="S380" s="15"/>
    </row>
    <row r="381" spans="1:19" x14ac:dyDescent="0.3">
      <c r="A381" s="25">
        <v>1938</v>
      </c>
      <c r="B381" s="26">
        <v>5</v>
      </c>
      <c r="C381" s="27" t="str">
        <f t="shared" si="17"/>
        <v>1938-5</v>
      </c>
      <c r="D381" s="7"/>
      <c r="E381" s="7"/>
      <c r="F381" s="7">
        <v>9.4245128012479006E-14</v>
      </c>
      <c r="G381" s="7">
        <v>14.559782608695656</v>
      </c>
      <c r="H381" s="24"/>
      <c r="I381" s="24"/>
      <c r="J381" s="24">
        <f t="shared" si="15"/>
        <v>9.4245128012479006E-14</v>
      </c>
      <c r="K381" s="24">
        <f t="shared" si="16"/>
        <v>5.8257772922117699</v>
      </c>
      <c r="L381" s="24"/>
      <c r="M381" s="24"/>
      <c r="N381" s="15"/>
      <c r="O381" s="15"/>
      <c r="P381" s="15"/>
      <c r="Q381" s="15"/>
      <c r="R381" s="15"/>
      <c r="S381" s="15"/>
    </row>
    <row r="382" spans="1:19" x14ac:dyDescent="0.3">
      <c r="A382" s="25">
        <v>1938</v>
      </c>
      <c r="B382" s="26">
        <v>6</v>
      </c>
      <c r="C382" s="27" t="str">
        <f t="shared" si="17"/>
        <v>1938-6</v>
      </c>
      <c r="D382" s="7"/>
      <c r="E382" s="7"/>
      <c r="F382" s="7">
        <v>9.4192896580952836E-14</v>
      </c>
      <c r="G382" s="7">
        <v>14.559782608695656</v>
      </c>
      <c r="H382" s="24"/>
      <c r="I382" s="24"/>
      <c r="J382" s="24">
        <f t="shared" si="15"/>
        <v>9.4192896580952836E-14</v>
      </c>
      <c r="K382" s="24">
        <f t="shared" si="16"/>
        <v>5.8257772922117699</v>
      </c>
      <c r="L382" s="24"/>
      <c r="M382" s="24"/>
      <c r="N382" s="15"/>
      <c r="O382" s="15"/>
      <c r="P382" s="15"/>
      <c r="Q382" s="15"/>
      <c r="R382" s="15"/>
      <c r="S382" s="15"/>
    </row>
    <row r="383" spans="1:19" x14ac:dyDescent="0.3">
      <c r="A383" s="25">
        <v>1938</v>
      </c>
      <c r="B383" s="26">
        <v>7</v>
      </c>
      <c r="C383" s="27" t="str">
        <f t="shared" si="17"/>
        <v>1938-7</v>
      </c>
      <c r="D383" s="7"/>
      <c r="E383" s="7"/>
      <c r="F383" s="7">
        <v>9.4315291059346389E-14</v>
      </c>
      <c r="G383" s="7">
        <v>14.559782608695656</v>
      </c>
      <c r="H383" s="24"/>
      <c r="I383" s="24"/>
      <c r="J383" s="24">
        <f t="shared" si="15"/>
        <v>9.4315291059346389E-14</v>
      </c>
      <c r="K383" s="24">
        <f t="shared" si="16"/>
        <v>5.8257772922117699</v>
      </c>
      <c r="L383" s="24"/>
      <c r="M383" s="24"/>
      <c r="N383" s="15"/>
      <c r="O383" s="15"/>
      <c r="P383" s="15"/>
      <c r="Q383" s="15"/>
      <c r="R383" s="15"/>
      <c r="S383" s="15"/>
    </row>
    <row r="384" spans="1:19" x14ac:dyDescent="0.3">
      <c r="A384" s="25">
        <v>1938</v>
      </c>
      <c r="B384" s="26">
        <v>8</v>
      </c>
      <c r="C384" s="27" t="str">
        <f t="shared" si="17"/>
        <v>1938-8</v>
      </c>
      <c r="D384" s="7"/>
      <c r="E384" s="7"/>
      <c r="F384" s="7">
        <v>9.4437844577422172E-14</v>
      </c>
      <c r="G384" s="7">
        <v>14.559782608695656</v>
      </c>
      <c r="H384" s="24"/>
      <c r="I384" s="24"/>
      <c r="J384" s="24">
        <f t="shared" si="15"/>
        <v>9.4437844577422172E-14</v>
      </c>
      <c r="K384" s="24">
        <f t="shared" si="16"/>
        <v>5.8257772922117699</v>
      </c>
      <c r="L384" s="24"/>
      <c r="M384" s="24"/>
      <c r="N384" s="15"/>
      <c r="O384" s="15"/>
      <c r="P384" s="15"/>
      <c r="Q384" s="15"/>
      <c r="R384" s="15"/>
      <c r="S384" s="15"/>
    </row>
    <row r="385" spans="1:19" x14ac:dyDescent="0.3">
      <c r="A385" s="25">
        <v>1938</v>
      </c>
      <c r="B385" s="26">
        <v>9</v>
      </c>
      <c r="C385" s="27" t="str">
        <f t="shared" si="17"/>
        <v>1938-9</v>
      </c>
      <c r="D385" s="7"/>
      <c r="E385" s="7"/>
      <c r="F385" s="7">
        <v>9.4560557341836753E-14</v>
      </c>
      <c r="G385" s="7">
        <v>14.559782608695656</v>
      </c>
      <c r="H385" s="24"/>
      <c r="I385" s="24"/>
      <c r="J385" s="24">
        <f t="shared" si="15"/>
        <v>9.4560557341836765E-14</v>
      </c>
      <c r="K385" s="24">
        <f t="shared" si="16"/>
        <v>5.8257772922117699</v>
      </c>
      <c r="L385" s="24"/>
      <c r="M385" s="24"/>
      <c r="N385" s="15"/>
      <c r="O385" s="15"/>
      <c r="P385" s="15"/>
      <c r="Q385" s="15"/>
      <c r="R385" s="15"/>
      <c r="S385" s="15"/>
    </row>
    <row r="386" spans="1:19" x14ac:dyDescent="0.3">
      <c r="A386" s="25">
        <v>1938</v>
      </c>
      <c r="B386" s="26">
        <v>10</v>
      </c>
      <c r="C386" s="27" t="str">
        <f t="shared" si="17"/>
        <v>1938-10</v>
      </c>
      <c r="D386" s="7"/>
      <c r="E386" s="7"/>
      <c r="F386" s="7">
        <v>9.4683429559515211E-14</v>
      </c>
      <c r="G386" s="7">
        <v>14.456521739130437</v>
      </c>
      <c r="H386" s="24"/>
      <c r="I386" s="24"/>
      <c r="J386" s="24">
        <f t="shared" si="15"/>
        <v>9.4683429559515199E-14</v>
      </c>
      <c r="K386" s="24">
        <f t="shared" si="16"/>
        <v>5.7844597227634598</v>
      </c>
      <c r="L386" s="24"/>
      <c r="M386" s="24"/>
      <c r="N386" s="15"/>
      <c r="O386" s="15"/>
      <c r="P386" s="15"/>
      <c r="Q386" s="15"/>
      <c r="R386" s="15"/>
      <c r="S386" s="15"/>
    </row>
    <row r="387" spans="1:19" x14ac:dyDescent="0.3">
      <c r="A387" s="25">
        <v>1938</v>
      </c>
      <c r="B387" s="26">
        <v>11</v>
      </c>
      <c r="C387" s="27" t="str">
        <f t="shared" si="17"/>
        <v>1938-11</v>
      </c>
      <c r="D387" s="7"/>
      <c r="E387" s="7"/>
      <c r="F387" s="7">
        <v>9.4806461437651474E-14</v>
      </c>
      <c r="G387" s="7">
        <v>14.456521739130437</v>
      </c>
      <c r="H387" s="24"/>
      <c r="I387" s="24"/>
      <c r="J387" s="24">
        <f t="shared" si="15"/>
        <v>9.4806461437651474E-14</v>
      </c>
      <c r="K387" s="24">
        <f t="shared" si="16"/>
        <v>5.7844597227634598</v>
      </c>
      <c r="L387" s="24"/>
      <c r="M387" s="24"/>
      <c r="N387" s="15"/>
      <c r="O387" s="15"/>
      <c r="P387" s="15"/>
      <c r="Q387" s="15"/>
      <c r="R387" s="15"/>
      <c r="S387" s="15"/>
    </row>
    <row r="388" spans="1:19" x14ac:dyDescent="0.3">
      <c r="A388" s="25">
        <v>1938</v>
      </c>
      <c r="B388" s="26">
        <v>12</v>
      </c>
      <c r="C388" s="27" t="str">
        <f t="shared" si="17"/>
        <v>1938-12</v>
      </c>
      <c r="D388" s="7"/>
      <c r="E388" s="7"/>
      <c r="F388" s="7">
        <v>9.4929653183708752E-14</v>
      </c>
      <c r="G388" s="7">
        <v>14.456521739130437</v>
      </c>
      <c r="H388" s="24"/>
      <c r="I388" s="24"/>
      <c r="J388" s="24">
        <f t="shared" si="15"/>
        <v>9.4929653183708752E-14</v>
      </c>
      <c r="K388" s="24">
        <f t="shared" si="16"/>
        <v>5.7844597227634598</v>
      </c>
      <c r="L388" s="24"/>
      <c r="M388" s="24"/>
      <c r="N388" s="15"/>
      <c r="O388" s="15"/>
      <c r="P388" s="15"/>
      <c r="Q388" s="15"/>
      <c r="R388" s="15"/>
      <c r="S388" s="15"/>
    </row>
    <row r="389" spans="1:19" x14ac:dyDescent="0.3">
      <c r="A389" s="25">
        <v>1939</v>
      </c>
      <c r="B389" s="26">
        <v>1</v>
      </c>
      <c r="C389" s="27" t="str">
        <f t="shared" si="17"/>
        <v>1939-1</v>
      </c>
      <c r="D389" s="7"/>
      <c r="E389" s="7"/>
      <c r="F389" s="7">
        <v>9.505300500541982E-14</v>
      </c>
      <c r="G389" s="7">
        <v>14.456521739130439</v>
      </c>
      <c r="H389" s="24"/>
      <c r="I389" s="24"/>
      <c r="J389" s="24">
        <f t="shared" si="15"/>
        <v>9.505300500541982E-14</v>
      </c>
      <c r="K389" s="24">
        <f t="shared" si="16"/>
        <v>5.7844597227634607</v>
      </c>
      <c r="L389" s="24"/>
      <c r="M389" s="24"/>
      <c r="N389" s="15"/>
      <c r="O389" s="15"/>
      <c r="P389" s="15"/>
      <c r="Q389" s="15"/>
      <c r="R389" s="15"/>
      <c r="S389" s="15"/>
    </row>
    <row r="390" spans="1:19" x14ac:dyDescent="0.3">
      <c r="A390" s="25">
        <v>1939</v>
      </c>
      <c r="B390" s="26">
        <v>2</v>
      </c>
      <c r="C390" s="27" t="str">
        <f t="shared" si="17"/>
        <v>1939-2</v>
      </c>
      <c r="D390" s="7"/>
      <c r="E390" s="7"/>
      <c r="F390" s="7">
        <v>9.5176517110787355E-14</v>
      </c>
      <c r="G390" s="7">
        <v>14.35326086956522</v>
      </c>
      <c r="H390" s="24"/>
      <c r="I390" s="24"/>
      <c r="J390" s="24">
        <f t="shared" si="15"/>
        <v>9.5176517110787342E-14</v>
      </c>
      <c r="K390" s="24">
        <f t="shared" si="16"/>
        <v>5.7431421533151488</v>
      </c>
      <c r="L390" s="24"/>
      <c r="M390" s="24"/>
      <c r="N390" s="15"/>
      <c r="O390" s="15"/>
      <c r="P390" s="15"/>
      <c r="Q390" s="15"/>
      <c r="R390" s="15"/>
      <c r="S390" s="15"/>
    </row>
    <row r="391" spans="1:19" x14ac:dyDescent="0.3">
      <c r="A391" s="25">
        <v>1939</v>
      </c>
      <c r="B391" s="26">
        <v>3</v>
      </c>
      <c r="C391" s="27" t="str">
        <f t="shared" si="17"/>
        <v>1939-3</v>
      </c>
      <c r="D391" s="7"/>
      <c r="E391" s="7"/>
      <c r="F391" s="7">
        <v>9.5300189708084318E-14</v>
      </c>
      <c r="G391" s="7">
        <v>14.35326086956522</v>
      </c>
      <c r="H391" s="24"/>
      <c r="I391" s="24"/>
      <c r="J391" s="24">
        <f t="shared" si="15"/>
        <v>9.5300189708084331E-14</v>
      </c>
      <c r="K391" s="24">
        <f t="shared" si="16"/>
        <v>5.7431421533151488</v>
      </c>
      <c r="L391" s="24"/>
      <c r="M391" s="24"/>
      <c r="N391" s="15"/>
      <c r="O391" s="15"/>
      <c r="P391" s="15"/>
      <c r="Q391" s="15"/>
      <c r="R391" s="15"/>
      <c r="S391" s="15"/>
    </row>
    <row r="392" spans="1:19" x14ac:dyDescent="0.3">
      <c r="A392" s="25">
        <v>1939</v>
      </c>
      <c r="B392" s="26">
        <v>4</v>
      </c>
      <c r="C392" s="27" t="str">
        <f t="shared" si="17"/>
        <v>1939-4</v>
      </c>
      <c r="D392" s="7"/>
      <c r="E392" s="7"/>
      <c r="F392" s="7">
        <v>9.5424023005854345E-14</v>
      </c>
      <c r="G392" s="7">
        <v>14.250000000000004</v>
      </c>
      <c r="H392" s="24"/>
      <c r="I392" s="24"/>
      <c r="J392" s="24">
        <f t="shared" si="15"/>
        <v>9.5424023005854345E-14</v>
      </c>
      <c r="K392" s="24">
        <f t="shared" si="16"/>
        <v>5.7018245838668395</v>
      </c>
      <c r="L392" s="24"/>
      <c r="M392" s="24"/>
      <c r="N392" s="15"/>
      <c r="O392" s="15"/>
      <c r="P392" s="15"/>
      <c r="Q392" s="15"/>
      <c r="R392" s="15"/>
      <c r="S392" s="15"/>
    </row>
    <row r="393" spans="1:19" x14ac:dyDescent="0.3">
      <c r="A393" s="25">
        <v>1939</v>
      </c>
      <c r="B393" s="26">
        <v>5</v>
      </c>
      <c r="C393" s="27" t="str">
        <f t="shared" si="17"/>
        <v>1939-5</v>
      </c>
      <c r="D393" s="7"/>
      <c r="E393" s="7"/>
      <c r="F393" s="7">
        <v>9.554801721291196E-14</v>
      </c>
      <c r="G393" s="7">
        <v>14.250000000000004</v>
      </c>
      <c r="H393" s="24"/>
      <c r="I393" s="24"/>
      <c r="J393" s="24">
        <f t="shared" si="15"/>
        <v>9.5548017212911972E-14</v>
      </c>
      <c r="K393" s="24">
        <f t="shared" si="16"/>
        <v>5.7018245838668395</v>
      </c>
      <c r="L393" s="24"/>
      <c r="M393" s="24"/>
      <c r="N393" s="15"/>
      <c r="O393" s="15"/>
      <c r="P393" s="15"/>
      <c r="Q393" s="15"/>
      <c r="R393" s="15"/>
      <c r="S393" s="15"/>
    </row>
    <row r="394" spans="1:19" x14ac:dyDescent="0.3">
      <c r="A394" s="25">
        <v>1939</v>
      </c>
      <c r="B394" s="26">
        <v>6</v>
      </c>
      <c r="C394" s="27" t="str">
        <f t="shared" si="17"/>
        <v>1939-6</v>
      </c>
      <c r="D394" s="7"/>
      <c r="E394" s="7"/>
      <c r="F394" s="7">
        <v>9.5672172538250876E-14</v>
      </c>
      <c r="G394" s="7">
        <v>14.250000000000004</v>
      </c>
      <c r="H394" s="24"/>
      <c r="I394" s="24"/>
      <c r="J394" s="24">
        <f t="shared" ref="J394:J457" si="18">F394/F$1324*100</f>
        <v>9.5672172538250876E-14</v>
      </c>
      <c r="K394" s="24">
        <f t="shared" ref="K394:K457" si="19">G394/G$1324*100</f>
        <v>5.7018245838668395</v>
      </c>
      <c r="L394" s="24"/>
      <c r="M394" s="24"/>
      <c r="N394" s="15"/>
      <c r="O394" s="15"/>
      <c r="P394" s="15"/>
      <c r="Q394" s="15"/>
      <c r="R394" s="15"/>
      <c r="S394" s="15"/>
    </row>
    <row r="395" spans="1:19" x14ac:dyDescent="0.3">
      <c r="A395" s="25">
        <v>1939</v>
      </c>
      <c r="B395" s="26">
        <v>7</v>
      </c>
      <c r="C395" s="27" t="str">
        <f t="shared" ref="C395:C458" si="20">_xlfn.CONCAT(A395,"-",B395)</f>
        <v>1939-7</v>
      </c>
      <c r="D395" s="7"/>
      <c r="E395" s="7"/>
      <c r="F395" s="7">
        <v>9.5849107524102367E-14</v>
      </c>
      <c r="G395" s="7">
        <v>14.250000000000004</v>
      </c>
      <c r="H395" s="24"/>
      <c r="I395" s="24"/>
      <c r="J395" s="24">
        <f t="shared" si="18"/>
        <v>9.5849107524102379E-14</v>
      </c>
      <c r="K395" s="24">
        <f t="shared" si="19"/>
        <v>5.7018245838668395</v>
      </c>
      <c r="L395" s="24"/>
      <c r="M395" s="24"/>
      <c r="N395" s="15"/>
      <c r="O395" s="15"/>
      <c r="P395" s="15"/>
      <c r="Q395" s="15"/>
      <c r="R395" s="15"/>
      <c r="S395" s="15"/>
    </row>
    <row r="396" spans="1:19" x14ac:dyDescent="0.3">
      <c r="A396" s="25">
        <v>1939</v>
      </c>
      <c r="B396" s="26">
        <v>8</v>
      </c>
      <c r="C396" s="27" t="str">
        <f t="shared" si="20"/>
        <v>1939-8</v>
      </c>
      <c r="D396" s="7"/>
      <c r="E396" s="7"/>
      <c r="F396" s="7">
        <v>9.6026369731426782E-14</v>
      </c>
      <c r="G396" s="7">
        <v>14.250000000000004</v>
      </c>
      <c r="H396" s="24"/>
      <c r="I396" s="24"/>
      <c r="J396" s="24">
        <f t="shared" si="18"/>
        <v>9.6026369731426795E-14</v>
      </c>
      <c r="K396" s="24">
        <f t="shared" si="19"/>
        <v>5.7018245838668395</v>
      </c>
      <c r="L396" s="24"/>
      <c r="M396" s="24"/>
      <c r="N396" s="15"/>
      <c r="O396" s="15"/>
      <c r="P396" s="15"/>
      <c r="Q396" s="15"/>
      <c r="R396" s="15"/>
      <c r="S396" s="15"/>
    </row>
    <row r="397" spans="1:19" x14ac:dyDescent="0.3">
      <c r="A397" s="25">
        <v>1939</v>
      </c>
      <c r="B397" s="26">
        <v>9</v>
      </c>
      <c r="C397" s="27" t="str">
        <f t="shared" si="20"/>
        <v>1939-9</v>
      </c>
      <c r="D397" s="7"/>
      <c r="E397" s="7"/>
      <c r="F397" s="7">
        <v>9.6203959765383669E-14</v>
      </c>
      <c r="G397" s="7">
        <v>14.559782608695656</v>
      </c>
      <c r="H397" s="24"/>
      <c r="I397" s="24"/>
      <c r="J397" s="24">
        <f t="shared" si="18"/>
        <v>9.6203959765383682E-14</v>
      </c>
      <c r="K397" s="24">
        <f t="shared" si="19"/>
        <v>5.8257772922117699</v>
      </c>
      <c r="L397" s="24"/>
      <c r="M397" s="24"/>
      <c r="N397" s="15"/>
      <c r="O397" s="15"/>
      <c r="P397" s="15"/>
      <c r="Q397" s="15"/>
      <c r="R397" s="15"/>
      <c r="S397" s="15"/>
    </row>
    <row r="398" spans="1:19" x14ac:dyDescent="0.3">
      <c r="A398" s="25">
        <v>1939</v>
      </c>
      <c r="B398" s="26">
        <v>10</v>
      </c>
      <c r="C398" s="27" t="str">
        <f t="shared" si="20"/>
        <v>1939-10</v>
      </c>
      <c r="D398" s="7"/>
      <c r="E398" s="7"/>
      <c r="F398" s="7">
        <v>9.6381878232251737E-14</v>
      </c>
      <c r="G398" s="7">
        <v>14.456521739130437</v>
      </c>
      <c r="H398" s="24"/>
      <c r="I398" s="24"/>
      <c r="J398" s="24">
        <f t="shared" si="18"/>
        <v>9.6381878232251737E-14</v>
      </c>
      <c r="K398" s="24">
        <f t="shared" si="19"/>
        <v>5.7844597227634598</v>
      </c>
      <c r="L398" s="24"/>
      <c r="M398" s="24"/>
      <c r="N398" s="15"/>
      <c r="O398" s="15"/>
      <c r="P398" s="15"/>
      <c r="Q398" s="15"/>
      <c r="R398" s="15"/>
      <c r="S398" s="15"/>
    </row>
    <row r="399" spans="1:19" x14ac:dyDescent="0.3">
      <c r="A399" s="25">
        <v>1939</v>
      </c>
      <c r="B399" s="26">
        <v>11</v>
      </c>
      <c r="C399" s="27" t="str">
        <f t="shared" si="20"/>
        <v>1939-11</v>
      </c>
      <c r="D399" s="7"/>
      <c r="E399" s="7"/>
      <c r="F399" s="7">
        <v>9.6560125739430948E-14</v>
      </c>
      <c r="G399" s="7">
        <v>14.456521739130437</v>
      </c>
      <c r="H399" s="24"/>
      <c r="I399" s="24"/>
      <c r="J399" s="24">
        <f t="shared" si="18"/>
        <v>9.6560125739430948E-14</v>
      </c>
      <c r="K399" s="24">
        <f t="shared" si="19"/>
        <v>5.7844597227634598</v>
      </c>
      <c r="L399" s="24"/>
      <c r="M399" s="24"/>
      <c r="N399" s="15"/>
      <c r="O399" s="15"/>
      <c r="P399" s="15"/>
      <c r="Q399" s="15"/>
      <c r="R399" s="15"/>
      <c r="S399" s="15"/>
    </row>
    <row r="400" spans="1:19" x14ac:dyDescent="0.3">
      <c r="A400" s="25">
        <v>1939</v>
      </c>
      <c r="B400" s="26">
        <v>12</v>
      </c>
      <c r="C400" s="27" t="str">
        <f t="shared" si="20"/>
        <v>1939-12</v>
      </c>
      <c r="D400" s="7"/>
      <c r="E400" s="7"/>
      <c r="F400" s="7">
        <v>9.6738702895444539E-14</v>
      </c>
      <c r="G400" s="7">
        <v>14.456521739130437</v>
      </c>
      <c r="H400" s="24"/>
      <c r="I400" s="24"/>
      <c r="J400" s="24">
        <f t="shared" si="18"/>
        <v>9.6738702895444539E-14</v>
      </c>
      <c r="K400" s="24">
        <f t="shared" si="19"/>
        <v>5.7844597227634598</v>
      </c>
      <c r="L400" s="24"/>
      <c r="M400" s="24"/>
      <c r="N400" s="15"/>
      <c r="O400" s="15"/>
      <c r="P400" s="15"/>
      <c r="Q400" s="15"/>
      <c r="R400" s="15"/>
      <c r="S400" s="15"/>
    </row>
    <row r="401" spans="1:19" x14ac:dyDescent="0.3">
      <c r="A401" s="25">
        <v>1940</v>
      </c>
      <c r="B401" s="26">
        <v>1</v>
      </c>
      <c r="C401" s="27" t="str">
        <f t="shared" si="20"/>
        <v>1940-1</v>
      </c>
      <c r="D401" s="7"/>
      <c r="E401" s="7"/>
      <c r="F401" s="7">
        <v>9.6917610309941171E-14</v>
      </c>
      <c r="G401" s="7">
        <v>14.353260869565219</v>
      </c>
      <c r="H401" s="24"/>
      <c r="I401" s="24"/>
      <c r="J401" s="24">
        <f t="shared" si="18"/>
        <v>9.6917610309941159E-14</v>
      </c>
      <c r="K401" s="24">
        <f t="shared" si="19"/>
        <v>5.7431421533151488</v>
      </c>
      <c r="L401" s="24"/>
      <c r="M401" s="24"/>
      <c r="N401" s="15"/>
      <c r="O401" s="15"/>
      <c r="P401" s="15"/>
      <c r="Q401" s="15"/>
      <c r="R401" s="15"/>
      <c r="S401" s="15"/>
    </row>
    <row r="402" spans="1:19" x14ac:dyDescent="0.3">
      <c r="A402" s="25">
        <v>1940</v>
      </c>
      <c r="B402" s="26">
        <v>2</v>
      </c>
      <c r="C402" s="27" t="str">
        <f t="shared" si="20"/>
        <v>1940-2</v>
      </c>
      <c r="D402" s="7"/>
      <c r="E402" s="7"/>
      <c r="F402" s="7">
        <v>9.7096848593696992E-14</v>
      </c>
      <c r="G402" s="7">
        <v>14.456521739130437</v>
      </c>
      <c r="H402" s="24"/>
      <c r="I402" s="24"/>
      <c r="J402" s="24">
        <f t="shared" si="18"/>
        <v>9.7096848593696992E-14</v>
      </c>
      <c r="K402" s="24">
        <f t="shared" si="19"/>
        <v>5.7844597227634598</v>
      </c>
      <c r="L402" s="24"/>
      <c r="M402" s="24"/>
      <c r="N402" s="15"/>
      <c r="O402" s="15"/>
      <c r="P402" s="15"/>
      <c r="Q402" s="15"/>
      <c r="R402" s="15"/>
      <c r="S402" s="15"/>
    </row>
    <row r="403" spans="1:19" x14ac:dyDescent="0.3">
      <c r="A403" s="25">
        <v>1940</v>
      </c>
      <c r="B403" s="26">
        <v>3</v>
      </c>
      <c r="C403" s="27" t="str">
        <f t="shared" si="20"/>
        <v>1940-3</v>
      </c>
      <c r="D403" s="7"/>
      <c r="E403" s="7"/>
      <c r="F403" s="7">
        <v>9.7276418358617712E-14</v>
      </c>
      <c r="G403" s="7">
        <v>14.456521739130437</v>
      </c>
      <c r="H403" s="24"/>
      <c r="I403" s="24"/>
      <c r="J403" s="24">
        <f t="shared" si="18"/>
        <v>9.7276418358617712E-14</v>
      </c>
      <c r="K403" s="24">
        <f t="shared" si="19"/>
        <v>5.7844597227634598</v>
      </c>
      <c r="L403" s="24"/>
      <c r="M403" s="24"/>
      <c r="N403" s="15"/>
      <c r="O403" s="15"/>
      <c r="P403" s="15"/>
      <c r="Q403" s="15"/>
      <c r="R403" s="15"/>
      <c r="S403" s="15"/>
    </row>
    <row r="404" spans="1:19" x14ac:dyDescent="0.3">
      <c r="A404" s="25">
        <v>1940</v>
      </c>
      <c r="B404" s="26">
        <v>4</v>
      </c>
      <c r="C404" s="27" t="str">
        <f t="shared" si="20"/>
        <v>1940-4</v>
      </c>
      <c r="D404" s="7"/>
      <c r="E404" s="7"/>
      <c r="F404" s="7">
        <v>9.7456320217740682E-14</v>
      </c>
      <c r="G404" s="7">
        <v>14.456521739130437</v>
      </c>
      <c r="H404" s="24"/>
      <c r="I404" s="24"/>
      <c r="J404" s="24">
        <f t="shared" si="18"/>
        <v>9.7456320217740682E-14</v>
      </c>
      <c r="K404" s="24">
        <f t="shared" si="19"/>
        <v>5.7844597227634598</v>
      </c>
      <c r="L404" s="24"/>
      <c r="M404" s="24"/>
      <c r="N404" s="15"/>
      <c r="O404" s="15"/>
      <c r="P404" s="15"/>
      <c r="Q404" s="15"/>
      <c r="R404" s="15"/>
      <c r="S404" s="15"/>
    </row>
    <row r="405" spans="1:19" x14ac:dyDescent="0.3">
      <c r="A405" s="25">
        <v>1940</v>
      </c>
      <c r="B405" s="26">
        <v>5</v>
      </c>
      <c r="C405" s="27" t="str">
        <f t="shared" si="20"/>
        <v>1940-5</v>
      </c>
      <c r="D405" s="7"/>
      <c r="E405" s="7"/>
      <c r="F405" s="7">
        <v>9.763655478523697E-14</v>
      </c>
      <c r="G405" s="7">
        <v>14.456521739130437</v>
      </c>
      <c r="H405" s="24"/>
      <c r="I405" s="24"/>
      <c r="J405" s="24">
        <f t="shared" si="18"/>
        <v>9.763655478523697E-14</v>
      </c>
      <c r="K405" s="24">
        <f t="shared" si="19"/>
        <v>5.7844597227634598</v>
      </c>
      <c r="L405" s="24"/>
      <c r="M405" s="24"/>
      <c r="N405" s="15"/>
      <c r="O405" s="15"/>
      <c r="P405" s="15"/>
      <c r="Q405" s="15"/>
      <c r="R405" s="15"/>
      <c r="S405" s="15"/>
    </row>
    <row r="406" spans="1:19" x14ac:dyDescent="0.3">
      <c r="A406" s="25">
        <v>1940</v>
      </c>
      <c r="B406" s="26">
        <v>6</v>
      </c>
      <c r="C406" s="27" t="str">
        <f t="shared" si="20"/>
        <v>1940-6</v>
      </c>
      <c r="D406" s="7"/>
      <c r="E406" s="7"/>
      <c r="F406" s="7">
        <v>9.7817122676333047E-14</v>
      </c>
      <c r="G406" s="7">
        <v>14.559782608695656</v>
      </c>
      <c r="H406" s="24"/>
      <c r="I406" s="24"/>
      <c r="J406" s="24">
        <f t="shared" si="18"/>
        <v>9.7817122676333034E-14</v>
      </c>
      <c r="K406" s="24">
        <f t="shared" si="19"/>
        <v>5.8257772922117699</v>
      </c>
      <c r="L406" s="24"/>
      <c r="M406" s="24"/>
      <c r="N406" s="15"/>
      <c r="O406" s="15"/>
      <c r="P406" s="15"/>
      <c r="Q406" s="15"/>
      <c r="R406" s="15"/>
      <c r="S406" s="15"/>
    </row>
    <row r="407" spans="1:19" x14ac:dyDescent="0.3">
      <c r="A407" s="25">
        <v>1940</v>
      </c>
      <c r="B407" s="26">
        <v>7</v>
      </c>
      <c r="C407" s="27" t="str">
        <f t="shared" si="20"/>
        <v>1940-7</v>
      </c>
      <c r="D407" s="7"/>
      <c r="E407" s="7"/>
      <c r="F407" s="7">
        <v>9.8030277092561285E-14</v>
      </c>
      <c r="G407" s="7">
        <v>14.456521739130437</v>
      </c>
      <c r="H407" s="24"/>
      <c r="I407" s="24"/>
      <c r="J407" s="24">
        <f t="shared" si="18"/>
        <v>9.8030277092561272E-14</v>
      </c>
      <c r="K407" s="24">
        <f t="shared" si="19"/>
        <v>5.7844597227634598</v>
      </c>
      <c r="L407" s="24"/>
      <c r="M407" s="24"/>
      <c r="N407" s="15"/>
      <c r="O407" s="15"/>
      <c r="P407" s="15"/>
      <c r="Q407" s="15"/>
      <c r="R407" s="15"/>
      <c r="S407" s="15"/>
    </row>
    <row r="408" spans="1:19" x14ac:dyDescent="0.3">
      <c r="A408" s="25">
        <v>1940</v>
      </c>
      <c r="B408" s="26">
        <v>8</v>
      </c>
      <c r="C408" s="27" t="str">
        <f t="shared" si="20"/>
        <v>1940-8</v>
      </c>
      <c r="D408" s="7"/>
      <c r="E408" s="7"/>
      <c r="F408" s="7">
        <v>9.8243895996027699E-14</v>
      </c>
      <c r="G408" s="7">
        <v>14.456521739130437</v>
      </c>
      <c r="H408" s="24"/>
      <c r="I408" s="24"/>
      <c r="J408" s="24">
        <f t="shared" si="18"/>
        <v>9.8243895996027699E-14</v>
      </c>
      <c r="K408" s="24">
        <f t="shared" si="19"/>
        <v>5.7844597227634598</v>
      </c>
      <c r="L408" s="24"/>
      <c r="M408" s="24"/>
      <c r="N408" s="15"/>
      <c r="O408" s="15"/>
      <c r="P408" s="15"/>
      <c r="Q408" s="15"/>
      <c r="R408" s="15"/>
      <c r="S408" s="15"/>
    </row>
    <row r="409" spans="1:19" x14ac:dyDescent="0.3">
      <c r="A409" s="25">
        <v>1940</v>
      </c>
      <c r="B409" s="26">
        <v>9</v>
      </c>
      <c r="C409" s="27" t="str">
        <f t="shared" si="20"/>
        <v>1940-9</v>
      </c>
      <c r="D409" s="7"/>
      <c r="E409" s="7"/>
      <c r="F409" s="7">
        <v>9.8457980398901756E-14</v>
      </c>
      <c r="G409" s="7">
        <v>14.456521739130437</v>
      </c>
      <c r="H409" s="24"/>
      <c r="I409" s="24"/>
      <c r="J409" s="24">
        <f t="shared" si="18"/>
        <v>9.8457980398901756E-14</v>
      </c>
      <c r="K409" s="24">
        <f t="shared" si="19"/>
        <v>5.7844597227634598</v>
      </c>
      <c r="L409" s="24"/>
      <c r="M409" s="24"/>
      <c r="N409" s="15"/>
      <c r="O409" s="15"/>
      <c r="P409" s="15"/>
      <c r="Q409" s="15"/>
      <c r="R409" s="15"/>
      <c r="S409" s="15"/>
    </row>
    <row r="410" spans="1:19" x14ac:dyDescent="0.3">
      <c r="A410" s="25">
        <v>1940</v>
      </c>
      <c r="B410" s="26">
        <v>10</v>
      </c>
      <c r="C410" s="27" t="str">
        <f t="shared" si="20"/>
        <v>1940-10</v>
      </c>
      <c r="D410" s="7"/>
      <c r="E410" s="7"/>
      <c r="F410" s="7">
        <v>9.8672531315558577E-14</v>
      </c>
      <c r="G410" s="7">
        <v>14.456521739130437</v>
      </c>
      <c r="H410" s="24"/>
      <c r="I410" s="24"/>
      <c r="J410" s="24">
        <f t="shared" si="18"/>
        <v>9.8672531315558577E-14</v>
      </c>
      <c r="K410" s="24">
        <f t="shared" si="19"/>
        <v>5.7844597227634598</v>
      </c>
      <c r="L410" s="24"/>
      <c r="M410" s="24"/>
      <c r="N410" s="15"/>
      <c r="O410" s="15"/>
      <c r="P410" s="15"/>
      <c r="Q410" s="15"/>
      <c r="R410" s="15"/>
      <c r="S410" s="15"/>
    </row>
    <row r="411" spans="1:19" x14ac:dyDescent="0.3">
      <c r="A411" s="25">
        <v>1940</v>
      </c>
      <c r="B411" s="26">
        <v>11</v>
      </c>
      <c r="C411" s="27" t="str">
        <f t="shared" si="20"/>
        <v>1940-11</v>
      </c>
      <c r="D411" s="7"/>
      <c r="E411" s="7"/>
      <c r="F411" s="7">
        <v>9.8887549762583698E-14</v>
      </c>
      <c r="G411" s="7">
        <v>14.456521739130437</v>
      </c>
      <c r="H411" s="24"/>
      <c r="I411" s="24"/>
      <c r="J411" s="24">
        <f t="shared" si="18"/>
        <v>9.8887549762583698E-14</v>
      </c>
      <c r="K411" s="24">
        <f t="shared" si="19"/>
        <v>5.7844597227634598</v>
      </c>
      <c r="L411" s="24"/>
      <c r="M411" s="24"/>
      <c r="N411" s="15"/>
      <c r="O411" s="15"/>
      <c r="P411" s="15"/>
      <c r="Q411" s="15"/>
      <c r="R411" s="15"/>
      <c r="S411" s="15"/>
    </row>
    <row r="412" spans="1:19" x14ac:dyDescent="0.3">
      <c r="A412" s="25">
        <v>1940</v>
      </c>
      <c r="B412" s="26">
        <v>12</v>
      </c>
      <c r="C412" s="27" t="str">
        <f t="shared" si="20"/>
        <v>1940-12</v>
      </c>
      <c r="D412" s="7"/>
      <c r="E412" s="7"/>
      <c r="F412" s="7">
        <v>9.9103036758777926E-14</v>
      </c>
      <c r="G412" s="7">
        <v>14.559782608695656</v>
      </c>
      <c r="H412" s="24"/>
      <c r="I412" s="24"/>
      <c r="J412" s="24">
        <f t="shared" si="18"/>
        <v>9.9103036758777926E-14</v>
      </c>
      <c r="K412" s="24">
        <f t="shared" si="19"/>
        <v>5.8257772922117699</v>
      </c>
      <c r="L412" s="24"/>
      <c r="M412" s="24"/>
      <c r="N412" s="15"/>
      <c r="O412" s="15"/>
      <c r="P412" s="15"/>
      <c r="Q412" s="15"/>
      <c r="R412" s="15"/>
      <c r="S412" s="15"/>
    </row>
    <row r="413" spans="1:19" x14ac:dyDescent="0.3">
      <c r="A413" s="25">
        <v>1941</v>
      </c>
      <c r="B413" s="26">
        <v>1</v>
      </c>
      <c r="C413" s="27" t="str">
        <f t="shared" si="20"/>
        <v>1941-1</v>
      </c>
      <c r="D413" s="7"/>
      <c r="E413" s="7"/>
      <c r="F413" s="7">
        <v>9.931899332516214E-14</v>
      </c>
      <c r="G413" s="7">
        <v>14.559782608695656</v>
      </c>
      <c r="H413" s="24"/>
      <c r="I413" s="24"/>
      <c r="J413" s="24">
        <f t="shared" si="18"/>
        <v>9.931899332516214E-14</v>
      </c>
      <c r="K413" s="24">
        <f t="shared" si="19"/>
        <v>5.8257772922117699</v>
      </c>
      <c r="L413" s="24"/>
      <c r="M413" s="24"/>
      <c r="N413" s="15"/>
      <c r="O413" s="15"/>
      <c r="P413" s="15"/>
      <c r="Q413" s="15"/>
      <c r="R413" s="15"/>
      <c r="S413" s="15"/>
    </row>
    <row r="414" spans="1:19" x14ac:dyDescent="0.3">
      <c r="A414" s="25">
        <v>1941</v>
      </c>
      <c r="B414" s="26">
        <v>2</v>
      </c>
      <c r="C414" s="27" t="str">
        <f t="shared" si="20"/>
        <v>1941-2</v>
      </c>
      <c r="D414" s="7"/>
      <c r="E414" s="7"/>
      <c r="F414" s="7">
        <v>9.9535420484982119E-14</v>
      </c>
      <c r="G414" s="7">
        <v>14.559782608695656</v>
      </c>
      <c r="H414" s="24"/>
      <c r="I414" s="24"/>
      <c r="J414" s="24">
        <f t="shared" si="18"/>
        <v>9.9535420484982107E-14</v>
      </c>
      <c r="K414" s="24">
        <f t="shared" si="19"/>
        <v>5.8257772922117699</v>
      </c>
      <c r="L414" s="24"/>
      <c r="M414" s="24"/>
      <c r="N414" s="15"/>
      <c r="O414" s="15"/>
      <c r="P414" s="15"/>
      <c r="Q414" s="15"/>
      <c r="R414" s="15"/>
      <c r="S414" s="15"/>
    </row>
    <row r="415" spans="1:19" x14ac:dyDescent="0.3">
      <c r="A415" s="25">
        <v>1941</v>
      </c>
      <c r="B415" s="26">
        <v>3</v>
      </c>
      <c r="C415" s="27" t="str">
        <f t="shared" si="20"/>
        <v>1941-3</v>
      </c>
      <c r="D415" s="7"/>
      <c r="E415" s="7"/>
      <c r="F415" s="7">
        <v>9.9752319263713433E-14</v>
      </c>
      <c r="G415" s="7">
        <v>14.663043478260871</v>
      </c>
      <c r="H415" s="24"/>
      <c r="I415" s="24"/>
      <c r="J415" s="24">
        <f t="shared" si="18"/>
        <v>9.9752319263713433E-14</v>
      </c>
      <c r="K415" s="24">
        <f t="shared" si="19"/>
        <v>5.86709486166008</v>
      </c>
      <c r="L415" s="24"/>
      <c r="M415" s="24"/>
      <c r="N415" s="15"/>
      <c r="O415" s="15"/>
      <c r="P415" s="15"/>
      <c r="Q415" s="15"/>
      <c r="R415" s="15"/>
      <c r="S415" s="15"/>
    </row>
    <row r="416" spans="1:19" x14ac:dyDescent="0.3">
      <c r="A416" s="25">
        <v>1941</v>
      </c>
      <c r="B416" s="26">
        <v>4</v>
      </c>
      <c r="C416" s="27" t="str">
        <f t="shared" si="20"/>
        <v>1941-4</v>
      </c>
      <c r="D416" s="7"/>
      <c r="E416" s="7"/>
      <c r="F416" s="7">
        <v>9.996969068906631E-14</v>
      </c>
      <c r="G416" s="7">
        <v>14.76630434782609</v>
      </c>
      <c r="H416" s="24"/>
      <c r="I416" s="24"/>
      <c r="J416" s="24">
        <f t="shared" si="18"/>
        <v>9.996969068906631E-14</v>
      </c>
      <c r="K416" s="24">
        <f t="shared" si="19"/>
        <v>5.908412431108391</v>
      </c>
      <c r="L416" s="24"/>
      <c r="M416" s="24"/>
      <c r="N416" s="15"/>
      <c r="O416" s="15"/>
      <c r="P416" s="15"/>
      <c r="Q416" s="15"/>
      <c r="R416" s="15"/>
      <c r="S416" s="15"/>
    </row>
    <row r="417" spans="1:19" x14ac:dyDescent="0.3">
      <c r="A417" s="25">
        <v>1941</v>
      </c>
      <c r="B417" s="26">
        <v>5</v>
      </c>
      <c r="C417" s="27" t="str">
        <f t="shared" si="20"/>
        <v>1941-5</v>
      </c>
      <c r="D417" s="7"/>
      <c r="E417" s="7"/>
      <c r="F417" s="7">
        <v>1.0018753579099038E-13</v>
      </c>
      <c r="G417" s="7">
        <v>14.869565217391308</v>
      </c>
      <c r="H417" s="24"/>
      <c r="I417" s="24"/>
      <c r="J417" s="24">
        <f t="shared" si="18"/>
        <v>1.0018753579099038E-13</v>
      </c>
      <c r="K417" s="24">
        <f t="shared" si="19"/>
        <v>5.9497300005567011</v>
      </c>
      <c r="L417" s="24"/>
      <c r="M417" s="24"/>
      <c r="N417" s="15"/>
      <c r="O417" s="15"/>
      <c r="P417" s="15"/>
      <c r="Q417" s="15"/>
      <c r="R417" s="15"/>
      <c r="S417" s="15"/>
    </row>
    <row r="418" spans="1:19" x14ac:dyDescent="0.3">
      <c r="A418" s="25">
        <v>1941</v>
      </c>
      <c r="B418" s="26">
        <v>6</v>
      </c>
      <c r="C418" s="27" t="str">
        <f t="shared" si="20"/>
        <v>1941-6</v>
      </c>
      <c r="D418" s="7"/>
      <c r="E418" s="7"/>
      <c r="F418" s="7">
        <v>1.0040585560160467E-13</v>
      </c>
      <c r="G418" s="7">
        <v>15.179347826086957</v>
      </c>
      <c r="H418" s="24"/>
      <c r="I418" s="24"/>
      <c r="J418" s="24">
        <f t="shared" si="18"/>
        <v>1.0040585560160468E-13</v>
      </c>
      <c r="K418" s="24">
        <f t="shared" si="19"/>
        <v>6.0736827089016314</v>
      </c>
      <c r="L418" s="24"/>
      <c r="M418" s="24"/>
      <c r="N418" s="15"/>
      <c r="O418" s="15"/>
      <c r="P418" s="15"/>
      <c r="Q418" s="15"/>
      <c r="R418" s="15"/>
      <c r="S418" s="15"/>
    </row>
    <row r="419" spans="1:19" x14ac:dyDescent="0.3">
      <c r="A419" s="25">
        <v>1941</v>
      </c>
      <c r="B419" s="26">
        <v>7</v>
      </c>
      <c r="C419" s="27" t="str">
        <f t="shared" si="20"/>
        <v>1941-7</v>
      </c>
      <c r="D419" s="7"/>
      <c r="E419" s="7"/>
      <c r="F419" s="7">
        <v>1.0086854760179925E-13</v>
      </c>
      <c r="G419" s="7">
        <v>15.179347826086957</v>
      </c>
      <c r="H419" s="24"/>
      <c r="I419" s="24"/>
      <c r="J419" s="24">
        <f t="shared" si="18"/>
        <v>1.0086854760179925E-13</v>
      </c>
      <c r="K419" s="24">
        <f t="shared" si="19"/>
        <v>6.0736827089016314</v>
      </c>
      <c r="L419" s="24"/>
      <c r="M419" s="24"/>
      <c r="N419" s="15"/>
      <c r="O419" s="15"/>
      <c r="P419" s="15"/>
      <c r="Q419" s="15"/>
      <c r="R419" s="15"/>
      <c r="S419" s="15"/>
    </row>
    <row r="420" spans="1:19" x14ac:dyDescent="0.3">
      <c r="A420" s="25">
        <v>1941</v>
      </c>
      <c r="B420" s="26">
        <v>8</v>
      </c>
      <c r="C420" s="27" t="str">
        <f t="shared" si="20"/>
        <v>1941-8</v>
      </c>
      <c r="D420" s="7"/>
      <c r="E420" s="7"/>
      <c r="F420" s="7">
        <v>1.0133337178727089E-13</v>
      </c>
      <c r="G420" s="7">
        <v>15.385869565217394</v>
      </c>
      <c r="H420" s="24"/>
      <c r="I420" s="24"/>
      <c r="J420" s="24">
        <f t="shared" si="18"/>
        <v>1.0133337178727089E-13</v>
      </c>
      <c r="K420" s="24">
        <f t="shared" si="19"/>
        <v>6.1563178477982534</v>
      </c>
      <c r="L420" s="24"/>
      <c r="M420" s="24"/>
      <c r="N420" s="15"/>
      <c r="O420" s="15"/>
      <c r="P420" s="15"/>
      <c r="Q420" s="15"/>
      <c r="R420" s="15"/>
      <c r="S420" s="15"/>
    </row>
    <row r="421" spans="1:19" x14ac:dyDescent="0.3">
      <c r="A421" s="25">
        <v>1941</v>
      </c>
      <c r="B421" s="26">
        <v>9</v>
      </c>
      <c r="C421" s="27" t="str">
        <f t="shared" si="20"/>
        <v>1941-9</v>
      </c>
      <c r="D421" s="7"/>
      <c r="E421" s="7"/>
      <c r="F421" s="7">
        <v>1.0180033798359266E-13</v>
      </c>
      <c r="G421" s="7">
        <v>15.592391304347828</v>
      </c>
      <c r="H421" s="24"/>
      <c r="I421" s="24"/>
      <c r="J421" s="24">
        <f t="shared" si="18"/>
        <v>1.0180033798359266E-13</v>
      </c>
      <c r="K421" s="24">
        <f t="shared" si="19"/>
        <v>6.2389529866948745</v>
      </c>
      <c r="L421" s="24"/>
      <c r="M421" s="24"/>
      <c r="N421" s="15"/>
      <c r="O421" s="15"/>
      <c r="P421" s="15"/>
      <c r="Q421" s="15"/>
      <c r="R421" s="15"/>
      <c r="S421" s="15"/>
    </row>
    <row r="422" spans="1:19" x14ac:dyDescent="0.3">
      <c r="A422" s="25">
        <v>1941</v>
      </c>
      <c r="B422" s="26">
        <v>10</v>
      </c>
      <c r="C422" s="27" t="str">
        <f t="shared" si="20"/>
        <v>1941-10</v>
      </c>
      <c r="D422" s="7"/>
      <c r="E422" s="7"/>
      <c r="F422" s="7">
        <v>1.0226945606161598E-13</v>
      </c>
      <c r="G422" s="7">
        <v>15.798913043478265</v>
      </c>
      <c r="H422" s="24"/>
      <c r="I422" s="24"/>
      <c r="J422" s="24">
        <f t="shared" si="18"/>
        <v>1.0226945606161598E-13</v>
      </c>
      <c r="K422" s="24">
        <f t="shared" si="19"/>
        <v>6.3215881255914956</v>
      </c>
      <c r="L422" s="24"/>
      <c r="M422" s="24"/>
      <c r="N422" s="15"/>
      <c r="O422" s="15"/>
      <c r="P422" s="15"/>
      <c r="Q422" s="15"/>
      <c r="R422" s="15"/>
      <c r="S422" s="15"/>
    </row>
    <row r="423" spans="1:19" x14ac:dyDescent="0.3">
      <c r="A423" s="25">
        <v>1941</v>
      </c>
      <c r="B423" s="26">
        <v>11</v>
      </c>
      <c r="C423" s="27" t="str">
        <f t="shared" si="20"/>
        <v>1941-11</v>
      </c>
      <c r="D423" s="7"/>
      <c r="E423" s="7"/>
      <c r="F423" s="7">
        <v>1.0274073593767934E-13</v>
      </c>
      <c r="G423" s="7">
        <v>15.90217391304348</v>
      </c>
      <c r="H423" s="24"/>
      <c r="I423" s="24"/>
      <c r="J423" s="24">
        <f t="shared" si="18"/>
        <v>1.0274073593767934E-13</v>
      </c>
      <c r="K423" s="24">
        <f t="shared" si="19"/>
        <v>6.3629056950398057</v>
      </c>
      <c r="L423" s="24"/>
      <c r="M423" s="24"/>
      <c r="N423" s="15"/>
      <c r="O423" s="15"/>
      <c r="P423" s="15"/>
      <c r="Q423" s="15"/>
      <c r="R423" s="15"/>
      <c r="S423" s="15"/>
    </row>
    <row r="424" spans="1:19" x14ac:dyDescent="0.3">
      <c r="A424" s="25">
        <v>1941</v>
      </c>
      <c r="B424" s="26">
        <v>12</v>
      </c>
      <c r="C424" s="27" t="str">
        <f t="shared" si="20"/>
        <v>1941-12</v>
      </c>
      <c r="D424" s="7"/>
      <c r="E424" s="7"/>
      <c r="F424" s="7">
        <v>1.0321418757381786E-13</v>
      </c>
      <c r="G424" s="7">
        <v>16.005434782608699</v>
      </c>
      <c r="H424" s="24"/>
      <c r="I424" s="24"/>
      <c r="J424" s="24">
        <f t="shared" si="18"/>
        <v>1.0321418757381787E-13</v>
      </c>
      <c r="K424" s="24">
        <f t="shared" si="19"/>
        <v>6.4042232644881167</v>
      </c>
      <c r="L424" s="24"/>
      <c r="M424" s="24"/>
      <c r="N424" s="15"/>
      <c r="O424" s="15"/>
      <c r="P424" s="15"/>
      <c r="Q424" s="15"/>
      <c r="R424" s="15"/>
      <c r="S424" s="15"/>
    </row>
    <row r="425" spans="1:19" x14ac:dyDescent="0.3">
      <c r="A425" s="25">
        <v>1942</v>
      </c>
      <c r="B425" s="26">
        <v>1</v>
      </c>
      <c r="C425" s="27" t="str">
        <f t="shared" si="20"/>
        <v>1942-1</v>
      </c>
      <c r="D425" s="7"/>
      <c r="E425" s="7"/>
      <c r="F425" s="7">
        <v>1.0368982097797388E-13</v>
      </c>
      <c r="G425" s="7">
        <v>16.211956521739133</v>
      </c>
      <c r="H425" s="24"/>
      <c r="I425" s="24"/>
      <c r="J425" s="24">
        <f t="shared" si="18"/>
        <v>1.0368982097797389E-13</v>
      </c>
      <c r="K425" s="24">
        <f t="shared" si="19"/>
        <v>6.4868584033847361</v>
      </c>
      <c r="L425" s="24"/>
      <c r="M425" s="24"/>
      <c r="N425" s="15"/>
      <c r="O425" s="15"/>
      <c r="P425" s="15"/>
      <c r="Q425" s="15"/>
      <c r="R425" s="15"/>
      <c r="S425" s="15"/>
    </row>
    <row r="426" spans="1:19" x14ac:dyDescent="0.3">
      <c r="A426" s="25">
        <v>1942</v>
      </c>
      <c r="B426" s="26">
        <v>2</v>
      </c>
      <c r="C426" s="27" t="str">
        <f t="shared" si="20"/>
        <v>1942-2</v>
      </c>
      <c r="D426" s="7"/>
      <c r="E426" s="7"/>
      <c r="F426" s="7">
        <v>1.0416764620420848E-13</v>
      </c>
      <c r="G426" s="7">
        <v>16.315217391304351</v>
      </c>
      <c r="H426" s="24"/>
      <c r="I426" s="24"/>
      <c r="J426" s="24">
        <f t="shared" si="18"/>
        <v>1.0416764620420848E-13</v>
      </c>
      <c r="K426" s="24">
        <f t="shared" si="19"/>
        <v>6.5281759728330471</v>
      </c>
      <c r="L426" s="24"/>
      <c r="M426" s="24"/>
      <c r="N426" s="15"/>
      <c r="O426" s="15"/>
      <c r="P426" s="15"/>
      <c r="Q426" s="15"/>
      <c r="R426" s="15"/>
      <c r="S426" s="15"/>
    </row>
    <row r="427" spans="1:19" x14ac:dyDescent="0.3">
      <c r="A427" s="25">
        <v>1942</v>
      </c>
      <c r="B427" s="26">
        <v>3</v>
      </c>
      <c r="C427" s="27" t="str">
        <f t="shared" si="20"/>
        <v>1942-3</v>
      </c>
      <c r="D427" s="7"/>
      <c r="E427" s="7"/>
      <c r="F427" s="7">
        <v>1.0464767335291408E-13</v>
      </c>
      <c r="G427" s="7">
        <v>16.521739130434785</v>
      </c>
      <c r="H427" s="24"/>
      <c r="I427" s="24"/>
      <c r="J427" s="24">
        <f t="shared" si="18"/>
        <v>1.0464767335291409E-13</v>
      </c>
      <c r="K427" s="24">
        <f t="shared" si="19"/>
        <v>6.6108111117296682</v>
      </c>
      <c r="L427" s="24"/>
      <c r="M427" s="24"/>
      <c r="N427" s="15"/>
      <c r="O427" s="15"/>
      <c r="P427" s="15"/>
      <c r="Q427" s="15"/>
      <c r="R427" s="15"/>
      <c r="S427" s="15"/>
    </row>
    <row r="428" spans="1:19" x14ac:dyDescent="0.3">
      <c r="A428" s="25">
        <v>1942</v>
      </c>
      <c r="B428" s="26">
        <v>4</v>
      </c>
      <c r="C428" s="27" t="str">
        <f t="shared" si="20"/>
        <v>1942-4</v>
      </c>
      <c r="D428" s="7"/>
      <c r="E428" s="7"/>
      <c r="F428" s="7">
        <v>1.051299125710279E-13</v>
      </c>
      <c r="G428" s="7">
        <v>16.625000000000004</v>
      </c>
      <c r="H428" s="24"/>
      <c r="I428" s="24"/>
      <c r="J428" s="24">
        <f t="shared" si="18"/>
        <v>1.051299125710279E-13</v>
      </c>
      <c r="K428" s="24">
        <f t="shared" si="19"/>
        <v>6.6521286811779783</v>
      </c>
      <c r="L428" s="24"/>
      <c r="M428" s="24"/>
      <c r="N428" s="15"/>
      <c r="O428" s="15"/>
      <c r="P428" s="15"/>
      <c r="Q428" s="15"/>
      <c r="R428" s="15"/>
      <c r="S428" s="15"/>
    </row>
    <row r="429" spans="1:19" x14ac:dyDescent="0.3">
      <c r="A429" s="25">
        <v>1942</v>
      </c>
      <c r="B429" s="26">
        <v>5</v>
      </c>
      <c r="C429" s="27" t="str">
        <f t="shared" si="20"/>
        <v>1942-5</v>
      </c>
      <c r="D429" s="7"/>
      <c r="E429" s="7"/>
      <c r="F429" s="7">
        <v>1.0561437405224646E-13</v>
      </c>
      <c r="G429" s="7">
        <v>16.831521739130441</v>
      </c>
      <c r="H429" s="24"/>
      <c r="I429" s="24"/>
      <c r="J429" s="24">
        <f t="shared" si="18"/>
        <v>1.0561437405224645E-13</v>
      </c>
      <c r="K429" s="24">
        <f t="shared" si="19"/>
        <v>6.7347638200746003</v>
      </c>
      <c r="L429" s="24"/>
      <c r="M429" s="24"/>
      <c r="N429" s="15"/>
      <c r="O429" s="15"/>
      <c r="P429" s="15"/>
      <c r="Q429" s="15"/>
      <c r="R429" s="15"/>
      <c r="S429" s="15"/>
    </row>
    <row r="430" spans="1:19" x14ac:dyDescent="0.3">
      <c r="A430" s="25">
        <v>1942</v>
      </c>
      <c r="B430" s="26">
        <v>6</v>
      </c>
      <c r="C430" s="27" t="str">
        <f t="shared" si="20"/>
        <v>1942-6</v>
      </c>
      <c r="D430" s="7"/>
      <c r="E430" s="7"/>
      <c r="F430" s="7">
        <v>1.0610106803720214E-13</v>
      </c>
      <c r="G430" s="7">
        <v>16.831521739130441</v>
      </c>
      <c r="H430" s="24"/>
      <c r="I430" s="24"/>
      <c r="J430" s="24">
        <f t="shared" si="18"/>
        <v>1.0610106803720214E-13</v>
      </c>
      <c r="K430" s="24">
        <f t="shared" si="19"/>
        <v>6.7347638200746003</v>
      </c>
      <c r="L430" s="24"/>
      <c r="M430" s="24"/>
      <c r="N430" s="15"/>
      <c r="O430" s="15"/>
      <c r="P430" s="15"/>
      <c r="Q430" s="15"/>
      <c r="R430" s="15"/>
      <c r="S430" s="15"/>
    </row>
    <row r="431" spans="1:19" x14ac:dyDescent="0.3">
      <c r="A431" s="25">
        <v>1942</v>
      </c>
      <c r="B431" s="26">
        <v>7</v>
      </c>
      <c r="C431" s="27" t="str">
        <f t="shared" si="20"/>
        <v>1942-7</v>
      </c>
      <c r="D431" s="7"/>
      <c r="E431" s="7"/>
      <c r="F431" s="7">
        <v>1.0619918584906862E-13</v>
      </c>
      <c r="G431" s="7">
        <v>16.934782608695656</v>
      </c>
      <c r="H431" s="24"/>
      <c r="I431" s="24"/>
      <c r="J431" s="24">
        <f t="shared" si="18"/>
        <v>1.0619918584906862E-13</v>
      </c>
      <c r="K431" s="24">
        <f t="shared" si="19"/>
        <v>6.7760813895229104</v>
      </c>
      <c r="L431" s="24"/>
      <c r="M431" s="24"/>
      <c r="N431" s="15"/>
      <c r="O431" s="15"/>
      <c r="P431" s="15"/>
      <c r="Q431" s="15"/>
      <c r="R431" s="15"/>
      <c r="S431" s="15"/>
    </row>
    <row r="432" spans="1:19" x14ac:dyDescent="0.3">
      <c r="A432" s="25">
        <v>1942</v>
      </c>
      <c r="B432" s="26">
        <v>8</v>
      </c>
      <c r="C432" s="27" t="str">
        <f t="shared" si="20"/>
        <v>1942-8</v>
      </c>
      <c r="D432" s="7"/>
      <c r="E432" s="7"/>
      <c r="F432" s="7">
        <v>1.0629739439616692E-13</v>
      </c>
      <c r="G432" s="7">
        <v>17.038043478260875</v>
      </c>
      <c r="H432" s="24"/>
      <c r="I432" s="24"/>
      <c r="J432" s="24">
        <f t="shared" si="18"/>
        <v>1.0629739439616692E-13</v>
      </c>
      <c r="K432" s="24">
        <f t="shared" si="19"/>
        <v>6.8173989589712214</v>
      </c>
      <c r="L432" s="24"/>
      <c r="M432" s="24"/>
      <c r="N432" s="15"/>
      <c r="O432" s="15"/>
      <c r="P432" s="15"/>
      <c r="Q432" s="15"/>
      <c r="R432" s="15"/>
      <c r="S432" s="15"/>
    </row>
    <row r="433" spans="1:19" x14ac:dyDescent="0.3">
      <c r="A433" s="25">
        <v>1942</v>
      </c>
      <c r="B433" s="26">
        <v>9</v>
      </c>
      <c r="C433" s="27" t="str">
        <f t="shared" si="20"/>
        <v>1942-9</v>
      </c>
      <c r="D433" s="7"/>
      <c r="E433" s="7"/>
      <c r="F433" s="7">
        <v>1.0639569376240518E-13</v>
      </c>
      <c r="G433" s="7">
        <v>17.038043478260875</v>
      </c>
      <c r="H433" s="24"/>
      <c r="I433" s="24"/>
      <c r="J433" s="24">
        <f t="shared" si="18"/>
        <v>1.0639569376240518E-13</v>
      </c>
      <c r="K433" s="24">
        <f t="shared" si="19"/>
        <v>6.8173989589712214</v>
      </c>
      <c r="L433" s="24"/>
      <c r="M433" s="24"/>
      <c r="N433" s="15"/>
      <c r="O433" s="15"/>
      <c r="P433" s="15"/>
      <c r="Q433" s="15"/>
      <c r="R433" s="15"/>
      <c r="S433" s="15"/>
    </row>
    <row r="434" spans="1:19" x14ac:dyDescent="0.3">
      <c r="A434" s="25">
        <v>1942</v>
      </c>
      <c r="B434" s="26">
        <v>10</v>
      </c>
      <c r="C434" s="27" t="str">
        <f t="shared" si="20"/>
        <v>1942-10</v>
      </c>
      <c r="D434" s="7"/>
      <c r="E434" s="7"/>
      <c r="F434" s="7">
        <v>1.0649408403176913E-13</v>
      </c>
      <c r="G434" s="7">
        <v>17.244565217391308</v>
      </c>
      <c r="H434" s="24"/>
      <c r="I434" s="24"/>
      <c r="J434" s="24">
        <f t="shared" si="18"/>
        <v>1.0649408403176913E-13</v>
      </c>
      <c r="K434" s="24">
        <f t="shared" si="19"/>
        <v>6.9000340978678407</v>
      </c>
      <c r="L434" s="24"/>
      <c r="M434" s="24"/>
      <c r="N434" s="15"/>
      <c r="O434" s="15"/>
      <c r="P434" s="15"/>
      <c r="Q434" s="15"/>
      <c r="R434" s="15"/>
      <c r="S434" s="15"/>
    </row>
    <row r="435" spans="1:19" x14ac:dyDescent="0.3">
      <c r="A435" s="25">
        <v>1942</v>
      </c>
      <c r="B435" s="26">
        <v>11</v>
      </c>
      <c r="C435" s="27" t="str">
        <f t="shared" si="20"/>
        <v>1942-11</v>
      </c>
      <c r="D435" s="7"/>
      <c r="E435" s="7"/>
      <c r="F435" s="7">
        <v>1.0659256528832214E-13</v>
      </c>
      <c r="G435" s="7">
        <v>17.347826086956527</v>
      </c>
      <c r="H435" s="24"/>
      <c r="I435" s="24"/>
      <c r="J435" s="24">
        <f t="shared" si="18"/>
        <v>1.0659256528832215E-13</v>
      </c>
      <c r="K435" s="24">
        <f t="shared" si="19"/>
        <v>6.9413516673161517</v>
      </c>
      <c r="L435" s="24"/>
      <c r="M435" s="24"/>
      <c r="N435" s="15"/>
      <c r="O435" s="15"/>
      <c r="P435" s="15"/>
      <c r="Q435" s="15"/>
      <c r="R435" s="15"/>
      <c r="S435" s="15"/>
    </row>
    <row r="436" spans="1:19" ht="15" thickBot="1" x14ac:dyDescent="0.35">
      <c r="A436" s="25">
        <v>1942</v>
      </c>
      <c r="B436" s="26">
        <v>12</v>
      </c>
      <c r="C436" s="27" t="str">
        <f t="shared" si="20"/>
        <v>1942-12</v>
      </c>
      <c r="D436" s="7"/>
      <c r="E436" s="7"/>
      <c r="F436" s="7">
        <v>1.0669113761620537E-13</v>
      </c>
      <c r="G436" s="7">
        <v>17.451086956521742</v>
      </c>
      <c r="H436" s="24"/>
      <c r="I436" s="24"/>
      <c r="J436" s="24">
        <f t="shared" si="18"/>
        <v>1.0669113761620536E-13</v>
      </c>
      <c r="K436" s="24">
        <f t="shared" si="19"/>
        <v>6.9826692367644618</v>
      </c>
      <c r="L436" s="24"/>
      <c r="M436" s="24"/>
      <c r="N436" s="15"/>
      <c r="O436" s="15"/>
      <c r="P436" s="15"/>
      <c r="Q436" s="15"/>
      <c r="R436" s="15"/>
      <c r="S436" s="15"/>
    </row>
    <row r="437" spans="1:19" x14ac:dyDescent="0.3">
      <c r="A437" s="28">
        <v>1943</v>
      </c>
      <c r="B437" s="29">
        <v>1</v>
      </c>
      <c r="C437" s="27" t="str">
        <f t="shared" si="20"/>
        <v>1943-1</v>
      </c>
      <c r="D437" s="7"/>
      <c r="E437" s="7"/>
      <c r="F437" s="7">
        <v>1.0678980109963776E-13</v>
      </c>
      <c r="G437" s="7">
        <v>17.451086956521742</v>
      </c>
      <c r="H437" s="24"/>
      <c r="I437" s="24"/>
      <c r="J437" s="24">
        <f t="shared" si="18"/>
        <v>1.0678980109963777E-13</v>
      </c>
      <c r="K437" s="24">
        <f t="shared" si="19"/>
        <v>6.9826692367644618</v>
      </c>
      <c r="L437" s="24"/>
      <c r="M437" s="24"/>
      <c r="N437" s="15"/>
      <c r="O437" s="15"/>
      <c r="P437" s="15"/>
      <c r="Q437" s="15"/>
      <c r="R437" s="15"/>
      <c r="S437" s="15"/>
    </row>
    <row r="438" spans="1:19" x14ac:dyDescent="0.3">
      <c r="A438" s="25">
        <v>1943</v>
      </c>
      <c r="B438" s="26">
        <v>2</v>
      </c>
      <c r="C438" s="27" t="str">
        <f t="shared" si="20"/>
        <v>1943-2</v>
      </c>
      <c r="D438" s="7"/>
      <c r="E438" s="7"/>
      <c r="F438" s="7">
        <v>1.0617195511276382E-13</v>
      </c>
      <c r="G438" s="7">
        <v>17.451086956521742</v>
      </c>
      <c r="H438" s="24"/>
      <c r="I438" s="24"/>
      <c r="J438" s="24">
        <f t="shared" si="18"/>
        <v>1.0617195511276382E-13</v>
      </c>
      <c r="K438" s="24">
        <f t="shared" si="19"/>
        <v>6.9826692367644618</v>
      </c>
      <c r="L438" s="24"/>
      <c r="M438" s="24"/>
      <c r="N438" s="15"/>
      <c r="O438" s="15"/>
      <c r="P438" s="15"/>
      <c r="Q438" s="15"/>
      <c r="R438" s="15"/>
      <c r="S438" s="15"/>
    </row>
    <row r="439" spans="1:19" x14ac:dyDescent="0.3">
      <c r="A439" s="25">
        <v>1943</v>
      </c>
      <c r="B439" s="26">
        <v>3</v>
      </c>
      <c r="C439" s="27" t="str">
        <f t="shared" si="20"/>
        <v>1943-3</v>
      </c>
      <c r="D439" s="7"/>
      <c r="E439" s="7"/>
      <c r="F439" s="7">
        <v>1.0784664291928973E-13</v>
      </c>
      <c r="G439" s="7">
        <v>17.760869565217398</v>
      </c>
      <c r="H439" s="24"/>
      <c r="I439" s="24"/>
      <c r="J439" s="24">
        <f t="shared" si="18"/>
        <v>1.0784664291928973E-13</v>
      </c>
      <c r="K439" s="24">
        <f t="shared" si="19"/>
        <v>7.1066219451093939</v>
      </c>
      <c r="L439" s="24"/>
      <c r="M439" s="24"/>
      <c r="N439" s="15"/>
      <c r="O439" s="15"/>
      <c r="P439" s="15"/>
      <c r="Q439" s="15"/>
      <c r="R439" s="15"/>
      <c r="S439" s="15"/>
    </row>
    <row r="440" spans="1:19" x14ac:dyDescent="0.3">
      <c r="A440" s="25">
        <v>1943</v>
      </c>
      <c r="B440" s="26">
        <v>4</v>
      </c>
      <c r="C440" s="27" t="str">
        <f t="shared" si="20"/>
        <v>1943-4</v>
      </c>
      <c r="D440" s="7"/>
      <c r="E440" s="7"/>
      <c r="F440" s="7">
        <v>1.085620435356698E-13</v>
      </c>
      <c r="G440" s="7">
        <v>17.967391304347831</v>
      </c>
      <c r="H440" s="24"/>
      <c r="I440" s="24"/>
      <c r="J440" s="24">
        <f t="shared" si="18"/>
        <v>1.0856204353566981E-13</v>
      </c>
      <c r="K440" s="24">
        <f t="shared" si="19"/>
        <v>7.189257084006015</v>
      </c>
      <c r="L440" s="24"/>
      <c r="M440" s="24"/>
      <c r="N440" s="15"/>
      <c r="O440" s="15"/>
      <c r="P440" s="15"/>
      <c r="Q440" s="15"/>
      <c r="R440" s="15"/>
      <c r="S440" s="15"/>
    </row>
    <row r="441" spans="1:19" x14ac:dyDescent="0.3">
      <c r="A441" s="25">
        <v>1943</v>
      </c>
      <c r="B441" s="26">
        <v>5</v>
      </c>
      <c r="C441" s="27" t="str">
        <f t="shared" si="20"/>
        <v>1943-5</v>
      </c>
      <c r="D441" s="7"/>
      <c r="E441" s="7"/>
      <c r="F441" s="7">
        <v>1.0761901545044179E-13</v>
      </c>
      <c r="G441" s="7">
        <v>18.070652173913054</v>
      </c>
      <c r="H441" s="24"/>
      <c r="I441" s="24"/>
      <c r="J441" s="24">
        <f t="shared" si="18"/>
        <v>1.0761901545044179E-13</v>
      </c>
      <c r="K441" s="24">
        <f t="shared" si="19"/>
        <v>7.2305746534543278</v>
      </c>
      <c r="L441" s="24"/>
      <c r="M441" s="24"/>
      <c r="N441" s="15"/>
      <c r="O441" s="15"/>
      <c r="P441" s="15"/>
      <c r="Q441" s="15"/>
      <c r="R441" s="15"/>
      <c r="S441" s="15"/>
    </row>
    <row r="442" spans="1:19" x14ac:dyDescent="0.3">
      <c r="A442" s="25">
        <v>1943</v>
      </c>
      <c r="B442" s="26">
        <v>6</v>
      </c>
      <c r="C442" s="27" t="str">
        <f t="shared" si="20"/>
        <v>1943-6</v>
      </c>
      <c r="D442" s="7"/>
      <c r="E442" s="7"/>
      <c r="F442" s="7">
        <v>1.0773282918486577E-13</v>
      </c>
      <c r="G442" s="7">
        <v>18.070652173913054</v>
      </c>
      <c r="H442" s="24"/>
      <c r="I442" s="24"/>
      <c r="J442" s="24">
        <f t="shared" si="18"/>
        <v>1.0773282918486577E-13</v>
      </c>
      <c r="K442" s="24">
        <f t="shared" si="19"/>
        <v>7.2305746534543278</v>
      </c>
      <c r="L442" s="24"/>
      <c r="M442" s="24"/>
      <c r="N442" s="15"/>
      <c r="O442" s="15"/>
      <c r="P442" s="15"/>
      <c r="Q442" s="15"/>
      <c r="R442" s="15"/>
      <c r="S442" s="15"/>
    </row>
    <row r="443" spans="1:19" x14ac:dyDescent="0.3">
      <c r="A443" s="25">
        <v>1943</v>
      </c>
      <c r="B443" s="26">
        <v>7</v>
      </c>
      <c r="C443" s="27" t="str">
        <f t="shared" si="20"/>
        <v>1943-7</v>
      </c>
      <c r="D443" s="7"/>
      <c r="E443" s="7"/>
      <c r="F443" s="7">
        <v>1.0165192394563549E-13</v>
      </c>
      <c r="G443" s="7">
        <v>17.967391304347831</v>
      </c>
      <c r="H443" s="24"/>
      <c r="I443" s="24"/>
      <c r="J443" s="24">
        <f t="shared" si="18"/>
        <v>1.0165192394563549E-13</v>
      </c>
      <c r="K443" s="24">
        <f t="shared" si="19"/>
        <v>7.189257084006015</v>
      </c>
      <c r="L443" s="24"/>
      <c r="M443" s="24"/>
      <c r="N443" s="15"/>
      <c r="O443" s="15"/>
      <c r="P443" s="15"/>
      <c r="Q443" s="15"/>
      <c r="R443" s="15"/>
      <c r="S443" s="15"/>
    </row>
    <row r="444" spans="1:19" x14ac:dyDescent="0.3">
      <c r="A444" s="25">
        <v>1943</v>
      </c>
      <c r="B444" s="26">
        <v>8</v>
      </c>
      <c r="C444" s="27" t="str">
        <f t="shared" si="20"/>
        <v>1943-8</v>
      </c>
      <c r="D444" s="7"/>
      <c r="E444" s="7"/>
      <c r="F444" s="7">
        <v>1.02708765765288E-13</v>
      </c>
      <c r="G444" s="7">
        <v>17.864130434782616</v>
      </c>
      <c r="H444" s="24"/>
      <c r="I444" s="24"/>
      <c r="J444" s="24">
        <f t="shared" si="18"/>
        <v>1.02708765765288E-13</v>
      </c>
      <c r="K444" s="24">
        <f t="shared" si="19"/>
        <v>7.1479395145577049</v>
      </c>
      <c r="L444" s="24"/>
      <c r="M444" s="24"/>
      <c r="N444" s="15"/>
      <c r="O444" s="15"/>
      <c r="P444" s="15"/>
      <c r="Q444" s="15"/>
      <c r="R444" s="15"/>
      <c r="S444" s="15"/>
    </row>
    <row r="445" spans="1:19" x14ac:dyDescent="0.3">
      <c r="A445" s="25">
        <v>1943</v>
      </c>
      <c r="B445" s="26">
        <v>9</v>
      </c>
      <c r="C445" s="27" t="str">
        <f t="shared" si="20"/>
        <v>1943-9</v>
      </c>
      <c r="D445" s="7"/>
      <c r="E445" s="7"/>
      <c r="F445" s="7">
        <v>1.0176573768005949E-13</v>
      </c>
      <c r="G445" s="7">
        <v>17.967391304347831</v>
      </c>
      <c r="H445" s="24"/>
      <c r="I445" s="24"/>
      <c r="J445" s="24">
        <f t="shared" si="18"/>
        <v>1.0176573768005949E-13</v>
      </c>
      <c r="K445" s="24">
        <f t="shared" si="19"/>
        <v>7.189257084006015</v>
      </c>
      <c r="L445" s="24"/>
      <c r="M445" s="24"/>
      <c r="N445" s="15"/>
      <c r="O445" s="15"/>
      <c r="P445" s="15"/>
      <c r="Q445" s="15"/>
      <c r="R445" s="15"/>
      <c r="S445" s="15"/>
    </row>
    <row r="446" spans="1:19" x14ac:dyDescent="0.3">
      <c r="A446" s="25">
        <v>1943</v>
      </c>
      <c r="B446" s="26">
        <v>10</v>
      </c>
      <c r="C446" s="27" t="str">
        <f t="shared" si="20"/>
        <v>1943-10</v>
      </c>
      <c r="D446" s="7"/>
      <c r="E446" s="7"/>
      <c r="F446" s="7">
        <v>1.0282257949971197E-13</v>
      </c>
      <c r="G446" s="7">
        <v>17.967391304347831</v>
      </c>
      <c r="H446" s="24"/>
      <c r="I446" s="24"/>
      <c r="J446" s="24">
        <f t="shared" si="18"/>
        <v>1.0282257949971197E-13</v>
      </c>
      <c r="K446" s="24">
        <f t="shared" si="19"/>
        <v>7.189257084006015</v>
      </c>
      <c r="L446" s="24"/>
      <c r="M446" s="24"/>
      <c r="N446" s="15"/>
      <c r="O446" s="15"/>
      <c r="P446" s="15"/>
      <c r="Q446" s="15"/>
      <c r="R446" s="15"/>
      <c r="S446" s="15"/>
    </row>
    <row r="447" spans="1:19" x14ac:dyDescent="0.3">
      <c r="A447" s="25">
        <v>1943</v>
      </c>
      <c r="B447" s="26">
        <v>11</v>
      </c>
      <c r="C447" s="27" t="str">
        <f t="shared" si="20"/>
        <v>1943-11</v>
      </c>
      <c r="D447" s="7"/>
      <c r="E447" s="7"/>
      <c r="F447" s="7">
        <v>1.0282257949971197E-13</v>
      </c>
      <c r="G447" s="7">
        <v>17.967391304347831</v>
      </c>
      <c r="H447" s="24"/>
      <c r="I447" s="24"/>
      <c r="J447" s="24">
        <f t="shared" si="18"/>
        <v>1.0282257949971197E-13</v>
      </c>
      <c r="K447" s="24">
        <f t="shared" si="19"/>
        <v>7.189257084006015</v>
      </c>
      <c r="L447" s="24"/>
      <c r="M447" s="24"/>
      <c r="N447" s="15"/>
      <c r="O447" s="15"/>
      <c r="P447" s="15"/>
      <c r="Q447" s="15"/>
      <c r="R447" s="15"/>
      <c r="S447" s="15"/>
    </row>
    <row r="448" spans="1:19" x14ac:dyDescent="0.3">
      <c r="A448" s="25">
        <v>1943</v>
      </c>
      <c r="B448" s="26">
        <v>12</v>
      </c>
      <c r="C448" s="27" t="str">
        <f t="shared" si="20"/>
        <v>1943-12</v>
      </c>
      <c r="D448" s="7"/>
      <c r="E448" s="7"/>
      <c r="F448" s="7">
        <v>1.0249739740135736E-13</v>
      </c>
      <c r="G448" s="7">
        <v>17.967391304347831</v>
      </c>
      <c r="H448" s="24"/>
      <c r="I448" s="24"/>
      <c r="J448" s="24">
        <f t="shared" si="18"/>
        <v>1.0249739740135737E-13</v>
      </c>
      <c r="K448" s="24">
        <f t="shared" si="19"/>
        <v>7.189257084006015</v>
      </c>
      <c r="L448" s="24"/>
      <c r="M448" s="24"/>
      <c r="N448" s="15"/>
      <c r="O448" s="15"/>
      <c r="P448" s="15"/>
      <c r="Q448" s="15"/>
      <c r="R448" s="15"/>
      <c r="S448" s="15"/>
    </row>
    <row r="449" spans="1:19" x14ac:dyDescent="0.3">
      <c r="A449" s="25">
        <v>1944</v>
      </c>
      <c r="B449" s="26">
        <v>1</v>
      </c>
      <c r="C449" s="27" t="str">
        <f t="shared" si="20"/>
        <v>1944-1</v>
      </c>
      <c r="D449" s="7"/>
      <c r="E449" s="7"/>
      <c r="F449" s="7">
        <v>1.0321279801773747E-13</v>
      </c>
      <c r="G449" s="7">
        <v>17.967391304347831</v>
      </c>
      <c r="H449" s="24"/>
      <c r="I449" s="24"/>
      <c r="J449" s="24">
        <f t="shared" si="18"/>
        <v>1.0321279801773747E-13</v>
      </c>
      <c r="K449" s="24">
        <f t="shared" si="19"/>
        <v>7.189257084006015</v>
      </c>
      <c r="L449" s="24"/>
      <c r="M449" s="24"/>
      <c r="N449" s="15"/>
      <c r="O449" s="15"/>
      <c r="P449" s="15"/>
      <c r="Q449" s="15"/>
      <c r="R449" s="15"/>
      <c r="S449" s="15"/>
    </row>
    <row r="450" spans="1:19" x14ac:dyDescent="0.3">
      <c r="A450" s="25">
        <v>1944</v>
      </c>
      <c r="B450" s="26">
        <v>2</v>
      </c>
      <c r="C450" s="27" t="str">
        <f t="shared" si="20"/>
        <v>1944-2</v>
      </c>
      <c r="D450" s="7"/>
      <c r="E450" s="7"/>
      <c r="F450" s="7">
        <v>1.0342416638166804E-13</v>
      </c>
      <c r="G450" s="7">
        <v>17.967391304347831</v>
      </c>
      <c r="H450" s="24"/>
      <c r="I450" s="24"/>
      <c r="J450" s="24">
        <f t="shared" si="18"/>
        <v>1.0342416638166803E-13</v>
      </c>
      <c r="K450" s="24">
        <f t="shared" si="19"/>
        <v>7.189257084006015</v>
      </c>
      <c r="L450" s="24"/>
      <c r="M450" s="24"/>
      <c r="N450" s="15"/>
      <c r="O450" s="15"/>
      <c r="P450" s="15"/>
      <c r="Q450" s="15"/>
      <c r="R450" s="15"/>
      <c r="S450" s="15"/>
    </row>
    <row r="451" spans="1:19" x14ac:dyDescent="0.3">
      <c r="A451" s="25">
        <v>1944</v>
      </c>
      <c r="B451" s="26">
        <v>3</v>
      </c>
      <c r="C451" s="27" t="str">
        <f t="shared" si="20"/>
        <v>1944-3</v>
      </c>
      <c r="D451" s="7"/>
      <c r="E451" s="7"/>
      <c r="F451" s="7">
        <v>1.0409078968329455E-13</v>
      </c>
      <c r="G451" s="7">
        <v>17.967391304347831</v>
      </c>
      <c r="H451" s="24"/>
      <c r="I451" s="24"/>
      <c r="J451" s="24">
        <f t="shared" si="18"/>
        <v>1.0409078968329455E-13</v>
      </c>
      <c r="K451" s="24">
        <f t="shared" si="19"/>
        <v>7.189257084006015</v>
      </c>
      <c r="L451" s="24"/>
      <c r="M451" s="24"/>
      <c r="N451" s="15"/>
      <c r="O451" s="15"/>
      <c r="P451" s="15"/>
      <c r="Q451" s="15"/>
      <c r="R451" s="15"/>
      <c r="S451" s="15"/>
    </row>
    <row r="452" spans="1:19" x14ac:dyDescent="0.3">
      <c r="A452" s="25">
        <v>1944</v>
      </c>
      <c r="B452" s="26">
        <v>4</v>
      </c>
      <c r="C452" s="27" t="str">
        <f t="shared" si="20"/>
        <v>1944-4</v>
      </c>
      <c r="D452" s="7"/>
      <c r="E452" s="7"/>
      <c r="F452" s="7">
        <v>1.0292013412921862E-13</v>
      </c>
      <c r="G452" s="7">
        <v>18.070652173913054</v>
      </c>
      <c r="H452" s="24"/>
      <c r="I452" s="24"/>
      <c r="J452" s="24">
        <f t="shared" si="18"/>
        <v>1.0292013412921862E-13</v>
      </c>
      <c r="K452" s="24">
        <f t="shared" si="19"/>
        <v>7.2305746534543278</v>
      </c>
      <c r="L452" s="24"/>
      <c r="M452" s="24"/>
      <c r="N452" s="15"/>
      <c r="O452" s="15"/>
      <c r="P452" s="15"/>
      <c r="Q452" s="15"/>
      <c r="R452" s="15"/>
      <c r="S452" s="15"/>
    </row>
    <row r="453" spans="1:19" x14ac:dyDescent="0.3">
      <c r="A453" s="25">
        <v>1944</v>
      </c>
      <c r="B453" s="26">
        <v>5</v>
      </c>
      <c r="C453" s="27" t="str">
        <f t="shared" si="20"/>
        <v>1944-5</v>
      </c>
      <c r="D453" s="7"/>
      <c r="E453" s="7"/>
      <c r="F453" s="7">
        <v>1.0249739740135738E-13</v>
      </c>
      <c r="G453" s="7">
        <v>18.070652173913054</v>
      </c>
      <c r="H453" s="24"/>
      <c r="I453" s="24"/>
      <c r="J453" s="24">
        <f t="shared" si="18"/>
        <v>1.0249739740135738E-13</v>
      </c>
      <c r="K453" s="24">
        <f t="shared" si="19"/>
        <v>7.2305746534543278</v>
      </c>
      <c r="L453" s="24"/>
      <c r="M453" s="24"/>
      <c r="N453" s="15"/>
      <c r="O453" s="15"/>
      <c r="P453" s="15"/>
      <c r="Q453" s="15"/>
      <c r="R453" s="15"/>
      <c r="S453" s="15"/>
    </row>
    <row r="454" spans="1:19" x14ac:dyDescent="0.3">
      <c r="A454" s="25">
        <v>1944</v>
      </c>
      <c r="B454" s="26">
        <v>6</v>
      </c>
      <c r="C454" s="27" t="str">
        <f t="shared" si="20"/>
        <v>1944-6</v>
      </c>
      <c r="D454" s="7"/>
      <c r="E454" s="7"/>
      <c r="F454" s="7">
        <v>1.0436719446689608E-13</v>
      </c>
      <c r="G454" s="7">
        <v>18.173913043478272</v>
      </c>
      <c r="H454" s="24"/>
      <c r="I454" s="24"/>
      <c r="J454" s="24">
        <f t="shared" si="18"/>
        <v>1.0436719446689608E-13</v>
      </c>
      <c r="K454" s="24">
        <f t="shared" si="19"/>
        <v>7.2718922229026388</v>
      </c>
      <c r="L454" s="24"/>
      <c r="M454" s="24"/>
      <c r="N454" s="15"/>
      <c r="O454" s="15"/>
      <c r="P454" s="15"/>
      <c r="Q454" s="15"/>
      <c r="R454" s="15"/>
      <c r="S454" s="15"/>
    </row>
    <row r="455" spans="1:19" x14ac:dyDescent="0.3">
      <c r="A455" s="25">
        <v>1944</v>
      </c>
      <c r="B455" s="26">
        <v>7</v>
      </c>
      <c r="C455" s="27" t="str">
        <f t="shared" si="20"/>
        <v>1944-7</v>
      </c>
      <c r="D455" s="7"/>
      <c r="E455" s="7"/>
      <c r="F455" s="7">
        <v>1.0426963983738996E-13</v>
      </c>
      <c r="G455" s="7">
        <v>18.277173913043487</v>
      </c>
      <c r="H455" s="24"/>
      <c r="I455" s="24"/>
      <c r="J455" s="24">
        <f t="shared" si="18"/>
        <v>1.0426963983738998E-13</v>
      </c>
      <c r="K455" s="24">
        <f t="shared" si="19"/>
        <v>7.3132097923509471</v>
      </c>
      <c r="L455" s="24"/>
      <c r="M455" s="24"/>
      <c r="N455" s="15"/>
      <c r="O455" s="15"/>
      <c r="P455" s="15"/>
      <c r="Q455" s="15"/>
      <c r="R455" s="15"/>
      <c r="S455" s="15"/>
    </row>
    <row r="456" spans="1:19" x14ac:dyDescent="0.3">
      <c r="A456" s="25">
        <v>1944</v>
      </c>
      <c r="B456" s="26">
        <v>8</v>
      </c>
      <c r="C456" s="27" t="str">
        <f t="shared" si="20"/>
        <v>1944-8</v>
      </c>
      <c r="D456" s="7"/>
      <c r="E456" s="7"/>
      <c r="F456" s="7">
        <v>1.0574921838490315E-13</v>
      </c>
      <c r="G456" s="7">
        <v>18.277173913043487</v>
      </c>
      <c r="H456" s="24"/>
      <c r="I456" s="24"/>
      <c r="J456" s="24">
        <f t="shared" si="18"/>
        <v>1.0574921838490316E-13</v>
      </c>
      <c r="K456" s="24">
        <f t="shared" si="19"/>
        <v>7.3132097923509471</v>
      </c>
      <c r="L456" s="24"/>
      <c r="M456" s="24"/>
      <c r="N456" s="15"/>
      <c r="O456" s="15"/>
      <c r="P456" s="15"/>
      <c r="Q456" s="15"/>
      <c r="R456" s="15"/>
      <c r="S456" s="15"/>
    </row>
    <row r="457" spans="1:19" x14ac:dyDescent="0.3">
      <c r="A457" s="25">
        <v>1944</v>
      </c>
      <c r="B457" s="26">
        <v>9</v>
      </c>
      <c r="C457" s="27" t="str">
        <f t="shared" si="20"/>
        <v>1944-9</v>
      </c>
      <c r="D457" s="7"/>
      <c r="E457" s="7"/>
      <c r="F457" s="7">
        <v>1.0553785002097254E-13</v>
      </c>
      <c r="G457" s="7">
        <v>18.277173913043487</v>
      </c>
      <c r="H457" s="24"/>
      <c r="I457" s="24"/>
      <c r="J457" s="24">
        <f t="shared" si="18"/>
        <v>1.0553785002097255E-13</v>
      </c>
      <c r="K457" s="24">
        <f t="shared" si="19"/>
        <v>7.3132097923509471</v>
      </c>
      <c r="L457" s="24"/>
      <c r="M457" s="24"/>
      <c r="N457" s="15"/>
      <c r="O457" s="15"/>
      <c r="P457" s="15"/>
      <c r="Q457" s="15"/>
      <c r="R457" s="15"/>
      <c r="S457" s="15"/>
    </row>
    <row r="458" spans="1:19" x14ac:dyDescent="0.3">
      <c r="A458" s="25">
        <v>1944</v>
      </c>
      <c r="B458" s="26">
        <v>10</v>
      </c>
      <c r="C458" s="27" t="str">
        <f t="shared" si="20"/>
        <v>1944-10</v>
      </c>
      <c r="D458" s="7"/>
      <c r="E458" s="7"/>
      <c r="F458" s="7">
        <v>1.0625325063735261E-13</v>
      </c>
      <c r="G458" s="7">
        <v>18.277173913043487</v>
      </c>
      <c r="H458" s="24"/>
      <c r="I458" s="24"/>
      <c r="J458" s="24">
        <f t="shared" ref="J458:J521" si="21">F458/F$1324*100</f>
        <v>1.0625325063735261E-13</v>
      </c>
      <c r="K458" s="24">
        <f t="shared" ref="K458:K521" si="22">G458/G$1324*100</f>
        <v>7.3132097923509471</v>
      </c>
      <c r="L458" s="24"/>
      <c r="M458" s="24"/>
      <c r="N458" s="15"/>
      <c r="O458" s="15"/>
      <c r="P458" s="15"/>
      <c r="Q458" s="15"/>
      <c r="R458" s="15"/>
      <c r="S458" s="15"/>
    </row>
    <row r="459" spans="1:19" x14ac:dyDescent="0.3">
      <c r="A459" s="25">
        <v>1944</v>
      </c>
      <c r="B459" s="26">
        <v>11</v>
      </c>
      <c r="C459" s="27" t="str">
        <f t="shared" ref="C459:C522" si="23">_xlfn.CONCAT(A459,"-",B459)</f>
        <v>1944-11</v>
      </c>
      <c r="D459" s="7"/>
      <c r="E459" s="7"/>
      <c r="F459" s="7">
        <v>1.0625325063735261E-13</v>
      </c>
      <c r="G459" s="7">
        <v>18.277173913043487</v>
      </c>
      <c r="H459" s="24"/>
      <c r="I459" s="24"/>
      <c r="J459" s="24">
        <f t="shared" si="21"/>
        <v>1.0625325063735261E-13</v>
      </c>
      <c r="K459" s="24">
        <f t="shared" si="22"/>
        <v>7.3132097923509471</v>
      </c>
      <c r="L459" s="24"/>
      <c r="M459" s="24"/>
      <c r="N459" s="15"/>
      <c r="O459" s="15"/>
      <c r="P459" s="15"/>
      <c r="Q459" s="15"/>
      <c r="R459" s="15"/>
      <c r="S459" s="15"/>
    </row>
    <row r="460" spans="1:19" x14ac:dyDescent="0.3">
      <c r="A460" s="25">
        <v>1944</v>
      </c>
      <c r="B460" s="26">
        <v>12</v>
      </c>
      <c r="C460" s="27" t="str">
        <f t="shared" si="23"/>
        <v>1944-12</v>
      </c>
      <c r="D460" s="7"/>
      <c r="E460" s="7"/>
      <c r="F460" s="7">
        <v>1.0646461900128322E-13</v>
      </c>
      <c r="G460" s="7">
        <v>18.380434782608706</v>
      </c>
      <c r="H460" s="24"/>
      <c r="I460" s="24"/>
      <c r="J460" s="24">
        <f t="shared" si="21"/>
        <v>1.0646461900128322E-13</v>
      </c>
      <c r="K460" s="24">
        <f t="shared" si="22"/>
        <v>7.3545273617992581</v>
      </c>
      <c r="L460" s="24"/>
      <c r="M460" s="24"/>
      <c r="N460" s="15"/>
      <c r="O460" s="15"/>
      <c r="P460" s="15"/>
      <c r="Q460" s="15"/>
      <c r="R460" s="15"/>
      <c r="S460" s="15"/>
    </row>
    <row r="461" spans="1:19" x14ac:dyDescent="0.3">
      <c r="A461" s="25">
        <v>1945</v>
      </c>
      <c r="B461" s="26">
        <v>1</v>
      </c>
      <c r="C461" s="27" t="str">
        <f t="shared" si="23"/>
        <v>1945-1</v>
      </c>
      <c r="D461" s="7"/>
      <c r="E461" s="7"/>
      <c r="F461" s="7">
        <v>1.147567625093246E-13</v>
      </c>
      <c r="G461" s="7">
        <v>18.380434782608706</v>
      </c>
      <c r="H461" s="24"/>
      <c r="I461" s="24"/>
      <c r="J461" s="24">
        <f t="shared" si="21"/>
        <v>1.147567625093246E-13</v>
      </c>
      <c r="K461" s="24">
        <f t="shared" si="22"/>
        <v>7.3545273617992581</v>
      </c>
      <c r="L461" s="24"/>
      <c r="M461" s="24"/>
      <c r="N461" s="15"/>
      <c r="O461" s="15"/>
      <c r="P461" s="15"/>
      <c r="Q461" s="15"/>
      <c r="R461" s="15"/>
      <c r="S461" s="15"/>
    </row>
    <row r="462" spans="1:19" x14ac:dyDescent="0.3">
      <c r="A462" s="25">
        <v>1945</v>
      </c>
      <c r="B462" s="26">
        <v>2</v>
      </c>
      <c r="C462" s="27" t="str">
        <f t="shared" si="23"/>
        <v>1945-2</v>
      </c>
      <c r="D462" s="7"/>
      <c r="E462" s="7"/>
      <c r="F462" s="7">
        <v>1.1695174167321784E-13</v>
      </c>
      <c r="G462" s="7">
        <v>18.380434782608706</v>
      </c>
      <c r="H462" s="24"/>
      <c r="I462" s="24"/>
      <c r="J462" s="24">
        <f t="shared" si="21"/>
        <v>1.1695174167321784E-13</v>
      </c>
      <c r="K462" s="24">
        <f t="shared" si="22"/>
        <v>7.3545273617992581</v>
      </c>
      <c r="L462" s="24"/>
      <c r="M462" s="24"/>
      <c r="N462" s="15"/>
      <c r="O462" s="15"/>
      <c r="P462" s="15"/>
      <c r="Q462" s="15"/>
      <c r="R462" s="15"/>
      <c r="S462" s="15"/>
    </row>
    <row r="463" spans="1:19" x14ac:dyDescent="0.3">
      <c r="A463" s="25">
        <v>1945</v>
      </c>
      <c r="B463" s="26">
        <v>3</v>
      </c>
      <c r="C463" s="27" t="str">
        <f t="shared" si="23"/>
        <v>1945-3</v>
      </c>
      <c r="D463" s="7"/>
      <c r="E463" s="7"/>
      <c r="F463" s="7">
        <v>1.2566662190911989E-13</v>
      </c>
      <c r="G463" s="7">
        <v>18.380434782608706</v>
      </c>
      <c r="H463" s="24"/>
      <c r="I463" s="24"/>
      <c r="J463" s="24">
        <f t="shared" si="21"/>
        <v>1.2566662190911989E-13</v>
      </c>
      <c r="K463" s="24">
        <f t="shared" si="22"/>
        <v>7.3545273617992581</v>
      </c>
      <c r="L463" s="24"/>
      <c r="M463" s="24"/>
      <c r="N463" s="15"/>
      <c r="O463" s="15"/>
      <c r="P463" s="15"/>
      <c r="Q463" s="15"/>
      <c r="R463" s="15"/>
      <c r="S463" s="15"/>
    </row>
    <row r="464" spans="1:19" x14ac:dyDescent="0.3">
      <c r="A464" s="25">
        <v>1945</v>
      </c>
      <c r="B464" s="26">
        <v>4</v>
      </c>
      <c r="C464" s="27" t="str">
        <f t="shared" si="23"/>
        <v>1945-4</v>
      </c>
      <c r="D464" s="7"/>
      <c r="E464" s="7"/>
      <c r="F464" s="7">
        <v>1.2578043564354386E-13</v>
      </c>
      <c r="G464" s="7">
        <v>18.380434782608706</v>
      </c>
      <c r="H464" s="24"/>
      <c r="I464" s="24"/>
      <c r="J464" s="24">
        <f t="shared" si="21"/>
        <v>1.2578043564354386E-13</v>
      </c>
      <c r="K464" s="24">
        <f t="shared" si="22"/>
        <v>7.3545273617992581</v>
      </c>
      <c r="L464" s="24"/>
      <c r="M464" s="24"/>
      <c r="N464" s="15"/>
      <c r="O464" s="15"/>
      <c r="P464" s="15"/>
      <c r="Q464" s="15"/>
      <c r="R464" s="15"/>
      <c r="S464" s="15"/>
    </row>
    <row r="465" spans="1:19" x14ac:dyDescent="0.3">
      <c r="A465" s="25">
        <v>1945</v>
      </c>
      <c r="B465" s="26">
        <v>5</v>
      </c>
      <c r="C465" s="27" t="str">
        <f t="shared" si="23"/>
        <v>1945-5</v>
      </c>
      <c r="D465" s="7"/>
      <c r="E465" s="7"/>
      <c r="F465" s="7">
        <v>1.2621943147632295E-13</v>
      </c>
      <c r="G465" s="7">
        <v>18.483695652173921</v>
      </c>
      <c r="H465" s="24"/>
      <c r="I465" s="24"/>
      <c r="J465" s="24">
        <f t="shared" si="21"/>
        <v>1.2621943147632295E-13</v>
      </c>
      <c r="K465" s="24">
        <f t="shared" si="22"/>
        <v>7.3958449312475683</v>
      </c>
      <c r="L465" s="24"/>
      <c r="M465" s="24"/>
      <c r="N465" s="15"/>
      <c r="O465" s="15"/>
      <c r="P465" s="15"/>
      <c r="Q465" s="15"/>
      <c r="R465" s="15"/>
      <c r="S465" s="15"/>
    </row>
    <row r="466" spans="1:19" x14ac:dyDescent="0.3">
      <c r="A466" s="25">
        <v>1945</v>
      </c>
      <c r="B466" s="26">
        <v>6</v>
      </c>
      <c r="C466" s="27" t="str">
        <f t="shared" si="23"/>
        <v>1945-6</v>
      </c>
      <c r="D466" s="7"/>
      <c r="E466" s="7"/>
      <c r="F466" s="7">
        <v>1.2628446789599334E-13</v>
      </c>
      <c r="G466" s="7">
        <v>18.690217391304358</v>
      </c>
      <c r="H466" s="24"/>
      <c r="I466" s="24"/>
      <c r="J466" s="24">
        <f t="shared" si="21"/>
        <v>1.2628446789599334E-13</v>
      </c>
      <c r="K466" s="24">
        <f t="shared" si="22"/>
        <v>7.4784800701441903</v>
      </c>
      <c r="L466" s="24"/>
      <c r="M466" s="24"/>
      <c r="N466" s="15"/>
      <c r="O466" s="15"/>
      <c r="P466" s="15"/>
      <c r="Q466" s="15"/>
      <c r="R466" s="15"/>
      <c r="S466" s="15"/>
    </row>
    <row r="467" spans="1:19" x14ac:dyDescent="0.3">
      <c r="A467" s="25">
        <v>1945</v>
      </c>
      <c r="B467" s="26">
        <v>7</v>
      </c>
      <c r="C467" s="27" t="str">
        <f t="shared" si="23"/>
        <v>1945-7</v>
      </c>
      <c r="D467" s="7"/>
      <c r="E467" s="7"/>
      <c r="F467" s="7">
        <v>1.2776404644350704E-13</v>
      </c>
      <c r="G467" s="7">
        <v>18.690217391304358</v>
      </c>
      <c r="H467" s="24"/>
      <c r="I467" s="24"/>
      <c r="J467" s="24">
        <f t="shared" si="21"/>
        <v>1.2776404644350704E-13</v>
      </c>
      <c r="K467" s="24">
        <f t="shared" si="22"/>
        <v>7.4784800701441903</v>
      </c>
      <c r="L467" s="24"/>
      <c r="M467" s="24"/>
      <c r="N467" s="15"/>
      <c r="O467" s="15"/>
      <c r="P467" s="15"/>
      <c r="Q467" s="15"/>
      <c r="R467" s="15"/>
      <c r="S467" s="15"/>
    </row>
    <row r="468" spans="1:19" x14ac:dyDescent="0.3">
      <c r="A468" s="25">
        <v>1945</v>
      </c>
      <c r="B468" s="26">
        <v>8</v>
      </c>
      <c r="C468" s="27" t="str">
        <f t="shared" si="23"/>
        <v>1945-8</v>
      </c>
      <c r="D468" s="7"/>
      <c r="E468" s="7"/>
      <c r="F468" s="7">
        <v>1.266096499943479E-13</v>
      </c>
      <c r="G468" s="7">
        <v>18.690217391304358</v>
      </c>
      <c r="H468" s="24"/>
      <c r="I468" s="24"/>
      <c r="J468" s="24">
        <f t="shared" si="21"/>
        <v>1.266096499943479E-13</v>
      </c>
      <c r="K468" s="24">
        <f t="shared" si="22"/>
        <v>7.4784800701441903</v>
      </c>
      <c r="L468" s="24"/>
      <c r="M468" s="24"/>
      <c r="N468" s="15"/>
      <c r="O468" s="15"/>
      <c r="P468" s="15"/>
      <c r="Q468" s="15"/>
      <c r="R468" s="15"/>
      <c r="S468" s="15"/>
    </row>
    <row r="469" spans="1:19" x14ac:dyDescent="0.3">
      <c r="A469" s="25">
        <v>1945</v>
      </c>
      <c r="B469" s="26">
        <v>9</v>
      </c>
      <c r="C469" s="27" t="str">
        <f t="shared" si="23"/>
        <v>1945-9</v>
      </c>
      <c r="D469" s="7"/>
      <c r="E469" s="7"/>
      <c r="F469" s="7">
        <v>1.2734130971564583E-13</v>
      </c>
      <c r="G469" s="7">
        <v>18.690217391304358</v>
      </c>
      <c r="H469" s="24"/>
      <c r="I469" s="24"/>
      <c r="J469" s="24">
        <f t="shared" si="21"/>
        <v>1.2734130971564583E-13</v>
      </c>
      <c r="K469" s="24">
        <f t="shared" si="22"/>
        <v>7.4784800701441903</v>
      </c>
      <c r="L469" s="24"/>
      <c r="M469" s="24"/>
      <c r="N469" s="15"/>
      <c r="O469" s="15"/>
      <c r="P469" s="15"/>
      <c r="Q469" s="15"/>
      <c r="R469" s="15"/>
      <c r="S469" s="15"/>
    </row>
    <row r="470" spans="1:19" x14ac:dyDescent="0.3">
      <c r="A470" s="25">
        <v>1945</v>
      </c>
      <c r="B470" s="26">
        <v>10</v>
      </c>
      <c r="C470" s="27" t="str">
        <f t="shared" si="23"/>
        <v>1945-10</v>
      </c>
      <c r="D470" s="7"/>
      <c r="E470" s="7"/>
      <c r="F470" s="7">
        <v>1.2743886434515248E-13</v>
      </c>
      <c r="G470" s="7">
        <v>18.690217391304358</v>
      </c>
      <c r="H470" s="24"/>
      <c r="I470" s="24"/>
      <c r="J470" s="24">
        <f t="shared" si="21"/>
        <v>1.2743886434515248E-13</v>
      </c>
      <c r="K470" s="24">
        <f t="shared" si="22"/>
        <v>7.4784800701441903</v>
      </c>
      <c r="L470" s="24"/>
      <c r="M470" s="24"/>
      <c r="N470" s="15"/>
      <c r="O470" s="15"/>
      <c r="P470" s="15"/>
      <c r="Q470" s="15"/>
      <c r="R470" s="15"/>
      <c r="S470" s="15"/>
    </row>
    <row r="471" spans="1:19" x14ac:dyDescent="0.3">
      <c r="A471" s="25">
        <v>1945</v>
      </c>
      <c r="B471" s="26">
        <v>11</v>
      </c>
      <c r="C471" s="27" t="str">
        <f t="shared" si="23"/>
        <v>1945-11</v>
      </c>
      <c r="D471" s="7"/>
      <c r="E471" s="7"/>
      <c r="F471" s="7">
        <v>1.2766649181400041E-13</v>
      </c>
      <c r="G471" s="7">
        <v>18.690217391304358</v>
      </c>
      <c r="H471" s="24"/>
      <c r="I471" s="24"/>
      <c r="J471" s="24">
        <f t="shared" si="21"/>
        <v>1.2766649181400041E-13</v>
      </c>
      <c r="K471" s="24">
        <f t="shared" si="22"/>
        <v>7.4784800701441903</v>
      </c>
      <c r="L471" s="24"/>
      <c r="M471" s="24"/>
      <c r="N471" s="15"/>
      <c r="O471" s="15"/>
      <c r="P471" s="15"/>
      <c r="Q471" s="15"/>
      <c r="R471" s="15"/>
      <c r="S471" s="15"/>
    </row>
    <row r="472" spans="1:19" x14ac:dyDescent="0.3">
      <c r="A472" s="25">
        <v>1945</v>
      </c>
      <c r="B472" s="26">
        <v>12</v>
      </c>
      <c r="C472" s="27" t="str">
        <f t="shared" si="23"/>
        <v>1945-12</v>
      </c>
      <c r="D472" s="7"/>
      <c r="E472" s="7"/>
      <c r="F472" s="7">
        <v>1.3047931696476761E-13</v>
      </c>
      <c r="G472" s="7">
        <v>18.793478260869573</v>
      </c>
      <c r="H472" s="24"/>
      <c r="I472" s="24"/>
      <c r="J472" s="24">
        <f t="shared" si="21"/>
        <v>1.3047931696476761E-13</v>
      </c>
      <c r="K472" s="24">
        <f t="shared" si="22"/>
        <v>7.5197976395924986</v>
      </c>
      <c r="L472" s="24"/>
      <c r="M472" s="24"/>
      <c r="N472" s="15"/>
      <c r="O472" s="15"/>
      <c r="P472" s="15"/>
      <c r="Q472" s="15"/>
      <c r="R472" s="15"/>
      <c r="S472" s="15"/>
    </row>
    <row r="473" spans="1:19" x14ac:dyDescent="0.3">
      <c r="A473" s="25">
        <v>1946</v>
      </c>
      <c r="B473" s="26">
        <v>1</v>
      </c>
      <c r="C473" s="27" t="str">
        <f t="shared" si="23"/>
        <v>1946-1</v>
      </c>
      <c r="D473" s="7"/>
      <c r="E473" s="7"/>
      <c r="F473" s="7">
        <v>1.3963319303344819E-13</v>
      </c>
      <c r="G473" s="7">
        <v>18.793478260869573</v>
      </c>
      <c r="H473" s="24"/>
      <c r="I473" s="24"/>
      <c r="J473" s="24">
        <f t="shared" si="21"/>
        <v>1.3963319303344819E-13</v>
      </c>
      <c r="K473" s="24">
        <f t="shared" si="22"/>
        <v>7.5197976395924986</v>
      </c>
      <c r="L473" s="24"/>
      <c r="M473" s="24"/>
      <c r="N473" s="15"/>
      <c r="O473" s="15"/>
      <c r="P473" s="15"/>
      <c r="Q473" s="15"/>
      <c r="R473" s="15"/>
      <c r="S473" s="15"/>
    </row>
    <row r="474" spans="1:19" x14ac:dyDescent="0.3">
      <c r="A474" s="25">
        <v>1946</v>
      </c>
      <c r="B474" s="26">
        <v>2</v>
      </c>
      <c r="C474" s="27" t="str">
        <f t="shared" si="23"/>
        <v>1946-2</v>
      </c>
      <c r="D474" s="7"/>
      <c r="E474" s="7"/>
      <c r="F474" s="7">
        <v>1.3984456139737879E-13</v>
      </c>
      <c r="G474" s="7">
        <v>18.690217391304358</v>
      </c>
      <c r="H474" s="24"/>
      <c r="I474" s="24"/>
      <c r="J474" s="24">
        <f t="shared" si="21"/>
        <v>1.3984456139737879E-13</v>
      </c>
      <c r="K474" s="24">
        <f t="shared" si="22"/>
        <v>7.4784800701441903</v>
      </c>
      <c r="L474" s="24"/>
      <c r="M474" s="24"/>
      <c r="N474" s="15"/>
      <c r="O474" s="15"/>
      <c r="P474" s="15"/>
      <c r="Q474" s="15"/>
      <c r="R474" s="15"/>
      <c r="S474" s="15"/>
    </row>
    <row r="475" spans="1:19" x14ac:dyDescent="0.3">
      <c r="A475" s="25">
        <v>1946</v>
      </c>
      <c r="B475" s="26">
        <v>3</v>
      </c>
      <c r="C475" s="27" t="str">
        <f t="shared" si="23"/>
        <v>1946-3</v>
      </c>
      <c r="D475" s="7"/>
      <c r="E475" s="7"/>
      <c r="F475" s="7">
        <v>1.4394185583664643E-13</v>
      </c>
      <c r="G475" s="7">
        <v>18.896739130434788</v>
      </c>
      <c r="H475" s="24"/>
      <c r="I475" s="24"/>
      <c r="J475" s="24">
        <f t="shared" si="21"/>
        <v>1.4394185583664643E-13</v>
      </c>
      <c r="K475" s="24">
        <f t="shared" si="22"/>
        <v>7.5611152090408087</v>
      </c>
      <c r="L475" s="24"/>
      <c r="M475" s="24"/>
      <c r="N475" s="15"/>
      <c r="O475" s="15"/>
      <c r="P475" s="15"/>
      <c r="Q475" s="15"/>
      <c r="R475" s="15"/>
      <c r="S475" s="15"/>
    </row>
    <row r="476" spans="1:19" x14ac:dyDescent="0.3">
      <c r="A476" s="25">
        <v>1946</v>
      </c>
      <c r="B476" s="26">
        <v>4</v>
      </c>
      <c r="C476" s="27" t="str">
        <f t="shared" si="23"/>
        <v>1946-4</v>
      </c>
      <c r="D476" s="7"/>
      <c r="E476" s="7"/>
      <c r="F476" s="7">
        <v>1.464294988890585E-13</v>
      </c>
      <c r="G476" s="7">
        <v>19.000000000000004</v>
      </c>
      <c r="H476" s="24"/>
      <c r="I476" s="24"/>
      <c r="J476" s="24">
        <f t="shared" si="21"/>
        <v>1.464294988890585E-13</v>
      </c>
      <c r="K476" s="24">
        <f t="shared" si="22"/>
        <v>7.6024327784891179</v>
      </c>
      <c r="L476" s="24"/>
      <c r="M476" s="24"/>
      <c r="N476" s="15"/>
      <c r="O476" s="15"/>
      <c r="P476" s="15"/>
      <c r="Q476" s="15"/>
      <c r="R476" s="15"/>
      <c r="S476" s="15"/>
    </row>
    <row r="477" spans="1:19" x14ac:dyDescent="0.3">
      <c r="A477" s="25">
        <v>1946</v>
      </c>
      <c r="B477" s="26">
        <v>5</v>
      </c>
      <c r="C477" s="27" t="str">
        <f t="shared" si="23"/>
        <v>1946-5</v>
      </c>
      <c r="D477" s="7"/>
      <c r="E477" s="7"/>
      <c r="F477" s="7">
        <v>1.4603928037103299E-13</v>
      </c>
      <c r="G477" s="7">
        <v>19.103260869565222</v>
      </c>
      <c r="H477" s="24"/>
      <c r="I477" s="24"/>
      <c r="J477" s="24">
        <f t="shared" si="21"/>
        <v>1.4603928037103299E-13</v>
      </c>
      <c r="K477" s="24">
        <f t="shared" si="22"/>
        <v>7.6437503479374298</v>
      </c>
      <c r="L477" s="24"/>
      <c r="M477" s="24"/>
      <c r="N477" s="15"/>
      <c r="O477" s="15"/>
      <c r="P477" s="15"/>
      <c r="Q477" s="15"/>
      <c r="R477" s="15"/>
      <c r="S477" s="15"/>
    </row>
    <row r="478" spans="1:19" x14ac:dyDescent="0.3">
      <c r="A478" s="25">
        <v>1946</v>
      </c>
      <c r="B478" s="26">
        <v>6</v>
      </c>
      <c r="C478" s="27" t="str">
        <f t="shared" si="23"/>
        <v>1946-6</v>
      </c>
      <c r="D478" s="7"/>
      <c r="E478" s="7"/>
      <c r="F478" s="7">
        <v>1.4852692342344562E-13</v>
      </c>
      <c r="G478" s="7">
        <v>19.309782608695659</v>
      </c>
      <c r="H478" s="24"/>
      <c r="I478" s="24"/>
      <c r="J478" s="24">
        <f t="shared" si="21"/>
        <v>1.4852692342344562E-13</v>
      </c>
      <c r="K478" s="24">
        <f t="shared" si="22"/>
        <v>7.7263854868340518</v>
      </c>
      <c r="L478" s="24"/>
      <c r="M478" s="24"/>
      <c r="N478" s="15"/>
      <c r="O478" s="15"/>
      <c r="P478" s="15"/>
      <c r="Q478" s="15"/>
      <c r="R478" s="15"/>
      <c r="S478" s="15"/>
    </row>
    <row r="479" spans="1:19" x14ac:dyDescent="0.3">
      <c r="A479" s="25">
        <v>1946</v>
      </c>
      <c r="B479" s="26">
        <v>7</v>
      </c>
      <c r="C479" s="27" t="str">
        <f t="shared" si="23"/>
        <v>1946-7</v>
      </c>
      <c r="D479" s="7"/>
      <c r="E479" s="7"/>
      <c r="F479" s="7">
        <v>1.4885210552180017E-13</v>
      </c>
      <c r="G479" s="7">
        <v>20.44565217391305</v>
      </c>
      <c r="H479" s="24"/>
      <c r="I479" s="24"/>
      <c r="J479" s="24">
        <f t="shared" si="21"/>
        <v>1.4885210552180017E-13</v>
      </c>
      <c r="K479" s="24">
        <f t="shared" si="22"/>
        <v>8.1808787507654657</v>
      </c>
      <c r="L479" s="24"/>
      <c r="M479" s="24"/>
      <c r="N479" s="15"/>
      <c r="O479" s="15"/>
      <c r="P479" s="15"/>
      <c r="Q479" s="15"/>
      <c r="R479" s="15"/>
      <c r="S479" s="15"/>
    </row>
    <row r="480" spans="1:19" x14ac:dyDescent="0.3">
      <c r="A480" s="25">
        <v>1946</v>
      </c>
      <c r="B480" s="26">
        <v>8</v>
      </c>
      <c r="C480" s="27" t="str">
        <f t="shared" si="23"/>
        <v>1946-8</v>
      </c>
      <c r="D480" s="7"/>
      <c r="E480" s="7"/>
      <c r="F480" s="7">
        <v>1.4781152280706554E-13</v>
      </c>
      <c r="G480" s="7">
        <v>20.858695652173921</v>
      </c>
      <c r="H480" s="24"/>
      <c r="I480" s="24"/>
      <c r="J480" s="24">
        <f t="shared" si="21"/>
        <v>1.4781152280706554E-13</v>
      </c>
      <c r="K480" s="24">
        <f t="shared" si="22"/>
        <v>8.3461490285587079</v>
      </c>
      <c r="L480" s="24"/>
      <c r="M480" s="24"/>
      <c r="N480" s="15"/>
      <c r="O480" s="15"/>
      <c r="P480" s="15"/>
      <c r="Q480" s="15"/>
      <c r="R480" s="15"/>
      <c r="S480" s="15"/>
    </row>
    <row r="481" spans="1:19" x14ac:dyDescent="0.3">
      <c r="A481" s="25">
        <v>1946</v>
      </c>
      <c r="B481" s="26">
        <v>9</v>
      </c>
      <c r="C481" s="27" t="str">
        <f t="shared" si="23"/>
        <v>1946-9</v>
      </c>
      <c r="D481" s="7"/>
      <c r="E481" s="7"/>
      <c r="F481" s="7">
        <v>1.4802289117099617E-13</v>
      </c>
      <c r="G481" s="7">
        <v>21.065217391304355</v>
      </c>
      <c r="H481" s="24"/>
      <c r="I481" s="24"/>
      <c r="J481" s="24">
        <f t="shared" si="21"/>
        <v>1.4802289117099617E-13</v>
      </c>
      <c r="K481" s="24">
        <f t="shared" si="22"/>
        <v>8.4287841674553281</v>
      </c>
      <c r="L481" s="24"/>
      <c r="M481" s="24"/>
      <c r="N481" s="15"/>
      <c r="O481" s="15"/>
      <c r="P481" s="15"/>
      <c r="Q481" s="15"/>
      <c r="R481" s="15"/>
      <c r="S481" s="15"/>
    </row>
    <row r="482" spans="1:19" x14ac:dyDescent="0.3">
      <c r="A482" s="25">
        <v>1946</v>
      </c>
      <c r="B482" s="26">
        <v>10</v>
      </c>
      <c r="C482" s="27" t="str">
        <f t="shared" si="23"/>
        <v>1946-10</v>
      </c>
      <c r="D482" s="7"/>
      <c r="E482" s="7"/>
      <c r="F482" s="7">
        <v>1.5168118977748472E-13</v>
      </c>
      <c r="G482" s="7">
        <v>21.478260869565226</v>
      </c>
      <c r="H482" s="24"/>
      <c r="I482" s="24"/>
      <c r="J482" s="24">
        <f t="shared" si="21"/>
        <v>1.5168118977748472E-13</v>
      </c>
      <c r="K482" s="24">
        <f t="shared" si="22"/>
        <v>8.5940544452485703</v>
      </c>
      <c r="L482" s="24"/>
      <c r="M482" s="24"/>
      <c r="N482" s="15"/>
      <c r="O482" s="15"/>
      <c r="P482" s="15"/>
      <c r="Q482" s="15"/>
      <c r="R482" s="15"/>
      <c r="S482" s="15"/>
    </row>
    <row r="483" spans="1:19" x14ac:dyDescent="0.3">
      <c r="A483" s="25">
        <v>1946</v>
      </c>
      <c r="B483" s="26">
        <v>11</v>
      </c>
      <c r="C483" s="27" t="str">
        <f t="shared" si="23"/>
        <v>1946-11</v>
      </c>
      <c r="D483" s="7"/>
      <c r="E483" s="7"/>
      <c r="F483" s="7">
        <v>1.5233155397419388E-13</v>
      </c>
      <c r="G483" s="7">
        <v>21.994565217391315</v>
      </c>
      <c r="H483" s="24"/>
      <c r="I483" s="24"/>
      <c r="J483" s="24">
        <f t="shared" si="21"/>
        <v>1.5233155397419388E-13</v>
      </c>
      <c r="K483" s="24">
        <f t="shared" si="22"/>
        <v>8.8006422924901244</v>
      </c>
      <c r="L483" s="24"/>
      <c r="M483" s="24"/>
      <c r="N483" s="15"/>
      <c r="O483" s="15"/>
      <c r="P483" s="15"/>
      <c r="Q483" s="15"/>
      <c r="R483" s="15"/>
      <c r="S483" s="15"/>
    </row>
    <row r="484" spans="1:19" x14ac:dyDescent="0.3">
      <c r="A484" s="25">
        <v>1946</v>
      </c>
      <c r="B484" s="26">
        <v>12</v>
      </c>
      <c r="C484" s="27" t="str">
        <f t="shared" si="23"/>
        <v>1946-12</v>
      </c>
      <c r="D484" s="7"/>
      <c r="E484" s="7"/>
      <c r="F484" s="7">
        <v>1.5493301076103045E-13</v>
      </c>
      <c r="G484" s="7">
        <v>22.201086956521749</v>
      </c>
      <c r="H484" s="24"/>
      <c r="I484" s="24"/>
      <c r="J484" s="24">
        <f t="shared" si="21"/>
        <v>1.5493301076103045E-13</v>
      </c>
      <c r="K484" s="24">
        <f t="shared" si="22"/>
        <v>8.8832774313867429</v>
      </c>
      <c r="L484" s="24"/>
      <c r="M484" s="24"/>
      <c r="N484" s="15"/>
      <c r="O484" s="15"/>
      <c r="P484" s="15"/>
      <c r="Q484" s="15"/>
      <c r="R484" s="15"/>
      <c r="S484" s="15"/>
    </row>
    <row r="485" spans="1:19" x14ac:dyDescent="0.3">
      <c r="A485" s="25">
        <v>1947</v>
      </c>
      <c r="B485" s="26">
        <v>1</v>
      </c>
      <c r="C485" s="27" t="str">
        <f t="shared" si="23"/>
        <v>1947-1</v>
      </c>
      <c r="D485" s="7"/>
      <c r="E485" s="7"/>
      <c r="F485" s="7">
        <v>1.5359976415777641E-13</v>
      </c>
      <c r="G485" s="7">
        <v>22.201086956521749</v>
      </c>
      <c r="H485" s="24"/>
      <c r="I485" s="24"/>
      <c r="J485" s="24">
        <f t="shared" si="21"/>
        <v>1.5359976415777641E-13</v>
      </c>
      <c r="K485" s="24">
        <f t="shared" si="22"/>
        <v>8.8832774313867429</v>
      </c>
      <c r="L485" s="24"/>
      <c r="M485" s="24"/>
      <c r="N485" s="15"/>
      <c r="O485" s="15"/>
      <c r="P485" s="15"/>
      <c r="Q485" s="15"/>
      <c r="R485" s="15"/>
      <c r="S485" s="15"/>
    </row>
    <row r="486" spans="1:19" x14ac:dyDescent="0.3">
      <c r="A486" s="25">
        <v>1947</v>
      </c>
      <c r="B486" s="26">
        <v>2</v>
      </c>
      <c r="C486" s="27" t="str">
        <f t="shared" si="23"/>
        <v>1947-2</v>
      </c>
      <c r="D486" s="7"/>
      <c r="E486" s="7"/>
      <c r="F486" s="7">
        <v>1.5464034687251107E-13</v>
      </c>
      <c r="G486" s="7">
        <v>22.201086956521749</v>
      </c>
      <c r="H486" s="24"/>
      <c r="I486" s="24"/>
      <c r="J486" s="24">
        <f t="shared" si="21"/>
        <v>1.5464034687251107E-13</v>
      </c>
      <c r="K486" s="24">
        <f t="shared" si="22"/>
        <v>8.8832774313867429</v>
      </c>
      <c r="L486" s="24"/>
      <c r="M486" s="24"/>
      <c r="N486" s="15"/>
      <c r="O486" s="15"/>
      <c r="P486" s="15"/>
      <c r="Q486" s="15"/>
      <c r="R486" s="15"/>
      <c r="S486" s="15"/>
    </row>
    <row r="487" spans="1:19" x14ac:dyDescent="0.3">
      <c r="A487" s="25">
        <v>1947</v>
      </c>
      <c r="B487" s="26">
        <v>3</v>
      </c>
      <c r="C487" s="27" t="str">
        <f t="shared" si="23"/>
        <v>1947-3</v>
      </c>
      <c r="D487" s="7"/>
      <c r="E487" s="7"/>
      <c r="F487" s="7">
        <v>1.64086886829711E-13</v>
      </c>
      <c r="G487" s="7">
        <v>22.614130434782613</v>
      </c>
      <c r="H487" s="24"/>
      <c r="I487" s="24"/>
      <c r="J487" s="24">
        <f t="shared" si="21"/>
        <v>1.64086886829711E-13</v>
      </c>
      <c r="K487" s="24">
        <f t="shared" si="22"/>
        <v>9.0485477091799833</v>
      </c>
      <c r="L487" s="24"/>
      <c r="M487" s="24"/>
      <c r="N487" s="15"/>
      <c r="O487" s="15"/>
      <c r="P487" s="15"/>
      <c r="Q487" s="15"/>
      <c r="R487" s="15"/>
      <c r="S487" s="15"/>
    </row>
    <row r="488" spans="1:19" x14ac:dyDescent="0.3">
      <c r="A488" s="25">
        <v>1947</v>
      </c>
      <c r="B488" s="26">
        <v>4</v>
      </c>
      <c r="C488" s="27" t="str">
        <f t="shared" si="23"/>
        <v>1947-4</v>
      </c>
      <c r="D488" s="7"/>
      <c r="E488" s="7"/>
      <c r="F488" s="7">
        <v>1.6418444145921763E-13</v>
      </c>
      <c r="G488" s="7">
        <v>22.614130434782613</v>
      </c>
      <c r="H488" s="24"/>
      <c r="I488" s="24"/>
      <c r="J488" s="24">
        <f t="shared" si="21"/>
        <v>1.6418444145921763E-13</v>
      </c>
      <c r="K488" s="24">
        <f t="shared" si="22"/>
        <v>9.0485477091799833</v>
      </c>
      <c r="L488" s="24"/>
      <c r="M488" s="24"/>
      <c r="N488" s="15"/>
      <c r="O488" s="15"/>
      <c r="P488" s="15"/>
      <c r="Q488" s="15"/>
      <c r="R488" s="15"/>
      <c r="S488" s="15"/>
    </row>
    <row r="489" spans="1:19" x14ac:dyDescent="0.3">
      <c r="A489" s="25">
        <v>1947</v>
      </c>
      <c r="B489" s="26">
        <v>5</v>
      </c>
      <c r="C489" s="27" t="str">
        <f t="shared" si="23"/>
        <v>1947-5</v>
      </c>
      <c r="D489" s="7"/>
      <c r="E489" s="7"/>
      <c r="F489" s="7">
        <v>1.6436329161331253E-13</v>
      </c>
      <c r="G489" s="7">
        <v>22.614130434782613</v>
      </c>
      <c r="H489" s="24"/>
      <c r="I489" s="24"/>
      <c r="J489" s="24">
        <f t="shared" si="21"/>
        <v>1.6436329161331253E-13</v>
      </c>
      <c r="K489" s="24">
        <f t="shared" si="22"/>
        <v>9.0485477091799833</v>
      </c>
      <c r="L489" s="24"/>
      <c r="M489" s="24"/>
      <c r="N489" s="15"/>
      <c r="O489" s="15"/>
      <c r="P489" s="15"/>
      <c r="Q489" s="15"/>
      <c r="R489" s="15"/>
      <c r="S489" s="15"/>
    </row>
    <row r="490" spans="1:19" x14ac:dyDescent="0.3">
      <c r="A490" s="25">
        <v>1947</v>
      </c>
      <c r="B490" s="26">
        <v>6</v>
      </c>
      <c r="C490" s="27" t="str">
        <f t="shared" si="23"/>
        <v>1947-6</v>
      </c>
      <c r="D490" s="7"/>
      <c r="E490" s="7"/>
      <c r="F490" s="7">
        <v>1.7203758913447992E-13</v>
      </c>
      <c r="G490" s="7">
        <v>22.717391304347831</v>
      </c>
      <c r="H490" s="24"/>
      <c r="I490" s="24"/>
      <c r="J490" s="24">
        <f t="shared" si="21"/>
        <v>1.7203758913447992E-13</v>
      </c>
      <c r="K490" s="24">
        <f t="shared" si="22"/>
        <v>9.0898652786282934</v>
      </c>
      <c r="L490" s="24"/>
      <c r="M490" s="24"/>
      <c r="N490" s="15"/>
      <c r="O490" s="15"/>
      <c r="P490" s="15"/>
      <c r="Q490" s="15"/>
      <c r="R490" s="15"/>
      <c r="S490" s="15"/>
    </row>
    <row r="491" spans="1:19" x14ac:dyDescent="0.3">
      <c r="A491" s="25">
        <v>1947</v>
      </c>
      <c r="B491" s="26">
        <v>7</v>
      </c>
      <c r="C491" s="27" t="str">
        <f t="shared" si="23"/>
        <v>1947-7</v>
      </c>
      <c r="D491" s="7"/>
      <c r="E491" s="7"/>
      <c r="F491" s="7">
        <v>1.7015153296402394E-13</v>
      </c>
      <c r="G491" s="7">
        <v>22.923913043478269</v>
      </c>
      <c r="H491" s="24"/>
      <c r="I491" s="24"/>
      <c r="J491" s="24">
        <f t="shared" si="21"/>
        <v>1.7015153296402394E-13</v>
      </c>
      <c r="K491" s="24">
        <f t="shared" si="22"/>
        <v>9.1725004175249154</v>
      </c>
      <c r="L491" s="24"/>
      <c r="M491" s="24"/>
      <c r="N491" s="15"/>
      <c r="O491" s="15"/>
      <c r="P491" s="15"/>
      <c r="Q491" s="15"/>
      <c r="R491" s="15"/>
      <c r="S491" s="15"/>
    </row>
    <row r="492" spans="1:19" x14ac:dyDescent="0.3">
      <c r="A492" s="25">
        <v>1947</v>
      </c>
      <c r="B492" s="26">
        <v>8</v>
      </c>
      <c r="C492" s="27" t="str">
        <f t="shared" si="23"/>
        <v>1947-8</v>
      </c>
      <c r="D492" s="7"/>
      <c r="E492" s="7"/>
      <c r="F492" s="7">
        <v>1.717124070361254E-13</v>
      </c>
      <c r="G492" s="7">
        <v>23.233695652173925</v>
      </c>
      <c r="H492" s="24"/>
      <c r="I492" s="24"/>
      <c r="J492" s="24">
        <f t="shared" si="21"/>
        <v>1.717124070361254E-13</v>
      </c>
      <c r="K492" s="24">
        <f t="shared" si="22"/>
        <v>9.2964531258698475</v>
      </c>
      <c r="L492" s="24"/>
      <c r="M492" s="24"/>
      <c r="N492" s="15"/>
      <c r="O492" s="15"/>
      <c r="P492" s="15"/>
      <c r="Q492" s="15"/>
      <c r="R492" s="15"/>
      <c r="S492" s="15"/>
    </row>
    <row r="493" spans="1:19" x14ac:dyDescent="0.3">
      <c r="A493" s="25">
        <v>1947</v>
      </c>
      <c r="B493" s="26">
        <v>9</v>
      </c>
      <c r="C493" s="27" t="str">
        <f t="shared" si="23"/>
        <v>1947-9</v>
      </c>
      <c r="D493" s="7"/>
      <c r="E493" s="7"/>
      <c r="F493" s="7">
        <v>1.7192377540005597E-13</v>
      </c>
      <c r="G493" s="7">
        <v>23.750000000000011</v>
      </c>
      <c r="H493" s="24"/>
      <c r="I493" s="24"/>
      <c r="J493" s="24">
        <f t="shared" si="21"/>
        <v>1.7192377540005597E-13</v>
      </c>
      <c r="K493" s="24">
        <f t="shared" si="22"/>
        <v>9.5030409731113998</v>
      </c>
      <c r="L493" s="24"/>
      <c r="M493" s="24"/>
      <c r="N493" s="15"/>
      <c r="O493" s="15"/>
      <c r="P493" s="15"/>
      <c r="Q493" s="15"/>
      <c r="R493" s="15"/>
      <c r="S493" s="15"/>
    </row>
    <row r="494" spans="1:19" x14ac:dyDescent="0.3">
      <c r="A494" s="25">
        <v>1947</v>
      </c>
      <c r="B494" s="26">
        <v>10</v>
      </c>
      <c r="C494" s="27" t="str">
        <f t="shared" si="23"/>
        <v>1947-10</v>
      </c>
      <c r="D494" s="7"/>
      <c r="E494" s="7"/>
      <c r="F494" s="7">
        <v>1.7098074731482799E-13</v>
      </c>
      <c r="G494" s="7">
        <v>23.750000000000011</v>
      </c>
      <c r="H494" s="24"/>
      <c r="I494" s="24"/>
      <c r="J494" s="24">
        <f t="shared" si="21"/>
        <v>1.7098074731482799E-13</v>
      </c>
      <c r="K494" s="24">
        <f t="shared" si="22"/>
        <v>9.5030409731113998</v>
      </c>
      <c r="L494" s="24"/>
      <c r="M494" s="24"/>
      <c r="N494" s="15"/>
      <c r="O494" s="15"/>
      <c r="P494" s="15"/>
      <c r="Q494" s="15"/>
      <c r="R494" s="15"/>
      <c r="S494" s="15"/>
    </row>
    <row r="495" spans="1:19" x14ac:dyDescent="0.3">
      <c r="A495" s="25">
        <v>1947</v>
      </c>
      <c r="B495" s="26">
        <v>11</v>
      </c>
      <c r="C495" s="27" t="str">
        <f t="shared" si="23"/>
        <v>1947-11</v>
      </c>
      <c r="D495" s="7"/>
      <c r="E495" s="7"/>
      <c r="F495" s="7">
        <v>1.7257413959676513E-13</v>
      </c>
      <c r="G495" s="7">
        <v>23.853260869565229</v>
      </c>
      <c r="H495" s="24"/>
      <c r="I495" s="24"/>
      <c r="J495" s="24">
        <f t="shared" si="21"/>
        <v>1.7257413959676513E-13</v>
      </c>
      <c r="K495" s="24">
        <f t="shared" si="22"/>
        <v>9.5443585425597117</v>
      </c>
      <c r="L495" s="24"/>
      <c r="M495" s="24"/>
      <c r="N495" s="15"/>
      <c r="O495" s="15"/>
      <c r="P495" s="15"/>
      <c r="Q495" s="15"/>
      <c r="R495" s="15"/>
      <c r="S495" s="15"/>
    </row>
    <row r="496" spans="1:19" x14ac:dyDescent="0.3">
      <c r="A496" s="25">
        <v>1947</v>
      </c>
      <c r="B496" s="26">
        <v>12</v>
      </c>
      <c r="C496" s="27" t="str">
        <f t="shared" si="23"/>
        <v>1947-12</v>
      </c>
      <c r="D496" s="7"/>
      <c r="E496" s="7"/>
      <c r="F496" s="7">
        <v>1.7803719884912198E-13</v>
      </c>
      <c r="G496" s="7">
        <v>24.163043478260878</v>
      </c>
      <c r="H496" s="24"/>
      <c r="I496" s="24"/>
      <c r="J496" s="24">
        <f t="shared" si="21"/>
        <v>1.7803719884912198E-13</v>
      </c>
      <c r="K496" s="24">
        <f t="shared" si="22"/>
        <v>9.6683112509046421</v>
      </c>
      <c r="L496" s="24"/>
      <c r="M496" s="24"/>
      <c r="N496" s="15"/>
      <c r="O496" s="15"/>
      <c r="P496" s="15"/>
      <c r="Q496" s="15"/>
      <c r="R496" s="15"/>
      <c r="S496" s="15"/>
    </row>
    <row r="497" spans="1:19" x14ac:dyDescent="0.3">
      <c r="A497" s="25">
        <v>1948</v>
      </c>
      <c r="B497" s="26">
        <v>1</v>
      </c>
      <c r="C497" s="27" t="str">
        <f t="shared" si="23"/>
        <v>1948-1</v>
      </c>
      <c r="D497" s="7"/>
      <c r="E497" s="7"/>
      <c r="F497" s="7">
        <v>1.7517559638360173E-13</v>
      </c>
      <c r="G497" s="7">
        <v>24.472826086956534</v>
      </c>
      <c r="H497" s="24"/>
      <c r="I497" s="24"/>
      <c r="J497" s="24">
        <f t="shared" si="21"/>
        <v>1.7517559638360173E-13</v>
      </c>
      <c r="K497" s="24">
        <f t="shared" si="22"/>
        <v>9.7922639592495742</v>
      </c>
      <c r="L497" s="24"/>
      <c r="M497" s="24"/>
      <c r="N497" s="15"/>
      <c r="O497" s="15"/>
      <c r="P497" s="15"/>
      <c r="Q497" s="15"/>
      <c r="R497" s="15"/>
      <c r="S497" s="15"/>
    </row>
    <row r="498" spans="1:19" x14ac:dyDescent="0.3">
      <c r="A498" s="25">
        <v>1948</v>
      </c>
      <c r="B498" s="26">
        <v>2</v>
      </c>
      <c r="C498" s="27" t="str">
        <f t="shared" si="23"/>
        <v>1948-2</v>
      </c>
      <c r="D498" s="7"/>
      <c r="E498" s="7"/>
      <c r="F498" s="7">
        <v>1.7467156413115225E-13</v>
      </c>
      <c r="G498" s="7">
        <v>24.266304347826097</v>
      </c>
      <c r="H498" s="24"/>
      <c r="I498" s="24"/>
      <c r="J498" s="24">
        <f t="shared" si="21"/>
        <v>1.7467156413115225E-13</v>
      </c>
      <c r="K498" s="24">
        <f t="shared" si="22"/>
        <v>9.7096288203529522</v>
      </c>
      <c r="L498" s="24"/>
      <c r="M498" s="24"/>
      <c r="N498" s="15"/>
      <c r="O498" s="15"/>
      <c r="P498" s="15"/>
      <c r="Q498" s="15"/>
      <c r="R498" s="15"/>
      <c r="S498" s="15"/>
    </row>
    <row r="499" spans="1:19" x14ac:dyDescent="0.3">
      <c r="A499" s="25">
        <v>1948</v>
      </c>
      <c r="B499" s="26">
        <v>3</v>
      </c>
      <c r="C499" s="27" t="str">
        <f t="shared" si="23"/>
        <v>1948-3</v>
      </c>
      <c r="D499" s="7"/>
      <c r="E499" s="7"/>
      <c r="F499" s="7">
        <v>1.7782583048519138E-13</v>
      </c>
      <c r="G499" s="7">
        <v>24.163043478260878</v>
      </c>
      <c r="H499" s="24"/>
      <c r="I499" s="24"/>
      <c r="J499" s="24">
        <f t="shared" si="21"/>
        <v>1.7782583048519135E-13</v>
      </c>
      <c r="K499" s="24">
        <f t="shared" si="22"/>
        <v>9.6683112509046421</v>
      </c>
      <c r="L499" s="24"/>
      <c r="M499" s="24"/>
      <c r="N499" s="15"/>
      <c r="O499" s="15"/>
      <c r="P499" s="15"/>
      <c r="Q499" s="15"/>
      <c r="R499" s="15"/>
      <c r="S499" s="15"/>
    </row>
    <row r="500" spans="1:19" x14ac:dyDescent="0.3">
      <c r="A500" s="25">
        <v>1948</v>
      </c>
      <c r="B500" s="26">
        <v>4</v>
      </c>
      <c r="C500" s="27" t="str">
        <f t="shared" si="23"/>
        <v>1948-4</v>
      </c>
      <c r="D500" s="7"/>
      <c r="E500" s="7"/>
      <c r="F500" s="7">
        <v>1.7886641319992599E-13</v>
      </c>
      <c r="G500" s="7">
        <v>24.576086956521753</v>
      </c>
      <c r="H500" s="24"/>
      <c r="I500" s="24"/>
      <c r="J500" s="24">
        <f t="shared" si="21"/>
        <v>1.7886641319992596E-13</v>
      </c>
      <c r="K500" s="24">
        <f t="shared" si="22"/>
        <v>9.8335815286978843</v>
      </c>
      <c r="L500" s="24"/>
      <c r="M500" s="24"/>
      <c r="N500" s="15"/>
      <c r="O500" s="15"/>
      <c r="P500" s="15"/>
      <c r="Q500" s="15"/>
      <c r="R500" s="15"/>
      <c r="S500" s="15"/>
    </row>
    <row r="501" spans="1:19" x14ac:dyDescent="0.3">
      <c r="A501" s="25">
        <v>1948</v>
      </c>
      <c r="B501" s="26">
        <v>5</v>
      </c>
      <c r="C501" s="27" t="str">
        <f t="shared" si="23"/>
        <v>1948-5</v>
      </c>
      <c r="D501" s="7"/>
      <c r="E501" s="7"/>
      <c r="F501" s="7">
        <v>1.8328888973754818E-13</v>
      </c>
      <c r="G501" s="7">
        <v>24.679347826086964</v>
      </c>
      <c r="H501" s="24"/>
      <c r="I501" s="24"/>
      <c r="J501" s="24">
        <f t="shared" si="21"/>
        <v>1.8328888973754818E-13</v>
      </c>
      <c r="K501" s="24">
        <f t="shared" si="22"/>
        <v>9.8748990981461926</v>
      </c>
      <c r="L501" s="24"/>
      <c r="M501" s="24"/>
      <c r="N501" s="15"/>
      <c r="O501" s="15"/>
      <c r="P501" s="15"/>
      <c r="Q501" s="15"/>
      <c r="R501" s="15"/>
      <c r="S501" s="15"/>
    </row>
    <row r="502" spans="1:19" x14ac:dyDescent="0.3">
      <c r="A502" s="25">
        <v>1948</v>
      </c>
      <c r="B502" s="26">
        <v>6</v>
      </c>
      <c r="C502" s="27" t="str">
        <f t="shared" si="23"/>
        <v>1948-6</v>
      </c>
      <c r="D502" s="7"/>
      <c r="E502" s="7"/>
      <c r="F502" s="7">
        <v>1.8852432152105657E-13</v>
      </c>
      <c r="G502" s="7">
        <v>24.885869565217401</v>
      </c>
      <c r="H502" s="24"/>
      <c r="I502" s="24"/>
      <c r="J502" s="24">
        <f t="shared" si="21"/>
        <v>1.8852432152105655E-13</v>
      </c>
      <c r="K502" s="24">
        <f t="shared" si="22"/>
        <v>9.9575342370428146</v>
      </c>
      <c r="L502" s="24"/>
      <c r="M502" s="24"/>
      <c r="N502" s="15"/>
      <c r="O502" s="15"/>
      <c r="P502" s="15"/>
      <c r="Q502" s="15"/>
      <c r="R502" s="15"/>
      <c r="S502" s="15"/>
    </row>
    <row r="503" spans="1:19" x14ac:dyDescent="0.3">
      <c r="A503" s="25">
        <v>1948</v>
      </c>
      <c r="B503" s="26">
        <v>7</v>
      </c>
      <c r="C503" s="27" t="str">
        <f t="shared" si="23"/>
        <v>1948-7</v>
      </c>
      <c r="D503" s="7"/>
      <c r="E503" s="7"/>
      <c r="F503" s="7">
        <v>1.8810158479319534E-13</v>
      </c>
      <c r="G503" s="7">
        <v>25.195652173913047</v>
      </c>
      <c r="H503" s="24"/>
      <c r="I503" s="24"/>
      <c r="J503" s="24">
        <f t="shared" si="21"/>
        <v>1.8810158479319534E-13</v>
      </c>
      <c r="K503" s="24">
        <f t="shared" si="22"/>
        <v>10.081486945387743</v>
      </c>
      <c r="L503" s="24"/>
      <c r="M503" s="24"/>
      <c r="N503" s="15"/>
      <c r="O503" s="15"/>
      <c r="P503" s="15"/>
      <c r="Q503" s="15"/>
      <c r="R503" s="15"/>
      <c r="S503" s="15"/>
    </row>
    <row r="504" spans="1:19" x14ac:dyDescent="0.3">
      <c r="A504" s="25">
        <v>1948</v>
      </c>
      <c r="B504" s="26">
        <v>8</v>
      </c>
      <c r="C504" s="27" t="str">
        <f t="shared" si="23"/>
        <v>1948-8</v>
      </c>
      <c r="D504" s="7"/>
      <c r="E504" s="7"/>
      <c r="F504" s="7">
        <v>1.9197125176361448E-13</v>
      </c>
      <c r="G504" s="7">
        <v>25.298913043478269</v>
      </c>
      <c r="H504" s="24"/>
      <c r="I504" s="24"/>
      <c r="J504" s="24">
        <f t="shared" si="21"/>
        <v>1.919712517636145E-13</v>
      </c>
      <c r="K504" s="24">
        <f t="shared" si="22"/>
        <v>10.122804514836055</v>
      </c>
      <c r="L504" s="24"/>
      <c r="M504" s="24"/>
      <c r="N504" s="15"/>
      <c r="O504" s="15"/>
      <c r="P504" s="15"/>
      <c r="Q504" s="15"/>
      <c r="R504" s="15"/>
      <c r="S504" s="15"/>
    </row>
    <row r="505" spans="1:19" x14ac:dyDescent="0.3">
      <c r="A505" s="25">
        <v>1948</v>
      </c>
      <c r="B505" s="26">
        <v>9</v>
      </c>
      <c r="C505" s="27" t="str">
        <f t="shared" si="23"/>
        <v>1948-9</v>
      </c>
      <c r="D505" s="7"/>
      <c r="E505" s="7"/>
      <c r="F505" s="7">
        <v>1.9984065854379522E-13</v>
      </c>
      <c r="G505" s="7">
        <v>25.298913043478269</v>
      </c>
      <c r="H505" s="24"/>
      <c r="I505" s="24"/>
      <c r="J505" s="24">
        <f t="shared" si="21"/>
        <v>1.9984065854379522E-13</v>
      </c>
      <c r="K505" s="24">
        <f t="shared" si="22"/>
        <v>10.122804514836055</v>
      </c>
      <c r="L505" s="24"/>
      <c r="M505" s="24"/>
      <c r="N505" s="15"/>
      <c r="O505" s="15"/>
      <c r="P505" s="15"/>
      <c r="Q505" s="15"/>
      <c r="R505" s="15"/>
      <c r="S505" s="15"/>
    </row>
    <row r="506" spans="1:19" x14ac:dyDescent="0.3">
      <c r="A506" s="25">
        <v>1948</v>
      </c>
      <c r="B506" s="26">
        <v>10</v>
      </c>
      <c r="C506" s="27" t="str">
        <f t="shared" si="23"/>
        <v>1948-10</v>
      </c>
      <c r="D506" s="7"/>
      <c r="E506" s="7"/>
      <c r="F506" s="7">
        <v>2.004585045306686E-13</v>
      </c>
      <c r="G506" s="7">
        <v>25.19565217391305</v>
      </c>
      <c r="H506" s="24"/>
      <c r="I506" s="24"/>
      <c r="J506" s="24">
        <f t="shared" si="21"/>
        <v>2.004585045306686E-13</v>
      </c>
      <c r="K506" s="24">
        <f t="shared" si="22"/>
        <v>10.081486945387745</v>
      </c>
      <c r="L506" s="24"/>
      <c r="M506" s="24"/>
      <c r="N506" s="15"/>
      <c r="O506" s="15"/>
      <c r="P506" s="15"/>
      <c r="Q506" s="15"/>
      <c r="R506" s="15"/>
      <c r="S506" s="15"/>
    </row>
    <row r="507" spans="1:19" x14ac:dyDescent="0.3">
      <c r="A507" s="25">
        <v>1948</v>
      </c>
      <c r="B507" s="26">
        <v>11</v>
      </c>
      <c r="C507" s="27" t="str">
        <f t="shared" si="23"/>
        <v>1948-11</v>
      </c>
      <c r="D507" s="7"/>
      <c r="E507" s="7"/>
      <c r="F507" s="7">
        <v>2.0089750036344713E-13</v>
      </c>
      <c r="G507" s="7">
        <v>24.989130434782616</v>
      </c>
      <c r="H507" s="24"/>
      <c r="I507" s="24"/>
      <c r="J507" s="24">
        <f t="shared" si="21"/>
        <v>2.0089750036344713E-13</v>
      </c>
      <c r="K507" s="24">
        <f t="shared" si="22"/>
        <v>9.9988518064911247</v>
      </c>
      <c r="L507" s="24"/>
      <c r="M507" s="24"/>
      <c r="N507" s="15"/>
      <c r="O507" s="15"/>
      <c r="P507" s="15"/>
      <c r="Q507" s="15"/>
      <c r="R507" s="15"/>
      <c r="S507" s="15"/>
    </row>
    <row r="508" spans="1:19" x14ac:dyDescent="0.3">
      <c r="A508" s="25">
        <v>1948</v>
      </c>
      <c r="B508" s="26">
        <v>12</v>
      </c>
      <c r="C508" s="27" t="str">
        <f t="shared" si="23"/>
        <v>1948-12</v>
      </c>
      <c r="D508" s="7"/>
      <c r="E508" s="7"/>
      <c r="F508" s="7">
        <v>2.1159599139931238E-13</v>
      </c>
      <c r="G508" s="7">
        <v>24.885869565217401</v>
      </c>
      <c r="H508" s="24"/>
      <c r="I508" s="24"/>
      <c r="J508" s="24">
        <f t="shared" si="21"/>
        <v>2.1159599139931238E-13</v>
      </c>
      <c r="K508" s="24">
        <f t="shared" si="22"/>
        <v>9.9575342370428146</v>
      </c>
      <c r="L508" s="24"/>
      <c r="M508" s="24"/>
      <c r="N508" s="15"/>
      <c r="O508" s="15"/>
      <c r="P508" s="15"/>
      <c r="Q508" s="15"/>
      <c r="R508" s="15"/>
      <c r="S508" s="15"/>
    </row>
    <row r="509" spans="1:19" x14ac:dyDescent="0.3">
      <c r="A509" s="25">
        <v>1949</v>
      </c>
      <c r="B509" s="26">
        <v>1</v>
      </c>
      <c r="C509" s="27" t="str">
        <f t="shared" si="23"/>
        <v>1949-1</v>
      </c>
      <c r="D509" s="7"/>
      <c r="E509" s="7"/>
      <c r="F509" s="7">
        <v>2.1275038784847099E-13</v>
      </c>
      <c r="G509" s="7">
        <v>24.782608695652183</v>
      </c>
      <c r="H509" s="24"/>
      <c r="I509" s="24"/>
      <c r="J509" s="24">
        <f t="shared" si="21"/>
        <v>2.1275038784847099E-13</v>
      </c>
      <c r="K509" s="24">
        <f t="shared" si="22"/>
        <v>9.9162166675945027</v>
      </c>
      <c r="L509" s="24"/>
      <c r="M509" s="24"/>
      <c r="N509" s="15"/>
      <c r="O509" s="15"/>
      <c r="P509" s="15"/>
      <c r="Q509" s="15"/>
      <c r="R509" s="15"/>
      <c r="S509" s="15"/>
    </row>
    <row r="510" spans="1:19" x14ac:dyDescent="0.3">
      <c r="A510" s="25">
        <v>1949</v>
      </c>
      <c r="B510" s="26">
        <v>2</v>
      </c>
      <c r="C510" s="27" t="str">
        <f t="shared" si="23"/>
        <v>1949-2</v>
      </c>
      <c r="D510" s="7"/>
      <c r="E510" s="7"/>
      <c r="F510" s="7">
        <v>2.1221383738618631E-13</v>
      </c>
      <c r="G510" s="7">
        <v>24.576086956521749</v>
      </c>
      <c r="H510" s="24"/>
      <c r="I510" s="24"/>
      <c r="J510" s="24">
        <f t="shared" si="21"/>
        <v>2.1221383738618631E-13</v>
      </c>
      <c r="K510" s="24">
        <f t="shared" si="22"/>
        <v>9.8335815286978843</v>
      </c>
      <c r="L510" s="24"/>
      <c r="M510" s="24"/>
      <c r="N510" s="15"/>
      <c r="O510" s="15"/>
      <c r="P510" s="15"/>
      <c r="Q510" s="15"/>
      <c r="R510" s="15"/>
      <c r="S510" s="15"/>
    </row>
    <row r="511" spans="1:19" x14ac:dyDescent="0.3">
      <c r="A511" s="25">
        <v>1949</v>
      </c>
      <c r="B511" s="26">
        <v>3</v>
      </c>
      <c r="C511" s="27" t="str">
        <f t="shared" si="23"/>
        <v>1949-3</v>
      </c>
      <c r="D511" s="7"/>
      <c r="E511" s="7"/>
      <c r="F511" s="7">
        <v>2.2668444076296404E-13</v>
      </c>
      <c r="G511" s="7">
        <v>24.576086956521745</v>
      </c>
      <c r="H511" s="24"/>
      <c r="I511" s="24"/>
      <c r="J511" s="24">
        <f t="shared" si="21"/>
        <v>2.2668444076296401E-13</v>
      </c>
      <c r="K511" s="24">
        <f t="shared" si="22"/>
        <v>9.8335815286978825</v>
      </c>
      <c r="L511" s="24"/>
      <c r="M511" s="24"/>
      <c r="N511" s="15"/>
      <c r="O511" s="15"/>
      <c r="P511" s="15"/>
      <c r="Q511" s="15"/>
      <c r="R511" s="15"/>
      <c r="S511" s="15"/>
    </row>
    <row r="512" spans="1:19" x14ac:dyDescent="0.3">
      <c r="A512" s="25">
        <v>1949</v>
      </c>
      <c r="B512" s="26">
        <v>4</v>
      </c>
      <c r="C512" s="27" t="str">
        <f t="shared" si="23"/>
        <v>1949-4</v>
      </c>
      <c r="D512" s="7"/>
      <c r="E512" s="7"/>
      <c r="F512" s="7">
        <v>2.3770811389718391E-13</v>
      </c>
      <c r="G512" s="7">
        <v>24.679347826086961</v>
      </c>
      <c r="H512" s="24"/>
      <c r="I512" s="24"/>
      <c r="J512" s="24">
        <f t="shared" si="21"/>
        <v>2.3770811389718391E-13</v>
      </c>
      <c r="K512" s="24">
        <f t="shared" si="22"/>
        <v>9.8748990981461926</v>
      </c>
      <c r="L512" s="24"/>
      <c r="M512" s="24"/>
      <c r="N512" s="15"/>
      <c r="O512" s="15"/>
      <c r="P512" s="15"/>
      <c r="Q512" s="15"/>
      <c r="R512" s="15"/>
      <c r="S512" s="15"/>
    </row>
    <row r="513" spans="1:19" x14ac:dyDescent="0.3">
      <c r="A513" s="25">
        <v>1949</v>
      </c>
      <c r="B513" s="26">
        <v>5</v>
      </c>
      <c r="C513" s="27" t="str">
        <f t="shared" si="23"/>
        <v>1949-5</v>
      </c>
      <c r="D513" s="7"/>
      <c r="E513" s="7"/>
      <c r="F513" s="7">
        <v>2.4461823348721817E-13</v>
      </c>
      <c r="G513" s="7">
        <v>24.576086956521745</v>
      </c>
      <c r="H513" s="24"/>
      <c r="I513" s="24"/>
      <c r="J513" s="24">
        <f t="shared" si="21"/>
        <v>2.4461823348721817E-13</v>
      </c>
      <c r="K513" s="24">
        <f t="shared" si="22"/>
        <v>9.8335815286978825</v>
      </c>
      <c r="L513" s="24"/>
      <c r="M513" s="24"/>
      <c r="N513" s="15"/>
      <c r="O513" s="15"/>
      <c r="P513" s="15"/>
      <c r="Q513" s="15"/>
      <c r="R513" s="15"/>
      <c r="S513" s="15"/>
    </row>
    <row r="514" spans="1:19" x14ac:dyDescent="0.3">
      <c r="A514" s="25">
        <v>1949</v>
      </c>
      <c r="B514" s="26">
        <v>6</v>
      </c>
      <c r="C514" s="27" t="str">
        <f t="shared" si="23"/>
        <v>1949-6</v>
      </c>
      <c r="D514" s="7"/>
      <c r="E514" s="7"/>
      <c r="F514" s="7">
        <v>2.474798359527384E-13</v>
      </c>
      <c r="G514" s="7">
        <v>24.679347826086961</v>
      </c>
      <c r="H514" s="24"/>
      <c r="I514" s="24"/>
      <c r="J514" s="24">
        <f t="shared" si="21"/>
        <v>2.474798359527384E-13</v>
      </c>
      <c r="K514" s="24">
        <f t="shared" si="22"/>
        <v>9.8748990981461926</v>
      </c>
      <c r="L514" s="24"/>
      <c r="M514" s="24"/>
      <c r="N514" s="15"/>
      <c r="O514" s="15"/>
      <c r="P514" s="15"/>
      <c r="Q514" s="15"/>
      <c r="R514" s="15"/>
      <c r="S514" s="15"/>
    </row>
    <row r="515" spans="1:19" x14ac:dyDescent="0.3">
      <c r="A515" s="25">
        <v>1949</v>
      </c>
      <c r="B515" s="26">
        <v>7</v>
      </c>
      <c r="C515" s="27" t="str">
        <f t="shared" si="23"/>
        <v>1949-7</v>
      </c>
      <c r="D515" s="7"/>
      <c r="E515" s="7"/>
      <c r="F515" s="7">
        <v>2.5206490353953769E-13</v>
      </c>
      <c r="G515" s="7">
        <v>24.47282608695653</v>
      </c>
      <c r="H515" s="24"/>
      <c r="I515" s="24"/>
      <c r="J515" s="24">
        <f t="shared" si="21"/>
        <v>2.5206490353953769E-13</v>
      </c>
      <c r="K515" s="24">
        <f t="shared" si="22"/>
        <v>9.7922639592495724</v>
      </c>
      <c r="L515" s="24"/>
      <c r="M515" s="24"/>
      <c r="N515" s="15"/>
      <c r="O515" s="15"/>
      <c r="P515" s="15"/>
      <c r="Q515" s="15"/>
      <c r="R515" s="15"/>
      <c r="S515" s="15"/>
    </row>
    <row r="516" spans="1:19" x14ac:dyDescent="0.3">
      <c r="A516" s="25">
        <v>1949</v>
      </c>
      <c r="B516" s="26">
        <v>8</v>
      </c>
      <c r="C516" s="27" t="str">
        <f t="shared" si="23"/>
        <v>1949-8</v>
      </c>
      <c r="D516" s="7"/>
      <c r="E516" s="7"/>
      <c r="F516" s="7">
        <v>2.5637356634273537E-13</v>
      </c>
      <c r="G516" s="7">
        <v>24.576086956521745</v>
      </c>
      <c r="H516" s="24"/>
      <c r="I516" s="24"/>
      <c r="J516" s="24">
        <f t="shared" si="21"/>
        <v>2.5637356634273537E-13</v>
      </c>
      <c r="K516" s="24">
        <f t="shared" si="22"/>
        <v>9.8335815286978825</v>
      </c>
      <c r="L516" s="24"/>
      <c r="M516" s="24"/>
      <c r="N516" s="15"/>
      <c r="O516" s="15"/>
      <c r="P516" s="15"/>
      <c r="Q516" s="15"/>
      <c r="R516" s="15"/>
      <c r="S516" s="15"/>
    </row>
    <row r="517" spans="1:19" x14ac:dyDescent="0.3">
      <c r="A517" s="25">
        <v>1949</v>
      </c>
      <c r="B517" s="26">
        <v>9</v>
      </c>
      <c r="C517" s="27" t="str">
        <f t="shared" si="23"/>
        <v>1949-9</v>
      </c>
      <c r="D517" s="7"/>
      <c r="E517" s="7"/>
      <c r="F517" s="7">
        <v>2.6038956525741426E-13</v>
      </c>
      <c r="G517" s="7">
        <v>24.679347826086961</v>
      </c>
      <c r="H517" s="24"/>
      <c r="I517" s="24"/>
      <c r="J517" s="24">
        <f t="shared" si="21"/>
        <v>2.6038956525741426E-13</v>
      </c>
      <c r="K517" s="24">
        <f t="shared" si="22"/>
        <v>9.8748990981461926</v>
      </c>
      <c r="L517" s="24"/>
      <c r="M517" s="24"/>
      <c r="N517" s="15"/>
      <c r="O517" s="15"/>
      <c r="P517" s="15"/>
      <c r="Q517" s="15"/>
      <c r="R517" s="15"/>
      <c r="S517" s="15"/>
    </row>
    <row r="518" spans="1:19" x14ac:dyDescent="0.3">
      <c r="A518" s="25">
        <v>1949</v>
      </c>
      <c r="B518" s="26">
        <v>10</v>
      </c>
      <c r="C518" s="27" t="str">
        <f t="shared" si="23"/>
        <v>1949-10</v>
      </c>
      <c r="D518" s="7"/>
      <c r="E518" s="7"/>
      <c r="F518" s="7">
        <v>2.6751105321137912E-13</v>
      </c>
      <c r="G518" s="7">
        <v>24.47282608695653</v>
      </c>
      <c r="H518" s="24"/>
      <c r="I518" s="24"/>
      <c r="J518" s="24">
        <f t="shared" si="21"/>
        <v>2.6751105321137912E-13</v>
      </c>
      <c r="K518" s="24">
        <f t="shared" si="22"/>
        <v>9.7922639592495724</v>
      </c>
      <c r="L518" s="24"/>
      <c r="M518" s="24"/>
      <c r="N518" s="15"/>
      <c r="O518" s="15"/>
      <c r="P518" s="15"/>
      <c r="Q518" s="15"/>
      <c r="R518" s="15"/>
      <c r="S518" s="15"/>
    </row>
    <row r="519" spans="1:19" x14ac:dyDescent="0.3">
      <c r="A519" s="25">
        <v>1949</v>
      </c>
      <c r="B519" s="26">
        <v>11</v>
      </c>
      <c r="C519" s="27" t="str">
        <f t="shared" si="23"/>
        <v>1949-11</v>
      </c>
      <c r="D519" s="7"/>
      <c r="E519" s="7"/>
      <c r="F519" s="7">
        <v>2.761121197128572E-13</v>
      </c>
      <c r="G519" s="7">
        <v>24.576086956521749</v>
      </c>
      <c r="H519" s="24"/>
      <c r="I519" s="24"/>
      <c r="J519" s="24">
        <f t="shared" si="21"/>
        <v>2.761121197128572E-13</v>
      </c>
      <c r="K519" s="24">
        <f t="shared" si="22"/>
        <v>9.8335815286978843</v>
      </c>
      <c r="L519" s="24"/>
      <c r="M519" s="24"/>
      <c r="N519" s="15"/>
      <c r="O519" s="15"/>
      <c r="P519" s="15"/>
      <c r="Q519" s="15"/>
      <c r="R519" s="15"/>
      <c r="S519" s="15"/>
    </row>
    <row r="520" spans="1:19" x14ac:dyDescent="0.3">
      <c r="A520" s="25">
        <v>1949</v>
      </c>
      <c r="B520" s="26">
        <v>12</v>
      </c>
      <c r="C520" s="27" t="str">
        <f t="shared" si="23"/>
        <v>1949-12</v>
      </c>
      <c r="D520" s="7"/>
      <c r="E520" s="7"/>
      <c r="F520" s="7">
        <v>2.8281087093896141E-13</v>
      </c>
      <c r="G520" s="7">
        <v>24.369565217391312</v>
      </c>
      <c r="H520" s="24"/>
      <c r="I520" s="24"/>
      <c r="J520" s="24">
        <f t="shared" si="21"/>
        <v>2.8281087093896141E-13</v>
      </c>
      <c r="K520" s="24">
        <f t="shared" si="22"/>
        <v>9.7509463898012605</v>
      </c>
      <c r="L520" s="24"/>
      <c r="M520" s="24"/>
      <c r="N520" s="15"/>
      <c r="O520" s="15"/>
      <c r="P520" s="15"/>
      <c r="Q520" s="15"/>
      <c r="R520" s="15"/>
      <c r="S520" s="15"/>
    </row>
    <row r="521" spans="1:19" x14ac:dyDescent="0.3">
      <c r="A521" s="25">
        <v>1950</v>
      </c>
      <c r="B521" s="26">
        <v>1</v>
      </c>
      <c r="C521" s="27" t="str">
        <f t="shared" si="23"/>
        <v>1950-1</v>
      </c>
      <c r="D521" s="7"/>
      <c r="E521" s="7"/>
      <c r="F521" s="7">
        <v>2.7778680751938311E-13</v>
      </c>
      <c r="G521" s="7">
        <v>24.266304347826093</v>
      </c>
      <c r="H521" s="24"/>
      <c r="I521" s="24"/>
      <c r="J521" s="24">
        <f t="shared" si="21"/>
        <v>2.7778680751938311E-13</v>
      </c>
      <c r="K521" s="24">
        <f t="shared" si="22"/>
        <v>9.7096288203529504</v>
      </c>
      <c r="L521" s="24"/>
      <c r="M521" s="24"/>
      <c r="N521" s="15"/>
      <c r="O521" s="15"/>
      <c r="P521" s="15"/>
      <c r="Q521" s="15"/>
      <c r="R521" s="15"/>
      <c r="S521" s="15"/>
    </row>
    <row r="522" spans="1:19" x14ac:dyDescent="0.3">
      <c r="A522" s="25">
        <v>1950</v>
      </c>
      <c r="B522" s="26">
        <v>2</v>
      </c>
      <c r="C522" s="27" t="str">
        <f t="shared" si="23"/>
        <v>1950-2</v>
      </c>
      <c r="D522" s="7"/>
      <c r="E522" s="7"/>
      <c r="F522" s="7">
        <v>2.8502210920777193E-13</v>
      </c>
      <c r="G522" s="7">
        <v>24.266304347826093</v>
      </c>
      <c r="H522" s="24"/>
      <c r="I522" s="24"/>
      <c r="J522" s="24">
        <f t="shared" ref="J522:J585" si="24">F522/F$1324*100</f>
        <v>2.8502210920777193E-13</v>
      </c>
      <c r="K522" s="24">
        <f t="shared" ref="K522:K585" si="25">G522/G$1324*100</f>
        <v>9.7096288203529504</v>
      </c>
      <c r="L522" s="24"/>
      <c r="M522" s="24"/>
      <c r="N522" s="15"/>
      <c r="O522" s="15"/>
      <c r="P522" s="15"/>
      <c r="Q522" s="15"/>
      <c r="R522" s="15"/>
      <c r="S522" s="15"/>
    </row>
    <row r="523" spans="1:19" x14ac:dyDescent="0.3">
      <c r="A523" s="25">
        <v>1950</v>
      </c>
      <c r="B523" s="26">
        <v>3</v>
      </c>
      <c r="C523" s="27" t="str">
        <f t="shared" ref="C523:C586" si="26">_xlfn.CONCAT(A523,"-",B523)</f>
        <v>1950-3</v>
      </c>
      <c r="D523" s="7"/>
      <c r="E523" s="7"/>
      <c r="F523" s="7">
        <v>2.8511966383727863E-13</v>
      </c>
      <c r="G523" s="7">
        <v>24.369565217391312</v>
      </c>
      <c r="H523" s="24"/>
      <c r="I523" s="24"/>
      <c r="J523" s="24">
        <f t="shared" si="24"/>
        <v>2.8511966383727863E-13</v>
      </c>
      <c r="K523" s="24">
        <f t="shared" si="25"/>
        <v>9.7509463898012605</v>
      </c>
      <c r="L523" s="24"/>
      <c r="M523" s="24"/>
      <c r="N523" s="15"/>
      <c r="O523" s="15"/>
      <c r="P523" s="15"/>
      <c r="Q523" s="15"/>
      <c r="R523" s="15"/>
      <c r="S523" s="15"/>
    </row>
    <row r="524" spans="1:19" x14ac:dyDescent="0.3">
      <c r="A524" s="25">
        <v>1950</v>
      </c>
      <c r="B524" s="26">
        <v>4</v>
      </c>
      <c r="C524" s="27" t="str">
        <f t="shared" si="26"/>
        <v>1950-4</v>
      </c>
      <c r="D524" s="7"/>
      <c r="E524" s="7"/>
      <c r="F524" s="7">
        <v>2.9131438281093278E-13</v>
      </c>
      <c r="G524" s="7">
        <v>24.369565217391312</v>
      </c>
      <c r="H524" s="24"/>
      <c r="I524" s="24"/>
      <c r="J524" s="24">
        <f t="shared" si="24"/>
        <v>2.9131438281093278E-13</v>
      </c>
      <c r="K524" s="24">
        <f t="shared" si="25"/>
        <v>9.7509463898012605</v>
      </c>
      <c r="L524" s="24"/>
      <c r="M524" s="24"/>
      <c r="N524" s="15"/>
      <c r="O524" s="15"/>
      <c r="P524" s="15"/>
      <c r="Q524" s="15"/>
      <c r="R524" s="15"/>
      <c r="S524" s="15"/>
    </row>
    <row r="525" spans="1:19" x14ac:dyDescent="0.3">
      <c r="A525" s="25">
        <v>1950</v>
      </c>
      <c r="B525" s="26">
        <v>5</v>
      </c>
      <c r="C525" s="27" t="str">
        <f t="shared" si="26"/>
        <v>1950-5</v>
      </c>
      <c r="D525" s="7"/>
      <c r="E525" s="7"/>
      <c r="F525" s="7">
        <v>3.0516714020083711E-13</v>
      </c>
      <c r="G525" s="7">
        <v>24.47282608695653</v>
      </c>
      <c r="H525" s="24"/>
      <c r="I525" s="24"/>
      <c r="J525" s="24">
        <f t="shared" si="24"/>
        <v>3.0516714020083711E-13</v>
      </c>
      <c r="K525" s="24">
        <f t="shared" si="25"/>
        <v>9.7922639592495724</v>
      </c>
      <c r="L525" s="24"/>
      <c r="M525" s="24"/>
      <c r="N525" s="15"/>
      <c r="O525" s="15"/>
      <c r="P525" s="15"/>
      <c r="Q525" s="15"/>
      <c r="R525" s="15"/>
      <c r="S525" s="15"/>
    </row>
    <row r="526" spans="1:19" x14ac:dyDescent="0.3">
      <c r="A526" s="25">
        <v>1950</v>
      </c>
      <c r="B526" s="26">
        <v>6</v>
      </c>
      <c r="C526" s="27" t="str">
        <f t="shared" si="26"/>
        <v>1950-6</v>
      </c>
      <c r="D526" s="7"/>
      <c r="E526" s="7"/>
      <c r="F526" s="7">
        <v>3.1388202043673964E-13</v>
      </c>
      <c r="G526" s="7">
        <v>24.576086956521749</v>
      </c>
      <c r="H526" s="24"/>
      <c r="I526" s="24"/>
      <c r="J526" s="24">
        <f t="shared" si="24"/>
        <v>3.1388202043673964E-13</v>
      </c>
      <c r="K526" s="24">
        <f t="shared" si="25"/>
        <v>9.8335815286978843</v>
      </c>
      <c r="L526" s="24"/>
      <c r="M526" s="24"/>
      <c r="N526" s="15"/>
      <c r="O526" s="15"/>
      <c r="P526" s="15"/>
      <c r="Q526" s="15"/>
      <c r="R526" s="15"/>
      <c r="S526" s="15"/>
    </row>
    <row r="527" spans="1:19" x14ac:dyDescent="0.3">
      <c r="A527" s="25">
        <v>1950</v>
      </c>
      <c r="B527" s="26">
        <v>7</v>
      </c>
      <c r="C527" s="27" t="str">
        <f t="shared" si="26"/>
        <v>1950-7</v>
      </c>
      <c r="D527" s="7"/>
      <c r="E527" s="7"/>
      <c r="F527" s="7">
        <v>3.1397957506624579E-13</v>
      </c>
      <c r="G527" s="7">
        <v>24.885869565217401</v>
      </c>
      <c r="H527" s="24"/>
      <c r="I527" s="24"/>
      <c r="J527" s="24">
        <f t="shared" si="24"/>
        <v>3.1397957506624579E-13</v>
      </c>
      <c r="K527" s="24">
        <f t="shared" si="25"/>
        <v>9.9575342370428146</v>
      </c>
      <c r="L527" s="24"/>
      <c r="M527" s="24"/>
      <c r="N527" s="15"/>
      <c r="O527" s="15"/>
      <c r="P527" s="15"/>
      <c r="Q527" s="15"/>
      <c r="R527" s="15"/>
      <c r="S527" s="15"/>
    </row>
    <row r="528" spans="1:19" x14ac:dyDescent="0.3">
      <c r="A528" s="25">
        <v>1950</v>
      </c>
      <c r="B528" s="26">
        <v>8</v>
      </c>
      <c r="C528" s="27" t="str">
        <f t="shared" si="26"/>
        <v>1950-8</v>
      </c>
      <c r="D528" s="7"/>
      <c r="E528" s="7"/>
      <c r="F528" s="7">
        <v>3.1459742105311924E-13</v>
      </c>
      <c r="G528" s="7">
        <v>25.092391304347835</v>
      </c>
      <c r="H528" s="24"/>
      <c r="I528" s="24"/>
      <c r="J528" s="24">
        <f t="shared" si="24"/>
        <v>3.1459742105311924E-13</v>
      </c>
      <c r="K528" s="24">
        <f t="shared" si="25"/>
        <v>10.040169375939435</v>
      </c>
      <c r="L528" s="24"/>
      <c r="M528" s="24"/>
      <c r="N528" s="15"/>
      <c r="O528" s="15"/>
      <c r="P528" s="15"/>
      <c r="Q528" s="15"/>
      <c r="R528" s="15"/>
      <c r="S528" s="15"/>
    </row>
    <row r="529" spans="1:19" x14ac:dyDescent="0.3">
      <c r="A529" s="25">
        <v>1950</v>
      </c>
      <c r="B529" s="26">
        <v>9</v>
      </c>
      <c r="C529" s="27" t="str">
        <f t="shared" si="26"/>
        <v>1950-9</v>
      </c>
      <c r="D529" s="7"/>
      <c r="E529" s="7"/>
      <c r="F529" s="7">
        <v>3.2706815452501705E-13</v>
      </c>
      <c r="G529" s="7">
        <v>25.19565217391305</v>
      </c>
      <c r="H529" s="24"/>
      <c r="I529" s="24"/>
      <c r="J529" s="24">
        <f t="shared" si="24"/>
        <v>3.2706815452501705E-13</v>
      </c>
      <c r="K529" s="24">
        <f t="shared" si="25"/>
        <v>10.081486945387745</v>
      </c>
      <c r="L529" s="24"/>
      <c r="M529" s="24"/>
      <c r="N529" s="15"/>
      <c r="O529" s="15"/>
      <c r="P529" s="15"/>
      <c r="Q529" s="15"/>
      <c r="R529" s="15"/>
      <c r="S529" s="15"/>
    </row>
    <row r="530" spans="1:19" x14ac:dyDescent="0.3">
      <c r="A530" s="25">
        <v>1950</v>
      </c>
      <c r="B530" s="26">
        <v>10</v>
      </c>
      <c r="C530" s="27" t="str">
        <f t="shared" si="26"/>
        <v>1950-10</v>
      </c>
      <c r="D530" s="7"/>
      <c r="E530" s="7"/>
      <c r="F530" s="7">
        <v>3.3947385157724336E-13</v>
      </c>
      <c r="G530" s="7">
        <v>25.402173913043491</v>
      </c>
      <c r="H530" s="24"/>
      <c r="I530" s="24"/>
      <c r="J530" s="24">
        <f t="shared" si="24"/>
        <v>3.3947385157724336E-13</v>
      </c>
      <c r="K530" s="24">
        <f t="shared" si="25"/>
        <v>10.164122084284367</v>
      </c>
      <c r="L530" s="24"/>
      <c r="M530" s="24"/>
      <c r="N530" s="15"/>
      <c r="O530" s="15"/>
      <c r="P530" s="15"/>
      <c r="Q530" s="15"/>
      <c r="R530" s="15"/>
      <c r="S530" s="15"/>
    </row>
    <row r="531" spans="1:19" x14ac:dyDescent="0.3">
      <c r="A531" s="25">
        <v>1950</v>
      </c>
      <c r="B531" s="26">
        <v>11</v>
      </c>
      <c r="C531" s="27" t="str">
        <f t="shared" si="26"/>
        <v>1950-11</v>
      </c>
      <c r="D531" s="7"/>
      <c r="E531" s="7"/>
      <c r="F531" s="7">
        <v>3.3872593275102811E-13</v>
      </c>
      <c r="G531" s="7">
        <v>25.505434782608706</v>
      </c>
      <c r="H531" s="24"/>
      <c r="I531" s="24"/>
      <c r="J531" s="24">
        <f t="shared" si="24"/>
        <v>3.3872593275102811E-13</v>
      </c>
      <c r="K531" s="24">
        <f t="shared" si="25"/>
        <v>10.205439653732677</v>
      </c>
      <c r="L531" s="24"/>
      <c r="M531" s="24"/>
      <c r="N531" s="15"/>
      <c r="O531" s="15"/>
      <c r="P531" s="15"/>
      <c r="Q531" s="15"/>
      <c r="R531" s="15"/>
      <c r="S531" s="15"/>
    </row>
    <row r="532" spans="1:19" x14ac:dyDescent="0.3">
      <c r="A532" s="25">
        <v>1950</v>
      </c>
      <c r="B532" s="26">
        <v>12</v>
      </c>
      <c r="C532" s="27" t="str">
        <f t="shared" si="26"/>
        <v>1950-12</v>
      </c>
      <c r="D532" s="7"/>
      <c r="E532" s="7"/>
      <c r="F532" s="7">
        <v>3.4534338845254296E-13</v>
      </c>
      <c r="G532" s="7">
        <v>25.815217391304355</v>
      </c>
      <c r="H532" s="24"/>
      <c r="I532" s="24"/>
      <c r="J532" s="24">
        <f t="shared" si="24"/>
        <v>3.4534338845254296E-13</v>
      </c>
      <c r="K532" s="24">
        <f t="shared" si="25"/>
        <v>10.329392362077607</v>
      </c>
      <c r="L532" s="24"/>
      <c r="M532" s="24"/>
      <c r="N532" s="15"/>
      <c r="O532" s="15"/>
      <c r="P532" s="15"/>
      <c r="Q532" s="15"/>
      <c r="R532" s="15"/>
      <c r="S532" s="15"/>
    </row>
    <row r="533" spans="1:19" x14ac:dyDescent="0.3">
      <c r="A533" s="25">
        <v>1951</v>
      </c>
      <c r="B533" s="26">
        <v>1</v>
      </c>
      <c r="C533" s="27" t="str">
        <f t="shared" si="26"/>
        <v>1951-1</v>
      </c>
      <c r="D533" s="7"/>
      <c r="E533" s="7"/>
      <c r="F533" s="7">
        <v>3.4197775373457333E-13</v>
      </c>
      <c r="G533" s="7">
        <v>26.228260869565222</v>
      </c>
      <c r="H533" s="24"/>
      <c r="I533" s="24"/>
      <c r="J533" s="24">
        <f t="shared" si="24"/>
        <v>3.4197775373457333E-13</v>
      </c>
      <c r="K533" s="24">
        <f t="shared" si="25"/>
        <v>10.494662639870848</v>
      </c>
      <c r="L533" s="24"/>
      <c r="M533" s="24"/>
      <c r="N533" s="15"/>
      <c r="O533" s="15"/>
      <c r="P533" s="15"/>
      <c r="Q533" s="15"/>
      <c r="R533" s="15"/>
      <c r="S533" s="15"/>
    </row>
    <row r="534" spans="1:19" x14ac:dyDescent="0.3">
      <c r="A534" s="25">
        <v>1951</v>
      </c>
      <c r="B534" s="26">
        <v>2</v>
      </c>
      <c r="C534" s="27" t="str">
        <f t="shared" si="26"/>
        <v>1951-2</v>
      </c>
      <c r="D534" s="7"/>
      <c r="E534" s="7"/>
      <c r="F534" s="7">
        <v>3.5205839878356508E-13</v>
      </c>
      <c r="G534" s="7">
        <v>26.538043478260878</v>
      </c>
      <c r="H534" s="24"/>
      <c r="I534" s="24"/>
      <c r="J534" s="24">
        <f t="shared" si="24"/>
        <v>3.5205839878356508E-13</v>
      </c>
      <c r="K534" s="24">
        <f t="shared" si="25"/>
        <v>10.61861534821578</v>
      </c>
      <c r="L534" s="24"/>
      <c r="M534" s="24"/>
      <c r="N534" s="15"/>
      <c r="O534" s="15"/>
      <c r="P534" s="15"/>
      <c r="Q534" s="15"/>
      <c r="R534" s="15"/>
      <c r="S534" s="15"/>
    </row>
    <row r="535" spans="1:19" x14ac:dyDescent="0.3">
      <c r="A535" s="25">
        <v>1951</v>
      </c>
      <c r="B535" s="26">
        <v>3</v>
      </c>
      <c r="C535" s="27" t="str">
        <f t="shared" si="26"/>
        <v>1951-3</v>
      </c>
      <c r="D535" s="7"/>
      <c r="E535" s="7"/>
      <c r="F535" s="7">
        <v>3.5311524060321713E-13</v>
      </c>
      <c r="G535" s="7">
        <v>26.641304347826097</v>
      </c>
      <c r="H535" s="24"/>
      <c r="I535" s="24"/>
      <c r="J535" s="24">
        <f t="shared" si="24"/>
        <v>3.5311524060321713E-13</v>
      </c>
      <c r="K535" s="24">
        <f t="shared" si="25"/>
        <v>10.659932917664092</v>
      </c>
      <c r="L535" s="24"/>
      <c r="M535" s="24"/>
      <c r="N535" s="15"/>
      <c r="O535" s="15"/>
      <c r="P535" s="15"/>
      <c r="Q535" s="15"/>
      <c r="R535" s="15"/>
      <c r="S535" s="15"/>
    </row>
    <row r="536" spans="1:19" x14ac:dyDescent="0.3">
      <c r="A536" s="25">
        <v>1951</v>
      </c>
      <c r="B536" s="26">
        <v>4</v>
      </c>
      <c r="C536" s="27" t="str">
        <f t="shared" si="26"/>
        <v>1951-4</v>
      </c>
      <c r="D536" s="7"/>
      <c r="E536" s="7"/>
      <c r="F536" s="7">
        <v>3.8501560445179952E-13</v>
      </c>
      <c r="G536" s="7">
        <v>26.641304347826093</v>
      </c>
      <c r="H536" s="24"/>
      <c r="I536" s="24"/>
      <c r="J536" s="24">
        <f t="shared" si="24"/>
        <v>3.8501560445179952E-13</v>
      </c>
      <c r="K536" s="24">
        <f t="shared" si="25"/>
        <v>10.65993291766409</v>
      </c>
      <c r="L536" s="24"/>
      <c r="M536" s="24"/>
      <c r="N536" s="15"/>
      <c r="O536" s="15"/>
      <c r="P536" s="15"/>
      <c r="Q536" s="15"/>
      <c r="R536" s="15"/>
      <c r="S536" s="15"/>
    </row>
    <row r="537" spans="1:19" x14ac:dyDescent="0.3">
      <c r="A537" s="25">
        <v>1951</v>
      </c>
      <c r="B537" s="26">
        <v>5</v>
      </c>
      <c r="C537" s="27" t="str">
        <f t="shared" si="26"/>
        <v>1951-5</v>
      </c>
      <c r="D537" s="7"/>
      <c r="E537" s="7"/>
      <c r="F537" s="7">
        <v>4.1372918373650752E-13</v>
      </c>
      <c r="G537" s="7">
        <v>26.744565217391308</v>
      </c>
      <c r="H537" s="24"/>
      <c r="I537" s="24"/>
      <c r="J537" s="24">
        <f t="shared" si="24"/>
        <v>4.1372918373650757E-13</v>
      </c>
      <c r="K537" s="24">
        <f t="shared" si="25"/>
        <v>10.7012504871124</v>
      </c>
      <c r="L537" s="24"/>
      <c r="M537" s="24"/>
      <c r="N537" s="15"/>
      <c r="O537" s="15"/>
      <c r="P537" s="15"/>
      <c r="Q537" s="15"/>
      <c r="R537" s="15"/>
      <c r="S537" s="15"/>
    </row>
    <row r="538" spans="1:19" x14ac:dyDescent="0.3">
      <c r="A538" s="25">
        <v>1951</v>
      </c>
      <c r="B538" s="26">
        <v>6</v>
      </c>
      <c r="C538" s="27" t="str">
        <f t="shared" si="26"/>
        <v>1951-6</v>
      </c>
      <c r="D538" s="7"/>
      <c r="E538" s="7"/>
      <c r="F538" s="7">
        <v>4.2746812739198739E-13</v>
      </c>
      <c r="G538" s="7">
        <v>26.744565217391308</v>
      </c>
      <c r="H538" s="24"/>
      <c r="I538" s="24"/>
      <c r="J538" s="24">
        <f t="shared" si="24"/>
        <v>4.2746812739198734E-13</v>
      </c>
      <c r="K538" s="24">
        <f t="shared" si="25"/>
        <v>10.7012504871124</v>
      </c>
      <c r="L538" s="24"/>
      <c r="M538" s="24"/>
      <c r="N538" s="15"/>
      <c r="O538" s="15"/>
      <c r="P538" s="15"/>
      <c r="Q538" s="15"/>
      <c r="R538" s="15"/>
      <c r="S538" s="15"/>
    </row>
    <row r="539" spans="1:19" x14ac:dyDescent="0.3">
      <c r="A539" s="25">
        <v>1951</v>
      </c>
      <c r="B539" s="26">
        <v>7</v>
      </c>
      <c r="C539" s="27" t="str">
        <f t="shared" si="26"/>
        <v>1951-7</v>
      </c>
      <c r="D539" s="7"/>
      <c r="E539" s="7"/>
      <c r="F539" s="7">
        <v>4.3071994837553307E-13</v>
      </c>
      <c r="G539" s="7">
        <v>26.744565217391308</v>
      </c>
      <c r="H539" s="24"/>
      <c r="I539" s="24"/>
      <c r="J539" s="24">
        <f t="shared" si="24"/>
        <v>4.3071994837553307E-13</v>
      </c>
      <c r="K539" s="24">
        <f t="shared" si="25"/>
        <v>10.7012504871124</v>
      </c>
      <c r="L539" s="24"/>
      <c r="M539" s="24"/>
      <c r="N539" s="15"/>
      <c r="O539" s="15"/>
      <c r="P539" s="15"/>
      <c r="Q539" s="15"/>
      <c r="R539" s="15"/>
      <c r="S539" s="15"/>
    </row>
    <row r="540" spans="1:19" x14ac:dyDescent="0.3">
      <c r="A540" s="25">
        <v>1951</v>
      </c>
      <c r="B540" s="26">
        <v>8</v>
      </c>
      <c r="C540" s="27" t="str">
        <f t="shared" si="26"/>
        <v>1951-8</v>
      </c>
      <c r="D540" s="7"/>
      <c r="E540" s="7"/>
      <c r="F540" s="7">
        <v>4.7061979184363742E-13</v>
      </c>
      <c r="G540" s="7">
        <v>26.744565217391308</v>
      </c>
      <c r="H540" s="24"/>
      <c r="I540" s="24"/>
      <c r="J540" s="24">
        <f t="shared" si="24"/>
        <v>4.7061979184363742E-13</v>
      </c>
      <c r="K540" s="24">
        <f t="shared" si="25"/>
        <v>10.7012504871124</v>
      </c>
      <c r="L540" s="24"/>
      <c r="M540" s="24"/>
      <c r="N540" s="15"/>
      <c r="O540" s="15"/>
      <c r="P540" s="15"/>
      <c r="Q540" s="15"/>
      <c r="R540" s="15"/>
      <c r="S540" s="15"/>
    </row>
    <row r="541" spans="1:19" x14ac:dyDescent="0.3">
      <c r="A541" s="25">
        <v>1951</v>
      </c>
      <c r="B541" s="26">
        <v>9</v>
      </c>
      <c r="C541" s="27" t="str">
        <f t="shared" si="26"/>
        <v>1951-9</v>
      </c>
      <c r="D541" s="7"/>
      <c r="E541" s="7"/>
      <c r="F541" s="7">
        <v>4.6167728413888745E-13</v>
      </c>
      <c r="G541" s="7">
        <v>26.951086956521749</v>
      </c>
      <c r="H541" s="24"/>
      <c r="I541" s="24"/>
      <c r="J541" s="24">
        <f t="shared" si="24"/>
        <v>4.6167728413888745E-13</v>
      </c>
      <c r="K541" s="24">
        <f t="shared" si="25"/>
        <v>10.783885626009022</v>
      </c>
      <c r="L541" s="24"/>
      <c r="M541" s="24"/>
      <c r="N541" s="15"/>
      <c r="O541" s="15"/>
      <c r="P541" s="15"/>
      <c r="Q541" s="15"/>
      <c r="R541" s="15"/>
      <c r="S541" s="15"/>
    </row>
    <row r="542" spans="1:19" x14ac:dyDescent="0.3">
      <c r="A542" s="25">
        <v>1951</v>
      </c>
      <c r="B542" s="26">
        <v>10</v>
      </c>
      <c r="C542" s="27" t="str">
        <f t="shared" si="26"/>
        <v>1951-10</v>
      </c>
      <c r="D542" s="7"/>
      <c r="E542" s="7"/>
      <c r="F542" s="7">
        <v>4.7574140989272192E-13</v>
      </c>
      <c r="G542" s="7">
        <v>27.054347826086964</v>
      </c>
      <c r="H542" s="24"/>
      <c r="I542" s="24"/>
      <c r="J542" s="24">
        <f t="shared" si="24"/>
        <v>4.7574140989272192E-13</v>
      </c>
      <c r="K542" s="24">
        <f t="shared" si="25"/>
        <v>10.825203195457332</v>
      </c>
      <c r="L542" s="24"/>
      <c r="M542" s="24"/>
      <c r="N542" s="15"/>
      <c r="O542" s="15"/>
      <c r="P542" s="15"/>
      <c r="Q542" s="15"/>
      <c r="R542" s="15"/>
      <c r="S542" s="15"/>
    </row>
    <row r="543" spans="1:19" x14ac:dyDescent="0.3">
      <c r="A543" s="25">
        <v>1951</v>
      </c>
      <c r="B543" s="26">
        <v>11</v>
      </c>
      <c r="C543" s="27" t="str">
        <f t="shared" si="26"/>
        <v>1951-11</v>
      </c>
      <c r="D543" s="7"/>
      <c r="E543" s="7"/>
      <c r="F543" s="7">
        <v>4.7730228396482384E-13</v>
      </c>
      <c r="G543" s="7">
        <v>27.260869565217401</v>
      </c>
      <c r="H543" s="24"/>
      <c r="I543" s="24"/>
      <c r="J543" s="24">
        <f t="shared" si="24"/>
        <v>4.7730228396482384E-13</v>
      </c>
      <c r="K543" s="24">
        <f t="shared" si="25"/>
        <v>10.907838334353954</v>
      </c>
      <c r="L543" s="24"/>
      <c r="M543" s="24"/>
      <c r="N543" s="15"/>
      <c r="O543" s="15"/>
      <c r="P543" s="15"/>
      <c r="Q543" s="15"/>
      <c r="R543" s="15"/>
      <c r="S543" s="15"/>
    </row>
    <row r="544" spans="1:19" x14ac:dyDescent="0.3">
      <c r="A544" s="25">
        <v>1951</v>
      </c>
      <c r="B544" s="26">
        <v>12</v>
      </c>
      <c r="C544" s="27" t="str">
        <f t="shared" si="26"/>
        <v>1951-12</v>
      </c>
      <c r="D544" s="7"/>
      <c r="E544" s="7"/>
      <c r="F544" s="7">
        <v>5.1874674240011286E-13</v>
      </c>
      <c r="G544" s="7">
        <v>27.364130434782624</v>
      </c>
      <c r="H544" s="24"/>
      <c r="I544" s="24"/>
      <c r="J544" s="24">
        <f t="shared" si="24"/>
        <v>5.1874674240011286E-13</v>
      </c>
      <c r="K544" s="24">
        <f t="shared" si="25"/>
        <v>10.949155903802268</v>
      </c>
      <c r="L544" s="24"/>
      <c r="M544" s="24"/>
      <c r="N544" s="15"/>
      <c r="O544" s="15"/>
      <c r="P544" s="15"/>
      <c r="Q544" s="15"/>
      <c r="R544" s="15"/>
      <c r="S544" s="15"/>
    </row>
    <row r="545" spans="1:19" x14ac:dyDescent="0.3">
      <c r="A545" s="25">
        <v>1952</v>
      </c>
      <c r="B545" s="26">
        <v>1</v>
      </c>
      <c r="C545" s="27" t="str">
        <f t="shared" si="26"/>
        <v>1952-1</v>
      </c>
      <c r="D545" s="7"/>
      <c r="E545" s="7"/>
      <c r="F545" s="7">
        <v>5.3900558712760093E-13</v>
      </c>
      <c r="G545" s="7">
        <v>27.364130434782624</v>
      </c>
      <c r="H545" s="24"/>
      <c r="I545" s="24"/>
      <c r="J545" s="24">
        <f t="shared" si="24"/>
        <v>5.3900558712760093E-13</v>
      </c>
      <c r="K545" s="24">
        <f t="shared" si="25"/>
        <v>10.949155903802268</v>
      </c>
      <c r="L545" s="24"/>
      <c r="M545" s="24"/>
      <c r="N545" s="15"/>
      <c r="O545" s="15"/>
      <c r="P545" s="15"/>
      <c r="Q545" s="15"/>
      <c r="R545" s="15"/>
      <c r="S545" s="15"/>
    </row>
    <row r="546" spans="1:19" x14ac:dyDescent="0.3">
      <c r="A546" s="25">
        <v>1952</v>
      </c>
      <c r="B546" s="26">
        <v>2</v>
      </c>
      <c r="C546" s="27" t="str">
        <f t="shared" si="26"/>
        <v>1952-2</v>
      </c>
      <c r="D546" s="7"/>
      <c r="E546" s="7"/>
      <c r="F546" s="7">
        <v>5.4297280872752515E-13</v>
      </c>
      <c r="G546" s="7">
        <v>27.157608695652186</v>
      </c>
      <c r="H546" s="24"/>
      <c r="I546" s="24"/>
      <c r="J546" s="24">
        <f t="shared" si="24"/>
        <v>5.4297280872752515E-13</v>
      </c>
      <c r="K546" s="24">
        <f t="shared" si="25"/>
        <v>10.866520764905644</v>
      </c>
      <c r="L546" s="24"/>
      <c r="M546" s="24"/>
      <c r="N546" s="15"/>
      <c r="O546" s="15"/>
      <c r="P546" s="15"/>
      <c r="Q546" s="15"/>
      <c r="R546" s="15"/>
      <c r="S546" s="15"/>
    </row>
    <row r="547" spans="1:19" x14ac:dyDescent="0.3">
      <c r="A547" s="25">
        <v>1952</v>
      </c>
      <c r="B547" s="26">
        <v>3</v>
      </c>
      <c r="C547" s="27" t="str">
        <f t="shared" si="26"/>
        <v>1952-3</v>
      </c>
      <c r="D547" s="7"/>
      <c r="E547" s="7"/>
      <c r="F547" s="7">
        <v>5.5882543602231004E-13</v>
      </c>
      <c r="G547" s="7">
        <v>27.157608695652186</v>
      </c>
      <c r="H547" s="24"/>
      <c r="I547" s="24"/>
      <c r="J547" s="24">
        <f t="shared" si="24"/>
        <v>5.5882543602231004E-13</v>
      </c>
      <c r="K547" s="24">
        <f t="shared" si="25"/>
        <v>10.866520764905644</v>
      </c>
      <c r="L547" s="24"/>
      <c r="M547" s="24"/>
      <c r="N547" s="15"/>
      <c r="O547" s="15"/>
      <c r="P547" s="15"/>
      <c r="Q547" s="15"/>
      <c r="R547" s="15"/>
      <c r="S547" s="15"/>
    </row>
    <row r="548" spans="1:19" x14ac:dyDescent="0.3">
      <c r="A548" s="25">
        <v>1952</v>
      </c>
      <c r="B548" s="26">
        <v>4</v>
      </c>
      <c r="C548" s="27" t="str">
        <f t="shared" si="26"/>
        <v>1952-4</v>
      </c>
      <c r="D548" s="7"/>
      <c r="E548" s="7"/>
      <c r="F548" s="7">
        <v>5.9374999338559066E-13</v>
      </c>
      <c r="G548" s="7">
        <v>27.260869565217405</v>
      </c>
      <c r="H548" s="24"/>
      <c r="I548" s="24"/>
      <c r="J548" s="24">
        <f t="shared" si="24"/>
        <v>5.9374999338559066E-13</v>
      </c>
      <c r="K548" s="24">
        <f t="shared" si="25"/>
        <v>10.907838334353956</v>
      </c>
      <c r="L548" s="24"/>
      <c r="M548" s="24"/>
      <c r="N548" s="15"/>
      <c r="O548" s="15"/>
      <c r="P548" s="15"/>
      <c r="Q548" s="15"/>
      <c r="R548" s="15"/>
      <c r="S548" s="15"/>
    </row>
    <row r="549" spans="1:19" x14ac:dyDescent="0.3">
      <c r="A549" s="25">
        <v>1952</v>
      </c>
      <c r="B549" s="26">
        <v>5</v>
      </c>
      <c r="C549" s="27" t="str">
        <f t="shared" si="26"/>
        <v>1952-5</v>
      </c>
      <c r="D549" s="7"/>
      <c r="E549" s="7"/>
      <c r="F549" s="7">
        <v>6.0308271960836684E-13</v>
      </c>
      <c r="G549" s="7">
        <v>27.260869565217408</v>
      </c>
      <c r="H549" s="24"/>
      <c r="I549" s="24"/>
      <c r="J549" s="24">
        <f t="shared" si="24"/>
        <v>6.0308271960836684E-13</v>
      </c>
      <c r="K549" s="24">
        <f t="shared" si="25"/>
        <v>10.907838334353958</v>
      </c>
      <c r="L549" s="24"/>
      <c r="M549" s="24"/>
      <c r="N549" s="15"/>
      <c r="O549" s="15"/>
      <c r="P549" s="15"/>
      <c r="Q549" s="15"/>
      <c r="R549" s="15"/>
      <c r="S549" s="15"/>
    </row>
    <row r="550" spans="1:19" x14ac:dyDescent="0.3">
      <c r="A550" s="25">
        <v>1952</v>
      </c>
      <c r="B550" s="26">
        <v>6</v>
      </c>
      <c r="C550" s="27" t="str">
        <f t="shared" si="26"/>
        <v>1952-6</v>
      </c>
      <c r="D550" s="7"/>
      <c r="E550" s="7"/>
      <c r="F550" s="7">
        <v>6.1556971218518448E-13</v>
      </c>
      <c r="G550" s="7">
        <v>27.364130434782627</v>
      </c>
      <c r="H550" s="24"/>
      <c r="I550" s="24"/>
      <c r="J550" s="24">
        <f t="shared" si="24"/>
        <v>6.1556971218518448E-13</v>
      </c>
      <c r="K550" s="24">
        <f t="shared" si="25"/>
        <v>10.949155903802268</v>
      </c>
      <c r="L550" s="24"/>
      <c r="M550" s="24"/>
      <c r="N550" s="15"/>
      <c r="O550" s="15"/>
      <c r="P550" s="15"/>
      <c r="Q550" s="15"/>
      <c r="R550" s="15"/>
      <c r="S550" s="15"/>
    </row>
    <row r="551" spans="1:19" x14ac:dyDescent="0.3">
      <c r="A551" s="25">
        <v>1952</v>
      </c>
      <c r="B551" s="26">
        <v>7</v>
      </c>
      <c r="C551" s="27" t="str">
        <f t="shared" si="26"/>
        <v>1952-7</v>
      </c>
      <c r="D551" s="7"/>
      <c r="E551" s="7"/>
      <c r="F551" s="7">
        <v>5.903843586676236E-13</v>
      </c>
      <c r="G551" s="7">
        <v>27.570652173913057</v>
      </c>
      <c r="H551" s="24"/>
      <c r="I551" s="24"/>
      <c r="J551" s="24">
        <f t="shared" si="24"/>
        <v>5.903843586676236E-13</v>
      </c>
      <c r="K551" s="24">
        <f t="shared" si="25"/>
        <v>11.031791042698886</v>
      </c>
      <c r="L551" s="24"/>
      <c r="M551" s="24"/>
      <c r="N551" s="15"/>
      <c r="O551" s="15"/>
      <c r="P551" s="15"/>
      <c r="Q551" s="15"/>
      <c r="R551" s="15"/>
      <c r="S551" s="15"/>
    </row>
    <row r="552" spans="1:19" x14ac:dyDescent="0.3">
      <c r="A552" s="25">
        <v>1952</v>
      </c>
      <c r="B552" s="26">
        <v>8</v>
      </c>
      <c r="C552" s="27" t="str">
        <f t="shared" si="26"/>
        <v>1952-8</v>
      </c>
      <c r="D552" s="7"/>
      <c r="E552" s="7"/>
      <c r="F552" s="7">
        <v>5.8796175203488294E-13</v>
      </c>
      <c r="G552" s="7">
        <v>27.570652173913057</v>
      </c>
      <c r="H552" s="24"/>
      <c r="I552" s="24"/>
      <c r="J552" s="24">
        <f t="shared" si="24"/>
        <v>5.8796175203488294E-13</v>
      </c>
      <c r="K552" s="24">
        <f t="shared" si="25"/>
        <v>11.031791042698886</v>
      </c>
      <c r="L552" s="24"/>
      <c r="M552" s="24"/>
      <c r="N552" s="15"/>
      <c r="O552" s="15"/>
      <c r="P552" s="15"/>
      <c r="Q552" s="15"/>
      <c r="R552" s="15"/>
      <c r="S552" s="15"/>
    </row>
    <row r="553" spans="1:19" x14ac:dyDescent="0.3">
      <c r="A553" s="25">
        <v>1952</v>
      </c>
      <c r="B553" s="26">
        <v>9</v>
      </c>
      <c r="C553" s="27" t="str">
        <f t="shared" si="26"/>
        <v>1952-9</v>
      </c>
      <c r="D553" s="7"/>
      <c r="E553" s="7"/>
      <c r="F553" s="7">
        <v>6.0771656450992256E-13</v>
      </c>
      <c r="G553" s="7">
        <v>27.570652173913057</v>
      </c>
      <c r="H553" s="24"/>
      <c r="I553" s="24"/>
      <c r="J553" s="24">
        <f t="shared" si="24"/>
        <v>6.0771656450992256E-13</v>
      </c>
      <c r="K553" s="24">
        <f t="shared" si="25"/>
        <v>11.031791042698886</v>
      </c>
      <c r="L553" s="24"/>
      <c r="M553" s="24"/>
      <c r="N553" s="15"/>
      <c r="O553" s="15"/>
      <c r="P553" s="15"/>
      <c r="Q553" s="15"/>
      <c r="R553" s="15"/>
      <c r="S553" s="15"/>
    </row>
    <row r="554" spans="1:19" x14ac:dyDescent="0.3">
      <c r="A554" s="25">
        <v>1952</v>
      </c>
      <c r="B554" s="26">
        <v>10</v>
      </c>
      <c r="C554" s="27" t="str">
        <f t="shared" si="26"/>
        <v>1952-10</v>
      </c>
      <c r="D554" s="7"/>
      <c r="E554" s="7"/>
      <c r="F554" s="7">
        <v>6.13895024378657E-13</v>
      </c>
      <c r="G554" s="7">
        <v>27.570652173913057</v>
      </c>
      <c r="H554" s="24"/>
      <c r="I554" s="24"/>
      <c r="J554" s="24">
        <f t="shared" si="24"/>
        <v>6.13895024378657E-13</v>
      </c>
      <c r="K554" s="24">
        <f t="shared" si="25"/>
        <v>11.031791042698886</v>
      </c>
      <c r="L554" s="24"/>
      <c r="M554" s="24"/>
      <c r="N554" s="15"/>
      <c r="O554" s="15"/>
      <c r="P554" s="15"/>
      <c r="Q554" s="15"/>
      <c r="R554" s="15"/>
      <c r="S554" s="15"/>
    </row>
    <row r="555" spans="1:19" x14ac:dyDescent="0.3">
      <c r="A555" s="25">
        <v>1952</v>
      </c>
      <c r="B555" s="26">
        <v>11</v>
      </c>
      <c r="C555" s="27" t="str">
        <f t="shared" si="26"/>
        <v>1952-11</v>
      </c>
      <c r="D555" s="7"/>
      <c r="E555" s="7"/>
      <c r="F555" s="7">
        <v>6.154558984507578E-13</v>
      </c>
      <c r="G555" s="7">
        <v>27.570652173913057</v>
      </c>
      <c r="H555" s="24"/>
      <c r="I555" s="24"/>
      <c r="J555" s="24">
        <f t="shared" si="24"/>
        <v>6.154558984507578E-13</v>
      </c>
      <c r="K555" s="24">
        <f t="shared" si="25"/>
        <v>11.031791042698886</v>
      </c>
      <c r="L555" s="24"/>
      <c r="M555" s="24"/>
      <c r="N555" s="15"/>
      <c r="O555" s="15"/>
      <c r="P555" s="15"/>
      <c r="Q555" s="15"/>
      <c r="R555" s="15"/>
      <c r="S555" s="15"/>
    </row>
    <row r="556" spans="1:19" x14ac:dyDescent="0.3">
      <c r="A556" s="25">
        <v>1952</v>
      </c>
      <c r="B556" s="26">
        <v>12</v>
      </c>
      <c r="C556" s="27" t="str">
        <f t="shared" si="26"/>
        <v>1952-12</v>
      </c>
      <c r="D556" s="7"/>
      <c r="E556" s="7"/>
      <c r="F556" s="7">
        <v>6.1766713671956801E-13</v>
      </c>
      <c r="G556" s="7">
        <v>27.570652173913057</v>
      </c>
      <c r="H556" s="24"/>
      <c r="I556" s="24"/>
      <c r="J556" s="24">
        <f t="shared" si="24"/>
        <v>6.1766713671956801E-13</v>
      </c>
      <c r="K556" s="24">
        <f t="shared" si="25"/>
        <v>11.031791042698886</v>
      </c>
      <c r="L556" s="24"/>
      <c r="M556" s="24"/>
      <c r="N556" s="15"/>
      <c r="O556" s="15"/>
      <c r="P556" s="15"/>
      <c r="Q556" s="15"/>
      <c r="R556" s="15"/>
      <c r="S556" s="15"/>
    </row>
    <row r="557" spans="1:19" x14ac:dyDescent="0.3">
      <c r="A557" s="25">
        <v>1953</v>
      </c>
      <c r="B557" s="26">
        <v>1</v>
      </c>
      <c r="C557" s="27" t="str">
        <f t="shared" si="26"/>
        <v>1953-1</v>
      </c>
      <c r="D557" s="7"/>
      <c r="E557" s="7"/>
      <c r="F557" s="7">
        <v>6.0973269351971947E-13</v>
      </c>
      <c r="G557" s="7">
        <v>27.467391304347846</v>
      </c>
      <c r="H557" s="24"/>
      <c r="I557" s="24"/>
      <c r="J557" s="24">
        <f t="shared" si="24"/>
        <v>6.0973269351971947E-13</v>
      </c>
      <c r="K557" s="24">
        <f t="shared" si="25"/>
        <v>10.99047347325058</v>
      </c>
      <c r="L557" s="24"/>
      <c r="M557" s="24"/>
      <c r="N557" s="15"/>
      <c r="O557" s="15"/>
      <c r="P557" s="15"/>
      <c r="Q557" s="15"/>
      <c r="R557" s="15"/>
      <c r="S557" s="15"/>
    </row>
    <row r="558" spans="1:19" x14ac:dyDescent="0.3">
      <c r="A558" s="25">
        <v>1953</v>
      </c>
      <c r="B558" s="26">
        <v>2</v>
      </c>
      <c r="C558" s="27" t="str">
        <f t="shared" si="26"/>
        <v>1953-2</v>
      </c>
      <c r="D558" s="7"/>
      <c r="E558" s="7"/>
      <c r="F558" s="7">
        <v>6.4514502403053068E-13</v>
      </c>
      <c r="G558" s="7">
        <v>27.364130434782627</v>
      </c>
      <c r="H558" s="24"/>
      <c r="I558" s="24"/>
      <c r="J558" s="24">
        <f t="shared" si="24"/>
        <v>6.4514502403053068E-13</v>
      </c>
      <c r="K558" s="24">
        <f t="shared" si="25"/>
        <v>10.949155903802268</v>
      </c>
      <c r="L558" s="24"/>
      <c r="M558" s="24"/>
      <c r="N558" s="15"/>
      <c r="O558" s="15"/>
      <c r="P558" s="15"/>
      <c r="Q558" s="15"/>
      <c r="R558" s="15"/>
      <c r="S558" s="15"/>
    </row>
    <row r="559" spans="1:19" x14ac:dyDescent="0.3">
      <c r="A559" s="25">
        <v>1953</v>
      </c>
      <c r="B559" s="26">
        <v>3</v>
      </c>
      <c r="C559" s="27" t="str">
        <f t="shared" si="26"/>
        <v>1953-3</v>
      </c>
      <c r="D559" s="7"/>
      <c r="E559" s="7"/>
      <c r="F559" s="7">
        <v>6.421045714109156E-13</v>
      </c>
      <c r="G559" s="7">
        <v>27.467391304347846</v>
      </c>
      <c r="H559" s="24"/>
      <c r="I559" s="24"/>
      <c r="J559" s="24">
        <f t="shared" si="24"/>
        <v>6.421045714109156E-13</v>
      </c>
      <c r="K559" s="24">
        <f t="shared" si="25"/>
        <v>10.99047347325058</v>
      </c>
      <c r="L559" s="24"/>
      <c r="M559" s="24"/>
      <c r="N559" s="15"/>
      <c r="O559" s="15"/>
      <c r="P559" s="15"/>
      <c r="Q559" s="15"/>
      <c r="R559" s="15"/>
      <c r="S559" s="15"/>
    </row>
    <row r="560" spans="1:19" x14ac:dyDescent="0.3">
      <c r="A560" s="25">
        <v>1953</v>
      </c>
      <c r="B560" s="26">
        <v>4</v>
      </c>
      <c r="C560" s="27" t="str">
        <f t="shared" si="26"/>
        <v>1953-4</v>
      </c>
      <c r="D560" s="7"/>
      <c r="E560" s="7"/>
      <c r="F560" s="7">
        <v>6.1516323456224062E-13</v>
      </c>
      <c r="G560" s="7">
        <v>27.467391304347846</v>
      </c>
      <c r="H560" s="24"/>
      <c r="I560" s="24"/>
      <c r="J560" s="24">
        <f t="shared" si="24"/>
        <v>6.1516323456224062E-13</v>
      </c>
      <c r="K560" s="24">
        <f t="shared" si="25"/>
        <v>10.99047347325058</v>
      </c>
      <c r="L560" s="24"/>
      <c r="M560" s="24"/>
      <c r="N560" s="15"/>
      <c r="O560" s="15"/>
      <c r="P560" s="15"/>
      <c r="Q560" s="15"/>
      <c r="R560" s="15"/>
      <c r="S560" s="15"/>
    </row>
    <row r="561" spans="1:19" x14ac:dyDescent="0.3">
      <c r="A561" s="25">
        <v>1953</v>
      </c>
      <c r="B561" s="26">
        <v>5</v>
      </c>
      <c r="C561" s="27" t="str">
        <f t="shared" si="26"/>
        <v>1953-5</v>
      </c>
      <c r="D561" s="7"/>
      <c r="E561" s="7"/>
      <c r="F561" s="7">
        <v>6.0518014414275553E-13</v>
      </c>
      <c r="G561" s="7">
        <v>27.570652173913057</v>
      </c>
      <c r="H561" s="24"/>
      <c r="I561" s="24"/>
      <c r="J561" s="24">
        <f t="shared" si="24"/>
        <v>6.0518014414275553E-13</v>
      </c>
      <c r="K561" s="24">
        <f t="shared" si="25"/>
        <v>11.031791042698886</v>
      </c>
      <c r="L561" s="24"/>
      <c r="M561" s="24"/>
      <c r="N561" s="15"/>
      <c r="O561" s="15"/>
      <c r="P561" s="15"/>
      <c r="Q561" s="15"/>
      <c r="R561" s="15"/>
      <c r="S561" s="15"/>
    </row>
    <row r="562" spans="1:19" x14ac:dyDescent="0.3">
      <c r="A562" s="25">
        <v>1953</v>
      </c>
      <c r="B562" s="26">
        <v>6</v>
      </c>
      <c r="C562" s="27" t="str">
        <f t="shared" si="26"/>
        <v>1953-6</v>
      </c>
      <c r="D562" s="7"/>
      <c r="E562" s="7"/>
      <c r="F562" s="7">
        <v>6.0413956142801991E-13</v>
      </c>
      <c r="G562" s="7">
        <v>27.673913043478276</v>
      </c>
      <c r="H562" s="24"/>
      <c r="I562" s="24"/>
      <c r="J562" s="24">
        <f t="shared" si="24"/>
        <v>6.0413956142801991E-13</v>
      </c>
      <c r="K562" s="24">
        <f t="shared" si="25"/>
        <v>11.073108612147198</v>
      </c>
      <c r="L562" s="24"/>
      <c r="M562" s="24"/>
      <c r="N562" s="15"/>
      <c r="O562" s="15"/>
      <c r="P562" s="15"/>
      <c r="Q562" s="15"/>
      <c r="R562" s="15"/>
      <c r="S562" s="15"/>
    </row>
    <row r="563" spans="1:19" x14ac:dyDescent="0.3">
      <c r="A563" s="25">
        <v>1953</v>
      </c>
      <c r="B563" s="26">
        <v>7</v>
      </c>
      <c r="C563" s="27" t="str">
        <f t="shared" si="26"/>
        <v>1953-7</v>
      </c>
      <c r="D563" s="7"/>
      <c r="E563" s="7"/>
      <c r="F563" s="7">
        <v>6.0887096095907991E-13</v>
      </c>
      <c r="G563" s="7">
        <v>27.673913043478276</v>
      </c>
      <c r="H563" s="24"/>
      <c r="I563" s="24"/>
      <c r="J563" s="24">
        <f t="shared" si="24"/>
        <v>6.0887096095907991E-13</v>
      </c>
      <c r="K563" s="24">
        <f t="shared" si="25"/>
        <v>11.073108612147198</v>
      </c>
      <c r="L563" s="24"/>
      <c r="M563" s="24"/>
      <c r="N563" s="15"/>
      <c r="O563" s="15"/>
      <c r="P563" s="15"/>
      <c r="Q563" s="15"/>
      <c r="R563" s="15"/>
      <c r="S563" s="15"/>
    </row>
    <row r="564" spans="1:19" x14ac:dyDescent="0.3">
      <c r="A564" s="25">
        <v>1953</v>
      </c>
      <c r="B564" s="26">
        <v>8</v>
      </c>
      <c r="C564" s="27" t="str">
        <f t="shared" si="26"/>
        <v>1953-8</v>
      </c>
      <c r="D564" s="7"/>
      <c r="E564" s="7"/>
      <c r="F564" s="7">
        <v>6.0937499321152775E-13</v>
      </c>
      <c r="G564" s="7">
        <v>27.777173913043494</v>
      </c>
      <c r="H564" s="24"/>
      <c r="I564" s="24"/>
      <c r="J564" s="24">
        <f t="shared" si="24"/>
        <v>6.0937499321152775E-13</v>
      </c>
      <c r="K564" s="24">
        <f t="shared" si="25"/>
        <v>11.114426181595508</v>
      </c>
      <c r="L564" s="24"/>
      <c r="M564" s="24"/>
      <c r="N564" s="15"/>
      <c r="O564" s="15"/>
      <c r="P564" s="15"/>
      <c r="Q564" s="15"/>
      <c r="R564" s="15"/>
      <c r="S564" s="15"/>
    </row>
    <row r="565" spans="1:19" x14ac:dyDescent="0.3">
      <c r="A565" s="25">
        <v>1953</v>
      </c>
      <c r="B565" s="26">
        <v>9</v>
      </c>
      <c r="C565" s="27" t="str">
        <f t="shared" si="26"/>
        <v>1953-9</v>
      </c>
      <c r="D565" s="7"/>
      <c r="E565" s="7"/>
      <c r="F565" s="7">
        <v>6.0518014414275563E-13</v>
      </c>
      <c r="G565" s="7">
        <v>27.777173913043494</v>
      </c>
      <c r="H565" s="24"/>
      <c r="I565" s="24"/>
      <c r="J565" s="24">
        <f t="shared" si="24"/>
        <v>6.0518014414275563E-13</v>
      </c>
      <c r="K565" s="24">
        <f t="shared" si="25"/>
        <v>11.114426181595508</v>
      </c>
      <c r="L565" s="24"/>
      <c r="M565" s="24"/>
      <c r="N565" s="15"/>
      <c r="O565" s="15"/>
      <c r="P565" s="15"/>
      <c r="Q565" s="15"/>
      <c r="R565" s="15"/>
      <c r="S565" s="15"/>
    </row>
    <row r="566" spans="1:19" x14ac:dyDescent="0.3">
      <c r="A566" s="25">
        <v>1953</v>
      </c>
      <c r="B566" s="26">
        <v>10</v>
      </c>
      <c r="C566" s="27" t="str">
        <f t="shared" si="26"/>
        <v>1953-10</v>
      </c>
      <c r="D566" s="7"/>
      <c r="E566" s="7"/>
      <c r="F566" s="7">
        <v>6.02578687355919E-13</v>
      </c>
      <c r="G566" s="7">
        <v>27.880434782608713</v>
      </c>
      <c r="H566" s="24"/>
      <c r="I566" s="24"/>
      <c r="J566" s="24">
        <f t="shared" si="24"/>
        <v>6.02578687355919E-13</v>
      </c>
      <c r="K566" s="24">
        <f t="shared" si="25"/>
        <v>11.15574375104382</v>
      </c>
      <c r="L566" s="24"/>
      <c r="M566" s="24"/>
      <c r="N566" s="15"/>
      <c r="O566" s="15"/>
      <c r="P566" s="15"/>
      <c r="Q566" s="15"/>
      <c r="R566" s="15"/>
      <c r="S566" s="15"/>
    </row>
    <row r="567" spans="1:19" x14ac:dyDescent="0.3">
      <c r="A567" s="25">
        <v>1953</v>
      </c>
      <c r="B567" s="26">
        <v>11</v>
      </c>
      <c r="C567" s="27" t="str">
        <f t="shared" si="26"/>
        <v>1953-11</v>
      </c>
      <c r="D567" s="7"/>
      <c r="E567" s="7"/>
      <c r="F567" s="7">
        <v>6.068873501591177E-13</v>
      </c>
      <c r="G567" s="7">
        <v>27.777173913043494</v>
      </c>
      <c r="H567" s="24"/>
      <c r="I567" s="24"/>
      <c r="J567" s="24">
        <f t="shared" si="24"/>
        <v>6.068873501591177E-13</v>
      </c>
      <c r="K567" s="24">
        <f t="shared" si="25"/>
        <v>11.114426181595508</v>
      </c>
      <c r="L567" s="24"/>
      <c r="M567" s="24"/>
      <c r="N567" s="15"/>
      <c r="O567" s="15"/>
      <c r="P567" s="15"/>
      <c r="Q567" s="15"/>
      <c r="R567" s="15"/>
      <c r="S567" s="15"/>
    </row>
    <row r="568" spans="1:19" x14ac:dyDescent="0.3">
      <c r="A568" s="25">
        <v>1953</v>
      </c>
      <c r="B568" s="26">
        <v>12</v>
      </c>
      <c r="C568" s="27" t="str">
        <f t="shared" si="26"/>
        <v>1953-12</v>
      </c>
      <c r="D568" s="7"/>
      <c r="E568" s="7"/>
      <c r="F568" s="7">
        <v>6.1327717839178269E-13</v>
      </c>
      <c r="G568" s="7">
        <v>27.777173913043494</v>
      </c>
      <c r="H568" s="24"/>
      <c r="I568" s="24"/>
      <c r="J568" s="24">
        <f t="shared" si="24"/>
        <v>6.1327717839178269E-13</v>
      </c>
      <c r="K568" s="24">
        <f t="shared" si="25"/>
        <v>11.114426181595508</v>
      </c>
      <c r="L568" s="24"/>
      <c r="M568" s="24"/>
      <c r="N568" s="15"/>
      <c r="O568" s="15"/>
      <c r="P568" s="15"/>
      <c r="Q568" s="15"/>
      <c r="R568" s="15"/>
      <c r="S568" s="15"/>
    </row>
    <row r="569" spans="1:19" x14ac:dyDescent="0.3">
      <c r="A569" s="25">
        <v>1954</v>
      </c>
      <c r="B569" s="26">
        <v>1</v>
      </c>
      <c r="C569" s="27" t="str">
        <f t="shared" si="26"/>
        <v>1954-1</v>
      </c>
      <c r="D569" s="7"/>
      <c r="E569" s="7"/>
      <c r="F569" s="7">
        <v>6.0119666343791406E-13</v>
      </c>
      <c r="G569" s="7">
        <v>27.777173913043494</v>
      </c>
      <c r="H569" s="24"/>
      <c r="I569" s="24"/>
      <c r="J569" s="24">
        <f t="shared" si="24"/>
        <v>6.0119666343791406E-13</v>
      </c>
      <c r="K569" s="24">
        <f t="shared" si="25"/>
        <v>11.114426181595508</v>
      </c>
      <c r="L569" s="24"/>
      <c r="M569" s="24"/>
      <c r="N569" s="15"/>
      <c r="O569" s="15"/>
      <c r="P569" s="15"/>
      <c r="Q569" s="15"/>
      <c r="R569" s="15"/>
      <c r="S569" s="15"/>
    </row>
    <row r="570" spans="1:19" x14ac:dyDescent="0.3">
      <c r="A570" s="25">
        <v>1954</v>
      </c>
      <c r="B570" s="26">
        <v>2</v>
      </c>
      <c r="C570" s="27" t="str">
        <f t="shared" si="26"/>
        <v>1954-2</v>
      </c>
      <c r="D570" s="7"/>
      <c r="E570" s="7"/>
      <c r="F570" s="7">
        <v>5.9983089862482131E-13</v>
      </c>
      <c r="G570" s="7">
        <v>27.777173913043494</v>
      </c>
      <c r="H570" s="24"/>
      <c r="I570" s="24"/>
      <c r="J570" s="24">
        <f t="shared" si="24"/>
        <v>5.9983089862482131E-13</v>
      </c>
      <c r="K570" s="24">
        <f t="shared" si="25"/>
        <v>11.114426181595508</v>
      </c>
      <c r="L570" s="24"/>
      <c r="M570" s="24"/>
      <c r="N570" s="15"/>
      <c r="O570" s="15"/>
      <c r="P570" s="15"/>
      <c r="Q570" s="15"/>
      <c r="R570" s="15"/>
      <c r="S570" s="15"/>
    </row>
    <row r="571" spans="1:19" x14ac:dyDescent="0.3">
      <c r="A571" s="25">
        <v>1954</v>
      </c>
      <c r="B571" s="26">
        <v>3</v>
      </c>
      <c r="C571" s="27" t="str">
        <f t="shared" si="26"/>
        <v>1954-3</v>
      </c>
      <c r="D571" s="7"/>
      <c r="E571" s="7"/>
      <c r="F571" s="7">
        <v>6.0077392671005295E-13</v>
      </c>
      <c r="G571" s="7">
        <v>27.777173913043494</v>
      </c>
      <c r="H571" s="24"/>
      <c r="I571" s="24"/>
      <c r="J571" s="24">
        <f t="shared" si="24"/>
        <v>6.0077392671005295E-13</v>
      </c>
      <c r="K571" s="24">
        <f t="shared" si="25"/>
        <v>11.114426181595508</v>
      </c>
      <c r="L571" s="24"/>
      <c r="M571" s="24"/>
      <c r="N571" s="15"/>
      <c r="O571" s="15"/>
      <c r="P571" s="15"/>
      <c r="Q571" s="15"/>
      <c r="R571" s="15"/>
      <c r="S571" s="15"/>
    </row>
    <row r="572" spans="1:19" x14ac:dyDescent="0.3">
      <c r="A572" s="25">
        <v>1954</v>
      </c>
      <c r="B572" s="26">
        <v>4</v>
      </c>
      <c r="C572" s="27" t="str">
        <f t="shared" si="26"/>
        <v>1954-4</v>
      </c>
      <c r="D572" s="7"/>
      <c r="E572" s="7"/>
      <c r="F572" s="7">
        <v>6.1317962376227881E-13</v>
      </c>
      <c r="G572" s="7">
        <v>27.673913043478276</v>
      </c>
      <c r="H572" s="24"/>
      <c r="I572" s="24"/>
      <c r="J572" s="24">
        <f t="shared" si="24"/>
        <v>6.1317962376227881E-13</v>
      </c>
      <c r="K572" s="24">
        <f t="shared" si="25"/>
        <v>11.073108612147198</v>
      </c>
      <c r="L572" s="24"/>
      <c r="M572" s="24"/>
      <c r="N572" s="15"/>
      <c r="O572" s="15"/>
      <c r="P572" s="15"/>
      <c r="Q572" s="15"/>
      <c r="R572" s="15"/>
      <c r="S572" s="15"/>
    </row>
    <row r="573" spans="1:19" x14ac:dyDescent="0.3">
      <c r="A573" s="25">
        <v>1954</v>
      </c>
      <c r="B573" s="26">
        <v>5</v>
      </c>
      <c r="C573" s="27" t="str">
        <f t="shared" si="26"/>
        <v>1954-5</v>
      </c>
      <c r="D573" s="7"/>
      <c r="E573" s="7"/>
      <c r="F573" s="7">
        <v>6.1202522731311651E-13</v>
      </c>
      <c r="G573" s="7">
        <v>27.777173913043494</v>
      </c>
      <c r="H573" s="24"/>
      <c r="I573" s="24"/>
      <c r="J573" s="24">
        <f t="shared" si="24"/>
        <v>6.1202522731311651E-13</v>
      </c>
      <c r="K573" s="24">
        <f t="shared" si="25"/>
        <v>11.114426181595508</v>
      </c>
      <c r="L573" s="24"/>
      <c r="M573" s="24"/>
      <c r="N573" s="15"/>
      <c r="O573" s="15"/>
      <c r="P573" s="15"/>
      <c r="Q573" s="15"/>
      <c r="R573" s="15"/>
      <c r="S573" s="15"/>
    </row>
    <row r="574" spans="1:19" x14ac:dyDescent="0.3">
      <c r="A574" s="25">
        <v>1954</v>
      </c>
      <c r="B574" s="26">
        <v>6</v>
      </c>
      <c r="C574" s="27" t="str">
        <f t="shared" si="26"/>
        <v>1954-6</v>
      </c>
      <c r="D574" s="7"/>
      <c r="E574" s="7"/>
      <c r="F574" s="7">
        <v>6.2166687652933228E-13</v>
      </c>
      <c r="G574" s="7">
        <v>27.777173913043494</v>
      </c>
      <c r="H574" s="24"/>
      <c r="I574" s="24"/>
      <c r="J574" s="24">
        <f t="shared" si="24"/>
        <v>6.2166687652933228E-13</v>
      </c>
      <c r="K574" s="24">
        <f t="shared" si="25"/>
        <v>11.114426181595508</v>
      </c>
      <c r="L574" s="24"/>
      <c r="M574" s="24"/>
      <c r="N574" s="15"/>
      <c r="O574" s="15"/>
      <c r="P574" s="15"/>
      <c r="Q574" s="15"/>
      <c r="R574" s="15"/>
      <c r="S574" s="15"/>
    </row>
    <row r="575" spans="1:19" x14ac:dyDescent="0.3">
      <c r="A575" s="25">
        <v>1954</v>
      </c>
      <c r="B575" s="26">
        <v>7</v>
      </c>
      <c r="C575" s="27" t="str">
        <f t="shared" si="26"/>
        <v>1954-7</v>
      </c>
      <c r="D575" s="7"/>
      <c r="E575" s="7"/>
      <c r="F575" s="7">
        <v>6.3551963391923771E-13</v>
      </c>
      <c r="G575" s="7">
        <v>27.777173913043494</v>
      </c>
      <c r="H575" s="24"/>
      <c r="I575" s="24"/>
      <c r="J575" s="24">
        <f t="shared" si="24"/>
        <v>6.3551963391923771E-13</v>
      </c>
      <c r="K575" s="24">
        <f t="shared" si="25"/>
        <v>11.114426181595508</v>
      </c>
      <c r="L575" s="24"/>
      <c r="M575" s="24"/>
      <c r="N575" s="15"/>
      <c r="O575" s="15"/>
      <c r="P575" s="15"/>
      <c r="Q575" s="15"/>
      <c r="R575" s="15"/>
      <c r="S575" s="15"/>
    </row>
    <row r="576" spans="1:19" x14ac:dyDescent="0.3">
      <c r="A576" s="25">
        <v>1954</v>
      </c>
      <c r="B576" s="26">
        <v>8</v>
      </c>
      <c r="C576" s="27" t="str">
        <f t="shared" si="26"/>
        <v>1954-8</v>
      </c>
      <c r="D576" s="7"/>
      <c r="E576" s="7"/>
      <c r="F576" s="7">
        <v>6.4000714687652712E-13</v>
      </c>
      <c r="G576" s="7">
        <v>27.777173913043494</v>
      </c>
      <c r="H576" s="24"/>
      <c r="I576" s="24"/>
      <c r="J576" s="24">
        <f t="shared" si="24"/>
        <v>6.4000714687652712E-13</v>
      </c>
      <c r="K576" s="24">
        <f t="shared" si="25"/>
        <v>11.114426181595508</v>
      </c>
      <c r="L576" s="24"/>
      <c r="M576" s="24"/>
      <c r="N576" s="15"/>
      <c r="O576" s="15"/>
      <c r="P576" s="15"/>
      <c r="Q576" s="15"/>
      <c r="R576" s="15"/>
      <c r="S576" s="15"/>
    </row>
    <row r="577" spans="1:19" x14ac:dyDescent="0.3">
      <c r="A577" s="25">
        <v>1954</v>
      </c>
      <c r="B577" s="26">
        <v>9</v>
      </c>
      <c r="C577" s="27" t="str">
        <f t="shared" si="26"/>
        <v>1954-9</v>
      </c>
      <c r="D577" s="7"/>
      <c r="E577" s="7"/>
      <c r="F577" s="7">
        <v>6.5556711028279462E-13</v>
      </c>
      <c r="G577" s="7">
        <v>27.673913043478276</v>
      </c>
      <c r="H577" s="24"/>
      <c r="I577" s="24"/>
      <c r="J577" s="24">
        <f t="shared" si="24"/>
        <v>6.5556711028279462E-13</v>
      </c>
      <c r="K577" s="24">
        <f t="shared" si="25"/>
        <v>11.073108612147198</v>
      </c>
      <c r="L577" s="24"/>
      <c r="M577" s="24"/>
      <c r="N577" s="15"/>
      <c r="O577" s="15"/>
      <c r="P577" s="15"/>
      <c r="Q577" s="15"/>
      <c r="R577" s="15"/>
      <c r="S577" s="15"/>
    </row>
    <row r="578" spans="1:19" x14ac:dyDescent="0.3">
      <c r="A578" s="25">
        <v>1954</v>
      </c>
      <c r="B578" s="26">
        <v>10</v>
      </c>
      <c r="C578" s="27" t="str">
        <f t="shared" si="26"/>
        <v>1954-10</v>
      </c>
      <c r="D578" s="7"/>
      <c r="E578" s="7"/>
      <c r="F578" s="7">
        <v>6.7454148572178132E-13</v>
      </c>
      <c r="G578" s="7">
        <v>27.673913043478276</v>
      </c>
      <c r="H578" s="24"/>
      <c r="I578" s="24"/>
      <c r="J578" s="24">
        <f t="shared" si="24"/>
        <v>6.7454148572178132E-13</v>
      </c>
      <c r="K578" s="24">
        <f t="shared" si="25"/>
        <v>11.073108612147198</v>
      </c>
      <c r="L578" s="24"/>
      <c r="M578" s="24"/>
      <c r="N578" s="15"/>
      <c r="O578" s="15"/>
      <c r="P578" s="15"/>
      <c r="Q578" s="15"/>
      <c r="R578" s="15"/>
      <c r="S578" s="15"/>
    </row>
    <row r="579" spans="1:19" x14ac:dyDescent="0.3">
      <c r="A579" s="25">
        <v>1954</v>
      </c>
      <c r="B579" s="26">
        <v>11</v>
      </c>
      <c r="C579" s="27" t="str">
        <f t="shared" si="26"/>
        <v>1954-11</v>
      </c>
      <c r="D579" s="7"/>
      <c r="E579" s="7"/>
      <c r="F579" s="7">
        <v>6.8145160531181664E-13</v>
      </c>
      <c r="G579" s="7">
        <v>27.673913043478276</v>
      </c>
      <c r="H579" s="24"/>
      <c r="I579" s="24"/>
      <c r="J579" s="24">
        <f t="shared" si="24"/>
        <v>6.8145160531181664E-13</v>
      </c>
      <c r="K579" s="24">
        <f t="shared" si="25"/>
        <v>11.073108612147198</v>
      </c>
      <c r="L579" s="24"/>
      <c r="M579" s="24"/>
      <c r="N579" s="15"/>
      <c r="O579" s="15"/>
      <c r="P579" s="15"/>
      <c r="Q579" s="15"/>
      <c r="R579" s="15"/>
      <c r="S579" s="15"/>
    </row>
    <row r="580" spans="1:19" x14ac:dyDescent="0.3">
      <c r="A580" s="25">
        <v>1954</v>
      </c>
      <c r="B580" s="26">
        <v>12</v>
      </c>
      <c r="C580" s="27" t="str">
        <f t="shared" si="26"/>
        <v>1954-12</v>
      </c>
      <c r="D580" s="7"/>
      <c r="E580" s="7"/>
      <c r="F580" s="7">
        <v>7.114659129899415E-13</v>
      </c>
      <c r="G580" s="7">
        <v>27.570652173913057</v>
      </c>
      <c r="H580" s="24"/>
      <c r="I580" s="24"/>
      <c r="J580" s="24">
        <f t="shared" si="24"/>
        <v>7.114659129899415E-13</v>
      </c>
      <c r="K580" s="24">
        <f t="shared" si="25"/>
        <v>11.031791042698886</v>
      </c>
      <c r="L580" s="24"/>
      <c r="M580" s="24"/>
      <c r="N580" s="15"/>
      <c r="O580" s="15"/>
      <c r="P580" s="15"/>
      <c r="Q580" s="15"/>
      <c r="R580" s="15"/>
      <c r="S580" s="15"/>
    </row>
    <row r="581" spans="1:19" x14ac:dyDescent="0.3">
      <c r="A581" s="25">
        <v>1955</v>
      </c>
      <c r="B581" s="26">
        <v>1</v>
      </c>
      <c r="C581" s="27" t="str">
        <f t="shared" si="26"/>
        <v>1955-1</v>
      </c>
      <c r="D581" s="7"/>
      <c r="E581" s="7"/>
      <c r="F581" s="7">
        <v>6.9592220868859659E-13</v>
      </c>
      <c r="G581" s="7">
        <v>27.570652173913057</v>
      </c>
      <c r="H581" s="24"/>
      <c r="I581" s="24"/>
      <c r="J581" s="24">
        <f t="shared" si="24"/>
        <v>6.9592220868859659E-13</v>
      </c>
      <c r="K581" s="24">
        <f t="shared" si="25"/>
        <v>11.031791042698886</v>
      </c>
      <c r="L581" s="24"/>
      <c r="M581" s="24"/>
      <c r="N581" s="15"/>
      <c r="O581" s="15"/>
      <c r="P581" s="15"/>
      <c r="Q581" s="15"/>
      <c r="R581" s="15"/>
      <c r="S581" s="15"/>
    </row>
    <row r="582" spans="1:19" x14ac:dyDescent="0.3">
      <c r="A582" s="25">
        <v>1955</v>
      </c>
      <c r="B582" s="26">
        <v>2</v>
      </c>
      <c r="C582" s="27" t="str">
        <f t="shared" si="26"/>
        <v>1955-2</v>
      </c>
      <c r="D582" s="7"/>
      <c r="E582" s="7"/>
      <c r="F582" s="7">
        <v>6.9686523677382318E-13</v>
      </c>
      <c r="G582" s="7">
        <v>27.570652173913057</v>
      </c>
      <c r="H582" s="24"/>
      <c r="I582" s="24"/>
      <c r="J582" s="24">
        <f t="shared" si="24"/>
        <v>6.9686523677382318E-13</v>
      </c>
      <c r="K582" s="24">
        <f t="shared" si="25"/>
        <v>11.031791042698886</v>
      </c>
      <c r="L582" s="24"/>
      <c r="M582" s="24"/>
      <c r="N582" s="15"/>
      <c r="O582" s="15"/>
      <c r="P582" s="15"/>
      <c r="Q582" s="15"/>
      <c r="R582" s="15"/>
      <c r="S582" s="15"/>
    </row>
    <row r="583" spans="1:19" x14ac:dyDescent="0.3">
      <c r="A583" s="25">
        <v>1955</v>
      </c>
      <c r="B583" s="26">
        <v>3</v>
      </c>
      <c r="C583" s="27" t="str">
        <f t="shared" si="26"/>
        <v>1955-3</v>
      </c>
      <c r="D583" s="7"/>
      <c r="E583" s="7"/>
      <c r="F583" s="7">
        <v>6.9784078306888942E-13</v>
      </c>
      <c r="G583" s="7">
        <v>27.570652173913057</v>
      </c>
      <c r="H583" s="24"/>
      <c r="I583" s="24"/>
      <c r="J583" s="24">
        <f t="shared" si="24"/>
        <v>6.9784078306888942E-13</v>
      </c>
      <c r="K583" s="24">
        <f t="shared" si="25"/>
        <v>11.031791042698886</v>
      </c>
      <c r="L583" s="24"/>
      <c r="M583" s="24"/>
      <c r="N583" s="15"/>
      <c r="O583" s="15"/>
      <c r="P583" s="15"/>
      <c r="Q583" s="15"/>
      <c r="R583" s="15"/>
      <c r="S583" s="15"/>
    </row>
    <row r="584" spans="1:19" x14ac:dyDescent="0.3">
      <c r="A584" s="25">
        <v>1955</v>
      </c>
      <c r="B584" s="26">
        <v>4</v>
      </c>
      <c r="C584" s="27" t="str">
        <f t="shared" si="26"/>
        <v>1955-4</v>
      </c>
      <c r="D584" s="7"/>
      <c r="E584" s="7"/>
      <c r="F584" s="7">
        <v>7.0788890990804399E-13</v>
      </c>
      <c r="G584" s="7">
        <v>27.570652173913057</v>
      </c>
      <c r="H584" s="24"/>
      <c r="I584" s="24"/>
      <c r="J584" s="24">
        <f t="shared" si="24"/>
        <v>7.0788890990804399E-13</v>
      </c>
      <c r="K584" s="24">
        <f t="shared" si="25"/>
        <v>11.031791042698886</v>
      </c>
      <c r="L584" s="24"/>
      <c r="M584" s="24"/>
      <c r="N584" s="15"/>
      <c r="O584" s="15"/>
      <c r="P584" s="15"/>
      <c r="Q584" s="15"/>
      <c r="R584" s="15"/>
      <c r="S584" s="15"/>
    </row>
    <row r="585" spans="1:19" x14ac:dyDescent="0.3">
      <c r="A585" s="25">
        <v>1955</v>
      </c>
      <c r="B585" s="26">
        <v>5</v>
      </c>
      <c r="C585" s="27" t="str">
        <f t="shared" si="26"/>
        <v>1955-5</v>
      </c>
      <c r="D585" s="7"/>
      <c r="E585" s="7"/>
      <c r="F585" s="7">
        <v>7.0883193799327038E-13</v>
      </c>
      <c r="G585" s="7">
        <v>27.570652173913057</v>
      </c>
      <c r="H585" s="24"/>
      <c r="I585" s="24"/>
      <c r="J585" s="24">
        <f t="shared" si="24"/>
        <v>7.0883193799327038E-13</v>
      </c>
      <c r="K585" s="24">
        <f t="shared" si="25"/>
        <v>11.031791042698886</v>
      </c>
      <c r="L585" s="24"/>
      <c r="M585" s="24"/>
      <c r="N585" s="15"/>
      <c r="O585" s="15"/>
      <c r="P585" s="15"/>
      <c r="Q585" s="15"/>
      <c r="R585" s="15"/>
      <c r="S585" s="15"/>
    </row>
    <row r="586" spans="1:19" x14ac:dyDescent="0.3">
      <c r="A586" s="25">
        <v>1955</v>
      </c>
      <c r="B586" s="26">
        <v>6</v>
      </c>
      <c r="C586" s="27" t="str">
        <f t="shared" si="26"/>
        <v>1955-6</v>
      </c>
      <c r="D586" s="7"/>
      <c r="E586" s="7"/>
      <c r="F586" s="7">
        <v>7.1302678706204766E-13</v>
      </c>
      <c r="G586" s="7">
        <v>27.570652173913054</v>
      </c>
      <c r="H586" s="24"/>
      <c r="I586" s="24"/>
      <c r="J586" s="24">
        <f t="shared" ref="J586:J649" si="27">F586/F$1324*100</f>
        <v>7.1302678706204766E-13</v>
      </c>
      <c r="K586" s="24">
        <f t="shared" ref="K586:K649" si="28">G586/G$1324*100</f>
        <v>11.031791042698885</v>
      </c>
      <c r="L586" s="24"/>
      <c r="M586" s="24"/>
      <c r="N586" s="15"/>
      <c r="O586" s="15"/>
      <c r="P586" s="15"/>
      <c r="Q586" s="15"/>
      <c r="R586" s="15"/>
      <c r="S586" s="15"/>
    </row>
    <row r="587" spans="1:19" x14ac:dyDescent="0.3">
      <c r="A587" s="25">
        <v>1955</v>
      </c>
      <c r="B587" s="26">
        <v>7</v>
      </c>
      <c r="C587" s="27" t="str">
        <f t="shared" ref="C587:C650" si="29">_xlfn.CONCAT(A587,"-",B587)</f>
        <v>1955-7</v>
      </c>
      <c r="D587" s="7"/>
      <c r="E587" s="7"/>
      <c r="F587" s="7">
        <v>7.1616479431116681E-13</v>
      </c>
      <c r="G587" s="7">
        <v>27.673913043478272</v>
      </c>
      <c r="H587" s="24"/>
      <c r="I587" s="24"/>
      <c r="J587" s="24">
        <f t="shared" si="27"/>
        <v>7.1616479431116681E-13</v>
      </c>
      <c r="K587" s="24">
        <f t="shared" si="28"/>
        <v>11.073108612147196</v>
      </c>
      <c r="L587" s="24"/>
      <c r="M587" s="24"/>
      <c r="N587" s="15"/>
      <c r="O587" s="15"/>
      <c r="P587" s="15"/>
      <c r="Q587" s="15"/>
      <c r="R587" s="15"/>
      <c r="S587" s="15"/>
    </row>
    <row r="588" spans="1:19" x14ac:dyDescent="0.3">
      <c r="A588" s="25">
        <v>1955</v>
      </c>
      <c r="B588" s="26">
        <v>8</v>
      </c>
      <c r="C588" s="27" t="str">
        <f t="shared" si="29"/>
        <v>1955-8</v>
      </c>
      <c r="D588" s="7"/>
      <c r="E588" s="7"/>
      <c r="F588" s="7">
        <v>7.1860366004882482E-13</v>
      </c>
      <c r="G588" s="7">
        <v>27.673913043478272</v>
      </c>
      <c r="H588" s="24"/>
      <c r="I588" s="24"/>
      <c r="J588" s="24">
        <f t="shared" si="27"/>
        <v>7.1860366004882472E-13</v>
      </c>
      <c r="K588" s="24">
        <f t="shared" si="28"/>
        <v>11.073108612147196</v>
      </c>
      <c r="L588" s="24"/>
      <c r="M588" s="24"/>
      <c r="N588" s="15"/>
      <c r="O588" s="15"/>
      <c r="P588" s="15"/>
      <c r="Q588" s="15"/>
      <c r="R588" s="15"/>
      <c r="S588" s="15"/>
    </row>
    <row r="589" spans="1:19" x14ac:dyDescent="0.3">
      <c r="A589" s="25">
        <v>1955</v>
      </c>
      <c r="B589" s="26">
        <v>9</v>
      </c>
      <c r="C589" s="27" t="str">
        <f t="shared" si="29"/>
        <v>1955-9</v>
      </c>
      <c r="D589" s="7"/>
      <c r="E589" s="7"/>
      <c r="F589" s="7">
        <v>7.2351390973398078E-13</v>
      </c>
      <c r="G589" s="7">
        <v>27.777173913043491</v>
      </c>
      <c r="H589" s="24"/>
      <c r="I589" s="24"/>
      <c r="J589" s="24">
        <f t="shared" si="27"/>
        <v>7.2351390973398089E-13</v>
      </c>
      <c r="K589" s="24">
        <f t="shared" si="28"/>
        <v>11.114426181595508</v>
      </c>
      <c r="L589" s="24"/>
      <c r="M589" s="24"/>
      <c r="N589" s="15"/>
      <c r="O589" s="15"/>
      <c r="P589" s="15"/>
      <c r="Q589" s="15"/>
      <c r="R589" s="15"/>
      <c r="S589" s="15"/>
    </row>
    <row r="590" spans="1:19" x14ac:dyDescent="0.3">
      <c r="A590" s="25">
        <v>1955</v>
      </c>
      <c r="B590" s="26">
        <v>10</v>
      </c>
      <c r="C590" s="27" t="str">
        <f t="shared" si="29"/>
        <v>1955-10</v>
      </c>
      <c r="D590" s="7"/>
      <c r="E590" s="7"/>
      <c r="F590" s="7">
        <v>7.2289606374710637E-13</v>
      </c>
      <c r="G590" s="7">
        <v>27.777173913043491</v>
      </c>
      <c r="H590" s="24"/>
      <c r="I590" s="24"/>
      <c r="J590" s="24">
        <f t="shared" si="27"/>
        <v>7.2289606374710637E-13</v>
      </c>
      <c r="K590" s="24">
        <f t="shared" si="28"/>
        <v>11.114426181595508</v>
      </c>
      <c r="L590" s="24"/>
      <c r="M590" s="24"/>
      <c r="N590" s="15"/>
      <c r="O590" s="15"/>
      <c r="P590" s="15"/>
      <c r="Q590" s="15"/>
      <c r="R590" s="15"/>
      <c r="S590" s="15"/>
    </row>
    <row r="591" spans="1:19" x14ac:dyDescent="0.3">
      <c r="A591" s="25">
        <v>1955</v>
      </c>
      <c r="B591" s="26">
        <v>11</v>
      </c>
      <c r="C591" s="27" t="str">
        <f t="shared" si="29"/>
        <v>1955-11</v>
      </c>
      <c r="D591" s="7"/>
      <c r="E591" s="7"/>
      <c r="F591" s="7">
        <v>7.2322124584545835E-13</v>
      </c>
      <c r="G591" s="7">
        <v>27.777173913043491</v>
      </c>
      <c r="H591" s="24"/>
      <c r="I591" s="24"/>
      <c r="J591" s="24">
        <f t="shared" si="27"/>
        <v>7.2322124584545845E-13</v>
      </c>
      <c r="K591" s="24">
        <f t="shared" si="28"/>
        <v>11.114426181595508</v>
      </c>
      <c r="L591" s="24"/>
      <c r="M591" s="24"/>
      <c r="N591" s="15"/>
      <c r="O591" s="15"/>
      <c r="P591" s="15"/>
      <c r="Q591" s="15"/>
      <c r="R591" s="15"/>
      <c r="S591" s="15"/>
    </row>
    <row r="592" spans="1:19" x14ac:dyDescent="0.3">
      <c r="A592" s="25">
        <v>1955</v>
      </c>
      <c r="B592" s="26">
        <v>12</v>
      </c>
      <c r="C592" s="27" t="str">
        <f t="shared" si="29"/>
        <v>1955-12</v>
      </c>
      <c r="D592" s="7"/>
      <c r="E592" s="7"/>
      <c r="F592" s="7">
        <v>7.6463318607091328E-13</v>
      </c>
      <c r="G592" s="7">
        <v>27.673913043478272</v>
      </c>
      <c r="H592" s="24"/>
      <c r="I592" s="24"/>
      <c r="J592" s="24">
        <f t="shared" si="27"/>
        <v>7.6463318607091328E-13</v>
      </c>
      <c r="K592" s="24">
        <f t="shared" si="28"/>
        <v>11.073108612147196</v>
      </c>
      <c r="L592" s="24"/>
      <c r="M592" s="24"/>
      <c r="N592" s="15"/>
      <c r="O592" s="15"/>
      <c r="P592" s="15"/>
      <c r="Q592" s="15"/>
      <c r="R592" s="15"/>
      <c r="S592" s="15"/>
    </row>
    <row r="593" spans="1:19" x14ac:dyDescent="0.3">
      <c r="A593" s="25">
        <v>1956</v>
      </c>
      <c r="B593" s="26">
        <v>1</v>
      </c>
      <c r="C593" s="27" t="str">
        <f t="shared" si="29"/>
        <v>1956-1</v>
      </c>
      <c r="D593" s="7"/>
      <c r="E593" s="7"/>
      <c r="F593" s="7">
        <v>7.5468261386126268E-13</v>
      </c>
      <c r="G593" s="7">
        <v>27.673913043478272</v>
      </c>
      <c r="H593" s="24"/>
      <c r="I593" s="24"/>
      <c r="J593" s="24">
        <f t="shared" si="27"/>
        <v>7.5468261386126279E-13</v>
      </c>
      <c r="K593" s="24">
        <f t="shared" si="28"/>
        <v>11.073108612147196</v>
      </c>
      <c r="L593" s="24"/>
      <c r="M593" s="24"/>
      <c r="N593" s="15"/>
      <c r="O593" s="15"/>
      <c r="P593" s="15"/>
      <c r="Q593" s="15"/>
      <c r="R593" s="15"/>
      <c r="S593" s="15"/>
    </row>
    <row r="594" spans="1:19" x14ac:dyDescent="0.3">
      <c r="A594" s="25">
        <v>1956</v>
      </c>
      <c r="B594" s="26">
        <v>2</v>
      </c>
      <c r="C594" s="27" t="str">
        <f t="shared" si="29"/>
        <v>1956-2</v>
      </c>
      <c r="D594" s="7"/>
      <c r="E594" s="7"/>
      <c r="F594" s="7">
        <v>7.4889437251055517E-13</v>
      </c>
      <c r="G594" s="7">
        <v>27.673913043478272</v>
      </c>
      <c r="H594" s="24"/>
      <c r="I594" s="24"/>
      <c r="J594" s="24">
        <f t="shared" si="27"/>
        <v>7.4889437251055507E-13</v>
      </c>
      <c r="K594" s="24">
        <f t="shared" si="28"/>
        <v>11.073108612147196</v>
      </c>
      <c r="L594" s="24"/>
      <c r="M594" s="24"/>
      <c r="N594" s="15"/>
      <c r="O594" s="15"/>
      <c r="P594" s="15"/>
      <c r="Q594" s="15"/>
      <c r="R594" s="15"/>
      <c r="S594" s="15"/>
    </row>
    <row r="595" spans="1:19" x14ac:dyDescent="0.3">
      <c r="A595" s="25">
        <v>1956</v>
      </c>
      <c r="B595" s="26">
        <v>3</v>
      </c>
      <c r="C595" s="27" t="str">
        <f t="shared" si="29"/>
        <v>1956-3</v>
      </c>
      <c r="D595" s="7"/>
      <c r="E595" s="7"/>
      <c r="F595" s="7">
        <v>7.4773997606139267E-13</v>
      </c>
      <c r="G595" s="7">
        <v>27.673913043478272</v>
      </c>
      <c r="H595" s="24"/>
      <c r="I595" s="24"/>
      <c r="J595" s="24">
        <f t="shared" si="27"/>
        <v>7.4773997606139277E-13</v>
      </c>
      <c r="K595" s="24">
        <f t="shared" si="28"/>
        <v>11.073108612147196</v>
      </c>
      <c r="L595" s="24"/>
      <c r="M595" s="24"/>
      <c r="N595" s="15"/>
      <c r="O595" s="15"/>
      <c r="P595" s="15"/>
      <c r="Q595" s="15"/>
      <c r="R595" s="15"/>
      <c r="S595" s="15"/>
    </row>
    <row r="596" spans="1:19" x14ac:dyDescent="0.3">
      <c r="A596" s="25">
        <v>1956</v>
      </c>
      <c r="B596" s="26">
        <v>4</v>
      </c>
      <c r="C596" s="27" t="str">
        <f t="shared" si="29"/>
        <v>1956-4</v>
      </c>
      <c r="D596" s="7"/>
      <c r="E596" s="7"/>
      <c r="F596" s="7">
        <v>7.7407972602811584E-13</v>
      </c>
      <c r="G596" s="7">
        <v>27.777173913043487</v>
      </c>
      <c r="H596" s="24"/>
      <c r="I596" s="24"/>
      <c r="J596" s="24">
        <f t="shared" si="27"/>
        <v>7.7407972602811584E-13</v>
      </c>
      <c r="K596" s="24">
        <f t="shared" si="28"/>
        <v>11.114426181595507</v>
      </c>
      <c r="L596" s="24"/>
      <c r="M596" s="24"/>
      <c r="N596" s="15"/>
      <c r="O596" s="15"/>
      <c r="P596" s="15"/>
      <c r="Q596" s="15"/>
      <c r="R596" s="15"/>
      <c r="S596" s="15"/>
    </row>
    <row r="597" spans="1:19" x14ac:dyDescent="0.3">
      <c r="A597" s="25">
        <v>1956</v>
      </c>
      <c r="B597" s="26">
        <v>5</v>
      </c>
      <c r="C597" s="27" t="str">
        <f t="shared" si="29"/>
        <v>1956-5</v>
      </c>
      <c r="D597" s="7"/>
      <c r="E597" s="7"/>
      <c r="F597" s="7">
        <v>8.0376885160788347E-13</v>
      </c>
      <c r="G597" s="7">
        <v>27.880434782608702</v>
      </c>
      <c r="H597" s="24"/>
      <c r="I597" s="24"/>
      <c r="J597" s="24">
        <f t="shared" si="27"/>
        <v>8.0376885160788357E-13</v>
      </c>
      <c r="K597" s="24">
        <f t="shared" si="28"/>
        <v>11.155743751043817</v>
      </c>
      <c r="L597" s="24"/>
      <c r="M597" s="24"/>
      <c r="N597" s="15"/>
      <c r="O597" s="15"/>
      <c r="P597" s="15"/>
      <c r="Q597" s="15"/>
      <c r="R597" s="15"/>
      <c r="S597" s="15"/>
    </row>
    <row r="598" spans="1:19" x14ac:dyDescent="0.3">
      <c r="A598" s="25">
        <v>1956</v>
      </c>
      <c r="B598" s="26">
        <v>6</v>
      </c>
      <c r="C598" s="27" t="str">
        <f t="shared" si="29"/>
        <v>1956-6</v>
      </c>
      <c r="D598" s="7"/>
      <c r="E598" s="7"/>
      <c r="F598" s="7">
        <v>8.3493755573517042E-13</v>
      </c>
      <c r="G598" s="7">
        <v>28.086956521739133</v>
      </c>
      <c r="H598" s="24"/>
      <c r="I598" s="24"/>
      <c r="J598" s="24">
        <f t="shared" si="27"/>
        <v>8.3493755573517052E-13</v>
      </c>
      <c r="K598" s="24">
        <f t="shared" si="28"/>
        <v>11.238378889940433</v>
      </c>
      <c r="L598" s="24"/>
      <c r="M598" s="24"/>
      <c r="N598" s="15"/>
      <c r="O598" s="15"/>
      <c r="P598" s="15"/>
      <c r="Q598" s="15"/>
      <c r="R598" s="15"/>
      <c r="S598" s="15"/>
    </row>
    <row r="599" spans="1:19" x14ac:dyDescent="0.3">
      <c r="A599" s="25">
        <v>1956</v>
      </c>
      <c r="B599" s="26">
        <v>7</v>
      </c>
      <c r="C599" s="27" t="str">
        <f t="shared" si="29"/>
        <v>1956-7</v>
      </c>
      <c r="D599" s="7"/>
      <c r="E599" s="7"/>
      <c r="F599" s="7">
        <v>8.3062889293197162E-13</v>
      </c>
      <c r="G599" s="7">
        <v>28.293478260869566</v>
      </c>
      <c r="H599" s="24"/>
      <c r="I599" s="24"/>
      <c r="J599" s="24">
        <f t="shared" si="27"/>
        <v>8.3062889293197172E-13</v>
      </c>
      <c r="K599" s="24">
        <f t="shared" si="28"/>
        <v>11.321014028837055</v>
      </c>
      <c r="L599" s="24"/>
      <c r="M599" s="24"/>
      <c r="N599" s="15"/>
      <c r="O599" s="15"/>
      <c r="P599" s="15"/>
      <c r="Q599" s="15"/>
      <c r="R599" s="15"/>
      <c r="S599" s="15"/>
    </row>
    <row r="600" spans="1:19" x14ac:dyDescent="0.3">
      <c r="A600" s="25">
        <v>1956</v>
      </c>
      <c r="B600" s="26">
        <v>8</v>
      </c>
      <c r="C600" s="27" t="str">
        <f t="shared" si="29"/>
        <v>1956-8</v>
      </c>
      <c r="D600" s="7"/>
      <c r="E600" s="7"/>
      <c r="F600" s="7">
        <v>8.266616713320477E-13</v>
      </c>
      <c r="G600" s="7">
        <v>28.190217391304348</v>
      </c>
      <c r="H600" s="24"/>
      <c r="I600" s="24"/>
      <c r="J600" s="24">
        <f t="shared" si="27"/>
        <v>8.266616713320477E-13</v>
      </c>
      <c r="K600" s="24">
        <f t="shared" si="28"/>
        <v>11.279696459388743</v>
      </c>
      <c r="L600" s="24"/>
      <c r="M600" s="24"/>
      <c r="N600" s="15"/>
      <c r="O600" s="15"/>
      <c r="P600" s="15"/>
      <c r="Q600" s="15"/>
      <c r="R600" s="15"/>
      <c r="S600" s="15"/>
    </row>
    <row r="601" spans="1:19" x14ac:dyDescent="0.3">
      <c r="A601" s="25">
        <v>1956</v>
      </c>
      <c r="B601" s="26">
        <v>9</v>
      </c>
      <c r="C601" s="27" t="str">
        <f t="shared" si="29"/>
        <v>1956-9</v>
      </c>
      <c r="D601" s="7"/>
      <c r="E601" s="7"/>
      <c r="F601" s="7">
        <v>8.3124673891884634E-13</v>
      </c>
      <c r="G601" s="7">
        <v>28.293478260869566</v>
      </c>
      <c r="H601" s="24"/>
      <c r="I601" s="24"/>
      <c r="J601" s="24">
        <f t="shared" si="27"/>
        <v>8.3124673891884634E-13</v>
      </c>
      <c r="K601" s="24">
        <f t="shared" si="28"/>
        <v>11.321014028837055</v>
      </c>
      <c r="L601" s="24"/>
      <c r="M601" s="24"/>
      <c r="N601" s="15"/>
      <c r="O601" s="15"/>
      <c r="P601" s="15"/>
      <c r="Q601" s="15"/>
      <c r="R601" s="15"/>
      <c r="S601" s="15"/>
    </row>
    <row r="602" spans="1:19" x14ac:dyDescent="0.3">
      <c r="A602" s="25">
        <v>1956</v>
      </c>
      <c r="B602" s="26">
        <v>10</v>
      </c>
      <c r="C602" s="27" t="str">
        <f t="shared" si="29"/>
        <v>1956-10</v>
      </c>
      <c r="D602" s="7"/>
      <c r="E602" s="7"/>
      <c r="F602" s="7">
        <v>8.4184767532520594E-13</v>
      </c>
      <c r="G602" s="7">
        <v>28.396739130434785</v>
      </c>
      <c r="H602" s="24"/>
      <c r="I602" s="24"/>
      <c r="J602" s="24">
        <f t="shared" si="27"/>
        <v>8.4184767532520584E-13</v>
      </c>
      <c r="K602" s="24">
        <f t="shared" si="28"/>
        <v>11.362331598285365</v>
      </c>
      <c r="L602" s="24"/>
      <c r="M602" s="24"/>
      <c r="N602" s="15"/>
      <c r="O602" s="15"/>
      <c r="P602" s="15"/>
      <c r="Q602" s="15"/>
      <c r="R602" s="15"/>
      <c r="S602" s="15"/>
    </row>
    <row r="603" spans="1:19" x14ac:dyDescent="0.3">
      <c r="A603" s="25">
        <v>1956</v>
      </c>
      <c r="B603" s="26">
        <v>11</v>
      </c>
      <c r="C603" s="27" t="str">
        <f t="shared" si="29"/>
        <v>1956-11</v>
      </c>
      <c r="D603" s="7"/>
      <c r="E603" s="7"/>
      <c r="F603" s="7">
        <v>8.5487121836430631E-13</v>
      </c>
      <c r="G603" s="7">
        <v>28.396739130434785</v>
      </c>
      <c r="H603" s="24"/>
      <c r="I603" s="24"/>
      <c r="J603" s="24">
        <f t="shared" si="27"/>
        <v>8.5487121836430631E-13</v>
      </c>
      <c r="K603" s="24">
        <f t="shared" si="28"/>
        <v>11.362331598285365</v>
      </c>
      <c r="L603" s="24"/>
      <c r="M603" s="24"/>
      <c r="N603" s="15"/>
      <c r="O603" s="15"/>
      <c r="P603" s="15"/>
      <c r="Q603" s="15"/>
      <c r="R603" s="15"/>
      <c r="S603" s="15"/>
    </row>
    <row r="604" spans="1:19" x14ac:dyDescent="0.3">
      <c r="A604" s="25">
        <v>1956</v>
      </c>
      <c r="B604" s="26">
        <v>12</v>
      </c>
      <c r="C604" s="27" t="str">
        <f t="shared" si="29"/>
        <v>1956-12</v>
      </c>
      <c r="D604" s="7"/>
      <c r="E604" s="7"/>
      <c r="F604" s="7">
        <v>8.9212082773081826E-13</v>
      </c>
      <c r="G604" s="7">
        <v>28.500000000000004</v>
      </c>
      <c r="H604" s="24"/>
      <c r="I604" s="24"/>
      <c r="J604" s="24">
        <f t="shared" si="27"/>
        <v>8.9212082773081826E-13</v>
      </c>
      <c r="K604" s="24">
        <f t="shared" si="28"/>
        <v>11.403649167733677</v>
      </c>
      <c r="L604" s="24"/>
      <c r="M604" s="24"/>
      <c r="N604" s="15"/>
      <c r="O604" s="15"/>
      <c r="P604" s="15"/>
      <c r="Q604" s="15"/>
      <c r="R604" s="15"/>
      <c r="S604" s="15"/>
    </row>
    <row r="605" spans="1:19" x14ac:dyDescent="0.3">
      <c r="A605" s="25">
        <v>1957</v>
      </c>
      <c r="B605" s="26">
        <v>1</v>
      </c>
      <c r="C605" s="27" t="str">
        <f t="shared" si="29"/>
        <v>1957-1</v>
      </c>
      <c r="D605" s="7"/>
      <c r="E605" s="7"/>
      <c r="F605" s="7">
        <v>8.822352919408425E-13</v>
      </c>
      <c r="G605" s="7">
        <v>28.5</v>
      </c>
      <c r="H605" s="24"/>
      <c r="I605" s="24"/>
      <c r="J605" s="24">
        <f t="shared" si="27"/>
        <v>8.822352919408425E-13</v>
      </c>
      <c r="K605" s="24">
        <f t="shared" si="28"/>
        <v>11.403649167733676</v>
      </c>
      <c r="L605" s="24"/>
      <c r="M605" s="24"/>
      <c r="N605" s="15"/>
      <c r="O605" s="15"/>
      <c r="P605" s="15"/>
      <c r="Q605" s="15"/>
      <c r="R605" s="15"/>
      <c r="S605" s="15"/>
    </row>
    <row r="606" spans="1:19" x14ac:dyDescent="0.3">
      <c r="A606" s="25">
        <v>1957</v>
      </c>
      <c r="B606" s="26">
        <v>2</v>
      </c>
      <c r="C606" s="27" t="str">
        <f t="shared" si="29"/>
        <v>1957-2</v>
      </c>
      <c r="D606" s="7"/>
      <c r="E606" s="7"/>
      <c r="F606" s="7">
        <v>8.8896656137678196E-13</v>
      </c>
      <c r="G606" s="7">
        <v>28.6</v>
      </c>
      <c r="H606" s="24"/>
      <c r="I606" s="24"/>
      <c r="J606" s="24">
        <f t="shared" si="27"/>
        <v>8.8896656137678196E-13</v>
      </c>
      <c r="K606" s="24">
        <f t="shared" si="28"/>
        <v>11.443661971830988</v>
      </c>
      <c r="L606" s="24"/>
      <c r="M606" s="24"/>
      <c r="N606" s="15"/>
      <c r="O606" s="15"/>
      <c r="P606" s="15"/>
      <c r="Q606" s="15"/>
      <c r="R606" s="15"/>
      <c r="S606" s="15"/>
    </row>
    <row r="607" spans="1:19" x14ac:dyDescent="0.3">
      <c r="A607" s="25">
        <v>1957</v>
      </c>
      <c r="B607" s="26">
        <v>3</v>
      </c>
      <c r="C607" s="27" t="str">
        <f t="shared" si="29"/>
        <v>1957-3</v>
      </c>
      <c r="D607" s="7"/>
      <c r="E607" s="7"/>
      <c r="F607" s="7">
        <v>9.2137095747781279E-13</v>
      </c>
      <c r="G607" s="7">
        <v>28.7</v>
      </c>
      <c r="H607" s="24"/>
      <c r="I607" s="24"/>
      <c r="J607" s="24">
        <f t="shared" si="27"/>
        <v>9.2137095747781279E-13</v>
      </c>
      <c r="K607" s="24">
        <f t="shared" si="28"/>
        <v>11.483674775928296</v>
      </c>
      <c r="L607" s="24"/>
      <c r="M607" s="24"/>
      <c r="N607" s="15"/>
      <c r="O607" s="15"/>
      <c r="P607" s="15"/>
      <c r="Q607" s="15"/>
      <c r="R607" s="15"/>
      <c r="S607" s="15"/>
    </row>
    <row r="608" spans="1:19" x14ac:dyDescent="0.3">
      <c r="A608" s="25">
        <v>1957</v>
      </c>
      <c r="B608" s="26">
        <v>4</v>
      </c>
      <c r="C608" s="27" t="str">
        <f t="shared" si="29"/>
        <v>1957-4</v>
      </c>
      <c r="D608" s="7"/>
      <c r="E608" s="7"/>
      <c r="F608" s="7">
        <v>9.4603601963800828E-13</v>
      </c>
      <c r="G608" s="7">
        <v>28.8</v>
      </c>
      <c r="H608" s="24"/>
      <c r="I608" s="24"/>
      <c r="J608" s="24">
        <f t="shared" si="27"/>
        <v>9.4603601963800828E-13</v>
      </c>
      <c r="K608" s="24">
        <f t="shared" si="28"/>
        <v>11.523687580025609</v>
      </c>
      <c r="L608" s="24"/>
      <c r="M608" s="24"/>
      <c r="N608" s="15"/>
      <c r="O608" s="15"/>
      <c r="P608" s="15"/>
      <c r="Q608" s="15"/>
      <c r="R608" s="15"/>
      <c r="S608" s="15"/>
    </row>
    <row r="609" spans="1:19" x14ac:dyDescent="0.3">
      <c r="A609" s="25">
        <v>1957</v>
      </c>
      <c r="B609" s="26">
        <v>5</v>
      </c>
      <c r="C609" s="27" t="str">
        <f t="shared" si="29"/>
        <v>1957-5</v>
      </c>
      <c r="D609" s="7"/>
      <c r="E609" s="7"/>
      <c r="F609" s="7">
        <v>9.7253836065390461E-13</v>
      </c>
      <c r="G609" s="7">
        <v>28.8</v>
      </c>
      <c r="H609" s="24"/>
      <c r="I609" s="24"/>
      <c r="J609" s="24">
        <f t="shared" si="27"/>
        <v>9.7253836065390461E-13</v>
      </c>
      <c r="K609" s="24">
        <f t="shared" si="28"/>
        <v>11.523687580025609</v>
      </c>
      <c r="L609" s="24"/>
      <c r="M609" s="24"/>
      <c r="N609" s="15"/>
      <c r="O609" s="15"/>
      <c r="P609" s="15"/>
      <c r="Q609" s="15"/>
      <c r="R609" s="15"/>
      <c r="S609" s="15"/>
    </row>
    <row r="610" spans="1:19" x14ac:dyDescent="0.3">
      <c r="A610" s="25">
        <v>1957</v>
      </c>
      <c r="B610" s="26">
        <v>6</v>
      </c>
      <c r="C610" s="27" t="str">
        <f t="shared" si="29"/>
        <v>1957-6</v>
      </c>
      <c r="D610" s="7"/>
      <c r="E610" s="7"/>
      <c r="F610" s="7">
        <v>1.0099017837548434E-12</v>
      </c>
      <c r="G610" s="7">
        <v>28.9</v>
      </c>
      <c r="H610" s="24"/>
      <c r="I610" s="24"/>
      <c r="J610" s="24">
        <f t="shared" si="27"/>
        <v>1.0099017837548434E-12</v>
      </c>
      <c r="K610" s="24">
        <f t="shared" si="28"/>
        <v>11.563700384122919</v>
      </c>
      <c r="L610" s="24"/>
      <c r="M610" s="24"/>
      <c r="N610" s="15"/>
      <c r="O610" s="15"/>
      <c r="P610" s="15"/>
      <c r="Q610" s="15"/>
      <c r="R610" s="15"/>
      <c r="S610" s="15"/>
    </row>
    <row r="611" spans="1:19" x14ac:dyDescent="0.3">
      <c r="A611" s="25">
        <v>1957</v>
      </c>
      <c r="B611" s="26">
        <v>7</v>
      </c>
      <c r="C611" s="27" t="str">
        <f t="shared" si="29"/>
        <v>1957-7</v>
      </c>
      <c r="D611" s="7"/>
      <c r="E611" s="7"/>
      <c r="F611" s="7">
        <v>1.0284859406758037E-12</v>
      </c>
      <c r="G611" s="7">
        <v>29</v>
      </c>
      <c r="H611" s="24"/>
      <c r="I611" s="24"/>
      <c r="J611" s="24">
        <f t="shared" si="27"/>
        <v>1.0284859406758037E-12</v>
      </c>
      <c r="K611" s="24">
        <f t="shared" si="28"/>
        <v>11.603713188220231</v>
      </c>
      <c r="L611" s="24"/>
      <c r="M611" s="24"/>
      <c r="N611" s="15"/>
      <c r="O611" s="15"/>
      <c r="P611" s="15"/>
      <c r="Q611" s="15"/>
      <c r="R611" s="15"/>
      <c r="S611" s="15"/>
    </row>
    <row r="612" spans="1:19" x14ac:dyDescent="0.3">
      <c r="A612" s="25">
        <v>1957</v>
      </c>
      <c r="B612" s="26">
        <v>8</v>
      </c>
      <c r="C612" s="27" t="str">
        <f t="shared" si="29"/>
        <v>1957-8</v>
      </c>
      <c r="D612" s="7"/>
      <c r="E612" s="7"/>
      <c r="F612" s="7">
        <v>1.0837506382911636E-12</v>
      </c>
      <c r="G612" s="7">
        <v>29</v>
      </c>
      <c r="H612" s="24"/>
      <c r="I612" s="24"/>
      <c r="J612" s="24">
        <f t="shared" si="27"/>
        <v>1.0837506382911636E-12</v>
      </c>
      <c r="K612" s="24">
        <f t="shared" si="28"/>
        <v>11.603713188220231</v>
      </c>
      <c r="L612" s="24"/>
      <c r="M612" s="24"/>
      <c r="N612" s="15"/>
      <c r="O612" s="15"/>
      <c r="P612" s="15"/>
      <c r="Q612" s="15"/>
      <c r="R612" s="15"/>
      <c r="S612" s="15"/>
    </row>
    <row r="613" spans="1:19" x14ac:dyDescent="0.3">
      <c r="A613" s="25">
        <v>1957</v>
      </c>
      <c r="B613" s="26">
        <v>9</v>
      </c>
      <c r="C613" s="27" t="str">
        <f t="shared" si="29"/>
        <v>1957-9</v>
      </c>
      <c r="D613" s="7"/>
      <c r="E613" s="7"/>
      <c r="F613" s="7">
        <v>1.0813605498682578E-12</v>
      </c>
      <c r="G613" s="7">
        <v>29.1</v>
      </c>
      <c r="H613" s="24"/>
      <c r="I613" s="24"/>
      <c r="J613" s="24">
        <f t="shared" si="27"/>
        <v>1.0813605498682578E-12</v>
      </c>
      <c r="K613" s="24">
        <f t="shared" si="28"/>
        <v>11.643725992317542</v>
      </c>
      <c r="L613" s="24"/>
      <c r="M613" s="24"/>
      <c r="N613" s="15"/>
      <c r="O613" s="15"/>
      <c r="P613" s="15"/>
      <c r="Q613" s="15"/>
      <c r="R613" s="15"/>
      <c r="S613" s="15"/>
    </row>
    <row r="614" spans="1:19" x14ac:dyDescent="0.3">
      <c r="A614" s="25">
        <v>1957</v>
      </c>
      <c r="B614" s="26">
        <v>10</v>
      </c>
      <c r="C614" s="27" t="str">
        <f t="shared" si="29"/>
        <v>1957-10</v>
      </c>
      <c r="D614" s="7"/>
      <c r="E614" s="7"/>
      <c r="F614" s="7">
        <v>1.0927907006254172E-12</v>
      </c>
      <c r="G614" s="7">
        <v>29.2</v>
      </c>
      <c r="H614" s="24"/>
      <c r="I614" s="24"/>
      <c r="J614" s="24">
        <f t="shared" si="27"/>
        <v>1.0927907006254172E-12</v>
      </c>
      <c r="K614" s="24">
        <f t="shared" si="28"/>
        <v>11.683738796414852</v>
      </c>
      <c r="L614" s="24"/>
      <c r="M614" s="24"/>
      <c r="N614" s="15"/>
      <c r="O614" s="15"/>
      <c r="P614" s="15"/>
      <c r="Q614" s="15"/>
      <c r="R614" s="15"/>
      <c r="S614" s="15"/>
    </row>
    <row r="615" spans="1:19" x14ac:dyDescent="0.3">
      <c r="A615" s="25">
        <v>1957</v>
      </c>
      <c r="B615" s="26">
        <v>11</v>
      </c>
      <c r="C615" s="27" t="str">
        <f t="shared" si="29"/>
        <v>1957-11</v>
      </c>
      <c r="D615" s="7"/>
      <c r="E615" s="7"/>
      <c r="F615" s="7">
        <v>1.1202848470412975E-12</v>
      </c>
      <c r="G615" s="7">
        <v>29.3</v>
      </c>
      <c r="H615" s="24"/>
      <c r="I615" s="24"/>
      <c r="J615" s="24">
        <f t="shared" si="27"/>
        <v>1.1202848470412975E-12</v>
      </c>
      <c r="K615" s="24">
        <f t="shared" si="28"/>
        <v>11.723751600512164</v>
      </c>
      <c r="L615" s="24"/>
      <c r="M615" s="24"/>
      <c r="N615" s="15"/>
      <c r="O615" s="15"/>
      <c r="P615" s="15"/>
      <c r="Q615" s="15"/>
      <c r="R615" s="15"/>
      <c r="S615" s="15"/>
    </row>
    <row r="616" spans="1:19" x14ac:dyDescent="0.3">
      <c r="A616" s="25">
        <v>1957</v>
      </c>
      <c r="B616" s="26">
        <v>12</v>
      </c>
      <c r="C616" s="27" t="str">
        <f t="shared" si="29"/>
        <v>1957-12</v>
      </c>
      <c r="D616" s="7"/>
      <c r="E616" s="7"/>
      <c r="F616" s="7">
        <v>1.1207888792937452E-12</v>
      </c>
      <c r="G616" s="7">
        <v>29.3</v>
      </c>
      <c r="H616" s="24"/>
      <c r="I616" s="24"/>
      <c r="J616" s="24">
        <f t="shared" si="27"/>
        <v>1.1207888792937452E-12</v>
      </c>
      <c r="K616" s="24">
        <f t="shared" si="28"/>
        <v>11.723751600512164</v>
      </c>
      <c r="L616" s="24"/>
      <c r="M616" s="24"/>
      <c r="N616" s="15"/>
      <c r="O616" s="15"/>
      <c r="P616" s="15"/>
      <c r="Q616" s="15"/>
      <c r="R616" s="15"/>
      <c r="S616" s="15"/>
    </row>
    <row r="617" spans="1:19" x14ac:dyDescent="0.3">
      <c r="A617" s="25">
        <v>1958</v>
      </c>
      <c r="B617" s="26">
        <v>1</v>
      </c>
      <c r="C617" s="27" t="str">
        <f t="shared" si="29"/>
        <v>1958-1</v>
      </c>
      <c r="D617" s="7"/>
      <c r="E617" s="7"/>
      <c r="F617" s="7">
        <v>1.0910997537139775E-12</v>
      </c>
      <c r="G617" s="7">
        <v>29.3</v>
      </c>
      <c r="H617" s="24"/>
      <c r="I617" s="24"/>
      <c r="J617" s="24">
        <f t="shared" si="27"/>
        <v>1.0910997537139775E-12</v>
      </c>
      <c r="K617" s="24">
        <f t="shared" si="28"/>
        <v>11.723751600512164</v>
      </c>
      <c r="L617" s="24"/>
      <c r="M617" s="24"/>
      <c r="N617" s="15"/>
      <c r="O617" s="15"/>
      <c r="P617" s="15"/>
      <c r="Q617" s="15"/>
      <c r="R617" s="15"/>
      <c r="S617" s="15"/>
    </row>
    <row r="618" spans="1:19" x14ac:dyDescent="0.3">
      <c r="A618" s="25">
        <v>1958</v>
      </c>
      <c r="B618" s="26">
        <v>2</v>
      </c>
      <c r="C618" s="27" t="str">
        <f t="shared" si="29"/>
        <v>1958-2</v>
      </c>
      <c r="D618" s="7"/>
      <c r="E618" s="7"/>
      <c r="F618" s="7">
        <v>1.106204462182544E-12</v>
      </c>
      <c r="G618" s="7">
        <v>29.4</v>
      </c>
      <c r="H618" s="24"/>
      <c r="I618" s="24"/>
      <c r="J618" s="24">
        <f t="shared" si="27"/>
        <v>1.106204462182544E-12</v>
      </c>
      <c r="K618" s="24">
        <f t="shared" si="28"/>
        <v>11.763764404609475</v>
      </c>
      <c r="L618" s="24"/>
      <c r="M618" s="24"/>
      <c r="N618" s="15"/>
      <c r="O618" s="15"/>
      <c r="P618" s="15"/>
      <c r="Q618" s="15"/>
      <c r="R618" s="15"/>
      <c r="S618" s="15"/>
    </row>
    <row r="619" spans="1:19" x14ac:dyDescent="0.3">
      <c r="A619" s="25">
        <v>1958</v>
      </c>
      <c r="B619" s="26">
        <v>3</v>
      </c>
      <c r="C619" s="27" t="str">
        <f t="shared" si="29"/>
        <v>1958-3</v>
      </c>
      <c r="D619" s="7"/>
      <c r="E619" s="7"/>
      <c r="F619" s="7">
        <v>1.1244796961100694E-12</v>
      </c>
      <c r="G619" s="7">
        <v>29.5</v>
      </c>
      <c r="H619" s="24"/>
      <c r="I619" s="24"/>
      <c r="J619" s="24">
        <f t="shared" si="27"/>
        <v>1.1244796961100694E-12</v>
      </c>
      <c r="K619" s="24">
        <f t="shared" si="28"/>
        <v>11.803777208706787</v>
      </c>
      <c r="L619" s="24"/>
      <c r="M619" s="24"/>
      <c r="N619" s="15"/>
      <c r="O619" s="15"/>
      <c r="P619" s="15"/>
      <c r="Q619" s="15"/>
      <c r="R619" s="15"/>
      <c r="S619" s="15"/>
    </row>
    <row r="620" spans="1:19" x14ac:dyDescent="0.3">
      <c r="A620" s="25">
        <v>1958</v>
      </c>
      <c r="B620" s="26">
        <v>4</v>
      </c>
      <c r="C620" s="27" t="str">
        <f t="shared" si="29"/>
        <v>1958-4</v>
      </c>
      <c r="D620" s="7"/>
      <c r="E620" s="7"/>
      <c r="F620" s="7">
        <v>1.173045642499325E-12</v>
      </c>
      <c r="G620" s="7">
        <v>29.5</v>
      </c>
      <c r="H620" s="24"/>
      <c r="I620" s="24"/>
      <c r="J620" s="24">
        <f t="shared" si="27"/>
        <v>1.173045642499325E-12</v>
      </c>
      <c r="K620" s="24">
        <f t="shared" si="28"/>
        <v>11.803777208706787</v>
      </c>
      <c r="L620" s="24"/>
      <c r="M620" s="24"/>
      <c r="N620" s="15"/>
      <c r="O620" s="15"/>
      <c r="P620" s="15"/>
      <c r="Q620" s="15"/>
      <c r="R620" s="15"/>
      <c r="S620" s="15"/>
    </row>
    <row r="621" spans="1:19" x14ac:dyDescent="0.3">
      <c r="A621" s="25">
        <v>1958</v>
      </c>
      <c r="B621" s="26">
        <v>5</v>
      </c>
      <c r="C621" s="27" t="str">
        <f t="shared" si="29"/>
        <v>1958-5</v>
      </c>
      <c r="D621" s="7"/>
      <c r="E621" s="7"/>
      <c r="F621" s="7">
        <v>1.2487642941011861E-12</v>
      </c>
      <c r="G621" s="7">
        <v>29.5</v>
      </c>
      <c r="H621" s="24"/>
      <c r="I621" s="24"/>
      <c r="J621" s="24">
        <f t="shared" si="27"/>
        <v>1.2487642941011861E-12</v>
      </c>
      <c r="K621" s="24">
        <f t="shared" si="28"/>
        <v>11.803777208706787</v>
      </c>
      <c r="L621" s="24"/>
      <c r="M621" s="24"/>
      <c r="N621" s="15"/>
      <c r="O621" s="15"/>
      <c r="P621" s="15"/>
      <c r="Q621" s="15"/>
      <c r="R621" s="15"/>
      <c r="S621" s="15"/>
    </row>
    <row r="622" spans="1:19" x14ac:dyDescent="0.3">
      <c r="A622" s="25">
        <v>1958</v>
      </c>
      <c r="B622" s="26">
        <v>6</v>
      </c>
      <c r="C622" s="27" t="str">
        <f t="shared" si="29"/>
        <v>1958-6</v>
      </c>
      <c r="D622" s="7"/>
      <c r="E622" s="7"/>
      <c r="F622" s="7">
        <v>1.3038501415624452E-12</v>
      </c>
      <c r="G622" s="7">
        <v>29.6</v>
      </c>
      <c r="H622" s="24"/>
      <c r="I622" s="24"/>
      <c r="J622" s="24">
        <f t="shared" si="27"/>
        <v>1.3038501415624452E-12</v>
      </c>
      <c r="K622" s="24">
        <f t="shared" si="28"/>
        <v>11.843790012804098</v>
      </c>
      <c r="L622" s="24"/>
      <c r="M622" s="24"/>
      <c r="N622" s="15"/>
      <c r="O622" s="15"/>
      <c r="P622" s="15"/>
      <c r="Q622" s="15"/>
      <c r="R622" s="15"/>
      <c r="S622" s="15"/>
    </row>
    <row r="623" spans="1:19" x14ac:dyDescent="0.3">
      <c r="A623" s="25">
        <v>1958</v>
      </c>
      <c r="B623" s="26">
        <v>7</v>
      </c>
      <c r="C623" s="27" t="str">
        <f t="shared" si="29"/>
        <v>1958-7</v>
      </c>
      <c r="D623" s="7"/>
      <c r="E623" s="7"/>
      <c r="F623" s="7">
        <v>1.3511478777681168E-12</v>
      </c>
      <c r="G623" s="7">
        <v>29.6</v>
      </c>
      <c r="H623" s="24"/>
      <c r="I623" s="24"/>
      <c r="J623" s="24">
        <f t="shared" si="27"/>
        <v>1.3511478777681168E-12</v>
      </c>
      <c r="K623" s="24">
        <f t="shared" si="28"/>
        <v>11.843790012804098</v>
      </c>
      <c r="L623" s="24"/>
      <c r="M623" s="24"/>
      <c r="N623" s="15"/>
      <c r="O623" s="15"/>
      <c r="P623" s="15"/>
      <c r="Q623" s="15"/>
      <c r="R623" s="15"/>
      <c r="S623" s="15"/>
    </row>
    <row r="624" spans="1:19" x14ac:dyDescent="0.3">
      <c r="A624" s="25">
        <v>1958</v>
      </c>
      <c r="B624" s="26">
        <v>8</v>
      </c>
      <c r="C624" s="27" t="str">
        <f t="shared" si="29"/>
        <v>1958-8</v>
      </c>
      <c r="D624" s="7"/>
      <c r="E624" s="7"/>
      <c r="F624" s="7">
        <v>1.413908022750547E-12</v>
      </c>
      <c r="G624" s="7">
        <v>29.6</v>
      </c>
      <c r="H624" s="24"/>
      <c r="I624" s="24"/>
      <c r="J624" s="24">
        <f t="shared" si="27"/>
        <v>1.413908022750547E-12</v>
      </c>
      <c r="K624" s="24">
        <f t="shared" si="28"/>
        <v>11.843790012804098</v>
      </c>
      <c r="L624" s="24"/>
      <c r="M624" s="24"/>
      <c r="N624" s="15"/>
      <c r="O624" s="15"/>
      <c r="P624" s="15"/>
      <c r="Q624" s="15"/>
      <c r="R624" s="15"/>
      <c r="S624" s="15"/>
    </row>
    <row r="625" spans="1:19" x14ac:dyDescent="0.3">
      <c r="A625" s="25">
        <v>1958</v>
      </c>
      <c r="B625" s="26">
        <v>9</v>
      </c>
      <c r="C625" s="27" t="str">
        <f t="shared" si="29"/>
        <v>1958-9</v>
      </c>
      <c r="D625" s="7"/>
      <c r="E625" s="7"/>
      <c r="F625" s="7">
        <v>1.4409469142287314E-12</v>
      </c>
      <c r="G625" s="7">
        <v>29.7</v>
      </c>
      <c r="H625" s="24"/>
      <c r="I625" s="24"/>
      <c r="J625" s="24">
        <f t="shared" si="27"/>
        <v>1.4409469142287314E-12</v>
      </c>
      <c r="K625" s="24">
        <f t="shared" si="28"/>
        <v>11.88380281690141</v>
      </c>
      <c r="L625" s="24"/>
      <c r="M625" s="24"/>
      <c r="N625" s="15"/>
      <c r="O625" s="15"/>
      <c r="P625" s="15"/>
      <c r="Q625" s="15"/>
      <c r="R625" s="15"/>
      <c r="S625" s="15"/>
    </row>
    <row r="626" spans="1:19" x14ac:dyDescent="0.3">
      <c r="A626" s="25">
        <v>1958</v>
      </c>
      <c r="B626" s="26">
        <v>10</v>
      </c>
      <c r="C626" s="27" t="str">
        <f t="shared" si="29"/>
        <v>1958-10</v>
      </c>
      <c r="D626" s="7"/>
      <c r="E626" s="7"/>
      <c r="F626" s="7">
        <v>1.4837733965820261E-12</v>
      </c>
      <c r="G626" s="7">
        <v>29.7</v>
      </c>
      <c r="H626" s="24"/>
      <c r="I626" s="24"/>
      <c r="J626" s="24">
        <f t="shared" si="27"/>
        <v>1.4837733965820261E-12</v>
      </c>
      <c r="K626" s="24">
        <f t="shared" si="28"/>
        <v>11.88380281690141</v>
      </c>
      <c r="L626" s="24"/>
      <c r="M626" s="24"/>
      <c r="N626" s="15"/>
      <c r="O626" s="15"/>
      <c r="P626" s="15"/>
      <c r="Q626" s="15"/>
      <c r="R626" s="15"/>
      <c r="S626" s="15"/>
    </row>
    <row r="627" spans="1:19" x14ac:dyDescent="0.3">
      <c r="A627" s="25">
        <v>1958</v>
      </c>
      <c r="B627" s="26">
        <v>11</v>
      </c>
      <c r="C627" s="27" t="str">
        <f t="shared" si="29"/>
        <v>1958-11</v>
      </c>
      <c r="D627" s="7"/>
      <c r="E627" s="7"/>
      <c r="F627" s="7">
        <v>1.55916686608553E-12</v>
      </c>
      <c r="G627" s="7">
        <v>29.8</v>
      </c>
      <c r="H627" s="24"/>
      <c r="I627" s="24"/>
      <c r="J627" s="24">
        <f t="shared" si="27"/>
        <v>1.5591668660855302E-12</v>
      </c>
      <c r="K627" s="24">
        <f t="shared" si="28"/>
        <v>11.92381562099872</v>
      </c>
      <c r="L627" s="24"/>
      <c r="M627" s="24"/>
      <c r="N627" s="15"/>
      <c r="O627" s="15"/>
      <c r="P627" s="15"/>
      <c r="Q627" s="15"/>
      <c r="R627" s="15"/>
      <c r="S627" s="15"/>
    </row>
    <row r="628" spans="1:19" x14ac:dyDescent="0.3">
      <c r="A628" s="25">
        <v>1958</v>
      </c>
      <c r="B628" s="26">
        <v>12</v>
      </c>
      <c r="C628" s="27" t="str">
        <f t="shared" si="29"/>
        <v>1958-12</v>
      </c>
      <c r="D628" s="7"/>
      <c r="E628" s="7"/>
      <c r="F628" s="7">
        <v>1.6895811466306288E-12</v>
      </c>
      <c r="G628" s="7">
        <v>29.9</v>
      </c>
      <c r="H628" s="24"/>
      <c r="I628" s="24"/>
      <c r="J628" s="24">
        <f t="shared" si="27"/>
        <v>1.6895811466306288E-12</v>
      </c>
      <c r="K628" s="24">
        <f t="shared" si="28"/>
        <v>11.963828425096031</v>
      </c>
      <c r="L628" s="24"/>
      <c r="M628" s="24"/>
      <c r="N628" s="15"/>
      <c r="O628" s="15"/>
      <c r="P628" s="15"/>
      <c r="Q628" s="15"/>
      <c r="R628" s="15"/>
      <c r="S628" s="15"/>
    </row>
    <row r="629" spans="1:19" x14ac:dyDescent="0.3">
      <c r="A629" s="25">
        <v>1959</v>
      </c>
      <c r="B629" s="26">
        <v>1</v>
      </c>
      <c r="C629" s="27" t="str">
        <f t="shared" si="29"/>
        <v>1959-1</v>
      </c>
      <c r="D629" s="7"/>
      <c r="E629" s="7"/>
      <c r="F629" s="7">
        <v>1.9896104096774609E-12</v>
      </c>
      <c r="G629" s="7">
        <v>29.9</v>
      </c>
      <c r="H629" s="24"/>
      <c r="I629" s="24"/>
      <c r="J629" s="24">
        <f t="shared" si="27"/>
        <v>1.9896104096774609E-12</v>
      </c>
      <c r="K629" s="24">
        <f t="shared" si="28"/>
        <v>11.963828425096031</v>
      </c>
      <c r="L629" s="24"/>
      <c r="M629" s="24"/>
      <c r="N629" s="15"/>
      <c r="O629" s="15"/>
      <c r="P629" s="15"/>
      <c r="Q629" s="15"/>
      <c r="R629" s="15"/>
      <c r="S629" s="15"/>
    </row>
    <row r="630" spans="1:19" x14ac:dyDescent="0.3">
      <c r="A630" s="25">
        <v>1959</v>
      </c>
      <c r="B630" s="26">
        <v>2</v>
      </c>
      <c r="C630" s="27" t="str">
        <f t="shared" si="29"/>
        <v>1959-2</v>
      </c>
      <c r="D630" s="7"/>
      <c r="E630" s="7"/>
      <c r="F630" s="7">
        <v>2.1702490653134196E-12</v>
      </c>
      <c r="G630" s="7">
        <v>29.9</v>
      </c>
      <c r="H630" s="24"/>
      <c r="I630" s="24"/>
      <c r="J630" s="24">
        <f t="shared" si="27"/>
        <v>2.1702490653134196E-12</v>
      </c>
      <c r="K630" s="24">
        <f t="shared" si="28"/>
        <v>11.963828425096031</v>
      </c>
      <c r="L630" s="24"/>
      <c r="M630" s="24"/>
      <c r="N630" s="15"/>
      <c r="O630" s="15"/>
      <c r="P630" s="15"/>
      <c r="Q630" s="15"/>
      <c r="R630" s="15"/>
      <c r="S630" s="15"/>
    </row>
    <row r="631" spans="1:19" x14ac:dyDescent="0.3">
      <c r="A631" s="25">
        <v>1959</v>
      </c>
      <c r="B631" s="26">
        <v>3</v>
      </c>
      <c r="C631" s="27" t="str">
        <f t="shared" si="29"/>
        <v>1959-3</v>
      </c>
      <c r="D631" s="7"/>
      <c r="E631" s="7"/>
      <c r="F631" s="7">
        <v>2.3294907388776467E-12</v>
      </c>
      <c r="G631" s="7">
        <v>30</v>
      </c>
      <c r="H631" s="24"/>
      <c r="I631" s="24"/>
      <c r="J631" s="24">
        <f t="shared" si="27"/>
        <v>2.3294907388776467E-12</v>
      </c>
      <c r="K631" s="24">
        <f t="shared" si="28"/>
        <v>12.003841229193341</v>
      </c>
      <c r="L631" s="24"/>
      <c r="M631" s="24"/>
      <c r="N631" s="15"/>
      <c r="O631" s="15"/>
      <c r="P631" s="15"/>
      <c r="Q631" s="15"/>
      <c r="R631" s="15"/>
      <c r="S631" s="15"/>
    </row>
    <row r="632" spans="1:19" x14ac:dyDescent="0.3">
      <c r="A632" s="25">
        <v>1959</v>
      </c>
      <c r="B632" s="26">
        <v>4</v>
      </c>
      <c r="C632" s="27" t="str">
        <f t="shared" si="29"/>
        <v>1959-4</v>
      </c>
      <c r="D632" s="7"/>
      <c r="E632" s="7"/>
      <c r="F632" s="7">
        <v>2.5220960957330535E-12</v>
      </c>
      <c r="G632" s="7">
        <v>30</v>
      </c>
      <c r="H632" s="24"/>
      <c r="I632" s="24"/>
      <c r="J632" s="24">
        <f t="shared" si="27"/>
        <v>2.5220960957330535E-12</v>
      </c>
      <c r="K632" s="24">
        <f t="shared" si="28"/>
        <v>12.003841229193341</v>
      </c>
      <c r="L632" s="24"/>
      <c r="M632" s="24"/>
      <c r="N632" s="15"/>
      <c r="O632" s="15"/>
      <c r="P632" s="15"/>
      <c r="Q632" s="15"/>
      <c r="R632" s="15"/>
      <c r="S632" s="15"/>
    </row>
    <row r="633" spans="1:19" x14ac:dyDescent="0.3">
      <c r="A633" s="25">
        <v>1959</v>
      </c>
      <c r="B633" s="26">
        <v>5</v>
      </c>
      <c r="C633" s="27" t="str">
        <f t="shared" si="29"/>
        <v>1959-5</v>
      </c>
      <c r="D633" s="7"/>
      <c r="E633" s="7"/>
      <c r="F633" s="7">
        <v>2.7852009315117298E-12</v>
      </c>
      <c r="G633" s="7">
        <v>30.1</v>
      </c>
      <c r="H633" s="24"/>
      <c r="I633" s="24"/>
      <c r="J633" s="24">
        <f t="shared" si="27"/>
        <v>2.7852009315117298E-12</v>
      </c>
      <c r="K633" s="24">
        <f t="shared" si="28"/>
        <v>12.043854033290655</v>
      </c>
      <c r="L633" s="24"/>
      <c r="M633" s="24"/>
      <c r="N633" s="15"/>
      <c r="O633" s="15"/>
      <c r="P633" s="15"/>
      <c r="Q633" s="15"/>
      <c r="R633" s="15"/>
      <c r="S633" s="15"/>
    </row>
    <row r="634" spans="1:19" x14ac:dyDescent="0.3">
      <c r="A634" s="25">
        <v>1959</v>
      </c>
      <c r="B634" s="26">
        <v>6</v>
      </c>
      <c r="C634" s="27" t="str">
        <f t="shared" si="29"/>
        <v>1959-6</v>
      </c>
      <c r="D634" s="7"/>
      <c r="E634" s="7"/>
      <c r="F634" s="7">
        <v>2.9612057422461386E-12</v>
      </c>
      <c r="G634" s="7">
        <v>30.2</v>
      </c>
      <c r="H634" s="24"/>
      <c r="I634" s="24"/>
      <c r="J634" s="24">
        <f t="shared" si="27"/>
        <v>2.9612057422461382E-12</v>
      </c>
      <c r="K634" s="24">
        <f t="shared" si="28"/>
        <v>12.083866837387964</v>
      </c>
      <c r="L634" s="24"/>
      <c r="M634" s="24"/>
      <c r="N634" s="15"/>
      <c r="O634" s="15"/>
      <c r="P634" s="15"/>
      <c r="Q634" s="15"/>
      <c r="R634" s="15"/>
      <c r="S634" s="15"/>
    </row>
    <row r="635" spans="1:19" x14ac:dyDescent="0.3">
      <c r="A635" s="25">
        <v>1959</v>
      </c>
      <c r="B635" s="26">
        <v>7</v>
      </c>
      <c r="C635" s="27" t="str">
        <f t="shared" si="29"/>
        <v>1959-7</v>
      </c>
      <c r="D635" s="7"/>
      <c r="E635" s="7"/>
      <c r="F635" s="7">
        <v>3.0517689566378843E-12</v>
      </c>
      <c r="G635" s="7">
        <v>30.2</v>
      </c>
      <c r="H635" s="24"/>
      <c r="I635" s="24"/>
      <c r="J635" s="24">
        <f t="shared" si="27"/>
        <v>3.0517689566378839E-12</v>
      </c>
      <c r="K635" s="24">
        <f t="shared" si="28"/>
        <v>12.083866837387964</v>
      </c>
      <c r="L635" s="24"/>
      <c r="M635" s="24"/>
      <c r="N635" s="15"/>
      <c r="O635" s="15"/>
      <c r="P635" s="15"/>
      <c r="Q635" s="15"/>
      <c r="R635" s="15"/>
      <c r="S635" s="15"/>
    </row>
    <row r="636" spans="1:19" x14ac:dyDescent="0.3">
      <c r="A636" s="25">
        <v>1959</v>
      </c>
      <c r="B636" s="26">
        <v>8</v>
      </c>
      <c r="C636" s="27" t="str">
        <f t="shared" si="29"/>
        <v>1959-8</v>
      </c>
      <c r="D636" s="7"/>
      <c r="E636" s="7"/>
      <c r="F636" s="7">
        <v>3.1671273060291633E-12</v>
      </c>
      <c r="G636" s="7">
        <v>30.2</v>
      </c>
      <c r="H636" s="24"/>
      <c r="I636" s="24"/>
      <c r="J636" s="24">
        <f t="shared" si="27"/>
        <v>3.1671273060291633E-12</v>
      </c>
      <c r="K636" s="24">
        <f t="shared" si="28"/>
        <v>12.083866837387964</v>
      </c>
      <c r="L636" s="24"/>
      <c r="M636" s="24"/>
      <c r="N636" s="15"/>
      <c r="O636" s="15"/>
      <c r="P636" s="15"/>
      <c r="Q636" s="15"/>
      <c r="R636" s="15"/>
      <c r="S636" s="15"/>
    </row>
    <row r="637" spans="1:19" x14ac:dyDescent="0.3">
      <c r="A637" s="25">
        <v>1959</v>
      </c>
      <c r="B637" s="26">
        <v>9</v>
      </c>
      <c r="C637" s="27" t="str">
        <f t="shared" si="29"/>
        <v>1959-9</v>
      </c>
      <c r="D637" s="7"/>
      <c r="E637" s="7"/>
      <c r="F637" s="7">
        <v>3.2232699953100756E-12</v>
      </c>
      <c r="G637" s="7">
        <v>30.3</v>
      </c>
      <c r="H637" s="24"/>
      <c r="I637" s="24"/>
      <c r="J637" s="24">
        <f t="shared" si="27"/>
        <v>3.2232699953100752E-12</v>
      </c>
      <c r="K637" s="24">
        <f t="shared" si="28"/>
        <v>12.123879641485276</v>
      </c>
      <c r="L637" s="24"/>
      <c r="M637" s="24"/>
      <c r="N637" s="15"/>
      <c r="O637" s="15"/>
      <c r="P637" s="15"/>
      <c r="Q637" s="15"/>
      <c r="R637" s="15"/>
      <c r="S637" s="15"/>
    </row>
    <row r="638" spans="1:19" x14ac:dyDescent="0.3">
      <c r="A638" s="25">
        <v>1959</v>
      </c>
      <c r="B638" s="26">
        <v>10</v>
      </c>
      <c r="C638" s="27" t="str">
        <f t="shared" si="29"/>
        <v>1959-10</v>
      </c>
      <c r="D638" s="7"/>
      <c r="E638" s="7"/>
      <c r="F638" s="7">
        <v>3.2431873988342935E-12</v>
      </c>
      <c r="G638" s="7">
        <v>30.4</v>
      </c>
      <c r="H638" s="24"/>
      <c r="I638" s="24"/>
      <c r="J638" s="24">
        <f t="shared" si="27"/>
        <v>3.2431873988342939E-12</v>
      </c>
      <c r="K638" s="24">
        <f t="shared" si="28"/>
        <v>12.163892445582587</v>
      </c>
      <c r="L638" s="24"/>
      <c r="M638" s="24"/>
      <c r="N638" s="15"/>
      <c r="O638" s="15"/>
      <c r="P638" s="15"/>
      <c r="Q638" s="15"/>
      <c r="R638" s="15"/>
      <c r="S638" s="15"/>
    </row>
    <row r="639" spans="1:19" x14ac:dyDescent="0.3">
      <c r="A639" s="25">
        <v>1959</v>
      </c>
      <c r="B639" s="26">
        <v>11</v>
      </c>
      <c r="C639" s="27" t="str">
        <f t="shared" si="29"/>
        <v>1959-11</v>
      </c>
      <c r="D639" s="7"/>
      <c r="E639" s="7"/>
      <c r="F639" s="7">
        <v>3.31106916186581E-12</v>
      </c>
      <c r="G639" s="7">
        <v>30.4</v>
      </c>
      <c r="H639" s="24"/>
      <c r="I639" s="24"/>
      <c r="J639" s="24">
        <f t="shared" si="27"/>
        <v>3.31106916186581E-12</v>
      </c>
      <c r="K639" s="24">
        <f t="shared" si="28"/>
        <v>12.163892445582587</v>
      </c>
      <c r="L639" s="24"/>
      <c r="M639" s="24"/>
      <c r="N639" s="15"/>
      <c r="O639" s="15"/>
      <c r="P639" s="15"/>
      <c r="Q639" s="15"/>
      <c r="R639" s="15"/>
      <c r="S639" s="15"/>
    </row>
    <row r="640" spans="1:19" x14ac:dyDescent="0.3">
      <c r="A640" s="25">
        <v>1959</v>
      </c>
      <c r="B640" s="26">
        <v>12</v>
      </c>
      <c r="C640" s="27" t="str">
        <f t="shared" si="29"/>
        <v>1959-12</v>
      </c>
      <c r="D640" s="7"/>
      <c r="E640" s="7"/>
      <c r="F640" s="7">
        <v>3.406542625942706E-12</v>
      </c>
      <c r="G640" s="7">
        <v>30.5</v>
      </c>
      <c r="H640" s="24"/>
      <c r="I640" s="24"/>
      <c r="J640" s="24">
        <f t="shared" si="27"/>
        <v>3.406542625942706E-12</v>
      </c>
      <c r="K640" s="24">
        <f t="shared" si="28"/>
        <v>12.203905249679899</v>
      </c>
      <c r="L640" s="24"/>
      <c r="M640" s="24"/>
      <c r="N640" s="15"/>
      <c r="O640" s="15"/>
      <c r="P640" s="15"/>
      <c r="Q640" s="15"/>
      <c r="R640" s="15"/>
      <c r="S640" s="15"/>
    </row>
    <row r="641" spans="1:19" x14ac:dyDescent="0.3">
      <c r="A641" s="30">
        <v>1960</v>
      </c>
      <c r="B641" s="31">
        <v>1</v>
      </c>
      <c r="C641" s="30" t="str">
        <f t="shared" si="29"/>
        <v>1960-1</v>
      </c>
      <c r="D641" s="7">
        <v>8.2950000000000005E-12</v>
      </c>
      <c r="E641" s="7">
        <f t="shared" ref="E641:E704" si="30">E642*D641/D642</f>
        <v>8.436026003482098E-12</v>
      </c>
      <c r="F641" s="7">
        <v>3.4998861472753839E-12</v>
      </c>
      <c r="G641" s="7">
        <v>30.5</v>
      </c>
      <c r="H641" s="24">
        <f t="shared" ref="H641:H704" si="31">D641/D$1324*100</f>
        <v>5.223058275351825E-11</v>
      </c>
      <c r="I641" s="24">
        <f t="shared" ref="I641:I704" si="32">E641/E$1324*100</f>
        <v>5.0745192701110322E-11</v>
      </c>
      <c r="J641" s="24">
        <f t="shared" si="27"/>
        <v>3.4998861472753839E-12</v>
      </c>
      <c r="K641" s="24">
        <f t="shared" si="28"/>
        <v>12.203905249679899</v>
      </c>
      <c r="L641" s="24">
        <f>H641*K641/J641</f>
        <v>182.12509099923801</v>
      </c>
      <c r="M641" s="24">
        <f>I641*K641/J641</f>
        <v>176.9456198120065</v>
      </c>
      <c r="N641" s="16">
        <f>L641/$E$5*100</f>
        <v>99.469934386010763</v>
      </c>
      <c r="O641" s="16">
        <f>M641/$F$5*100</f>
        <v>99.46993438601109</v>
      </c>
      <c r="P641" s="63">
        <f>N641*'Datos mes_productividad'!V382/100</f>
        <v>112.68971783291894</v>
      </c>
      <c r="Q641" s="63">
        <f t="shared" ref="Q641:Q704" si="33">D641+(D641-(D641*N641/100))</f>
        <v>8.3389689426804078E-12</v>
      </c>
      <c r="R641" s="63">
        <f t="shared" ref="R641:R704" si="34">D641+(D641-(D641*P641/100))</f>
        <v>7.2423879057593737E-12</v>
      </c>
      <c r="S641" s="63">
        <f t="shared" ref="S641:S704" si="35">Q641/D641*100</f>
        <v>100.53006561398922</v>
      </c>
    </row>
    <row r="642" spans="1:19" x14ac:dyDescent="0.3">
      <c r="A642" s="30">
        <v>1960</v>
      </c>
      <c r="B642" s="31">
        <v>2</v>
      </c>
      <c r="C642" s="30" t="str">
        <f t="shared" si="29"/>
        <v>1960-2</v>
      </c>
      <c r="D642" s="7">
        <v>8.2899999999999996E-12</v>
      </c>
      <c r="E642" s="7">
        <f t="shared" si="30"/>
        <v>8.4309409968494974E-12</v>
      </c>
      <c r="F642" s="7">
        <v>3.5287297993994341E-12</v>
      </c>
      <c r="G642" s="7">
        <v>30.6</v>
      </c>
      <c r="H642" s="24">
        <f t="shared" si="31"/>
        <v>5.2199099581273809E-11</v>
      </c>
      <c r="I642" s="24">
        <f t="shared" si="32"/>
        <v>5.0714604881519523E-11</v>
      </c>
      <c r="J642" s="24">
        <f t="shared" si="27"/>
        <v>3.5287297993994341E-12</v>
      </c>
      <c r="K642" s="24">
        <f t="shared" si="28"/>
        <v>12.243918053777209</v>
      </c>
      <c r="L642" s="24">
        <f t="shared" ref="L642:L705" si="36">H642*K642/J642</f>
        <v>181.11942089270957</v>
      </c>
      <c r="M642" s="24">
        <f t="shared" ref="M642:M705" si="37">I642*K642/J642</f>
        <v>175.9685500444651</v>
      </c>
      <c r="N642" s="16">
        <f t="shared" ref="N642:N705" si="38">L642/$E$5*100</f>
        <v>98.920674869040766</v>
      </c>
      <c r="O642" s="16">
        <f t="shared" ref="O642:O705" si="39">M642/$F$5*100</f>
        <v>98.920674869041108</v>
      </c>
      <c r="P642" s="63">
        <f>N642*'Datos mes_productividad'!V383/100</f>
        <v>112.65811351401562</v>
      </c>
      <c r="Q642" s="63">
        <f t="shared" si="33"/>
        <v>8.3794760533565203E-12</v>
      </c>
      <c r="R642" s="63">
        <f t="shared" si="34"/>
        <v>7.2406423896881047E-12</v>
      </c>
      <c r="S642" s="63">
        <f t="shared" si="35"/>
        <v>101.07932513095923</v>
      </c>
    </row>
    <row r="643" spans="1:19" x14ac:dyDescent="0.3">
      <c r="A643" s="30">
        <v>1960</v>
      </c>
      <c r="B643" s="31">
        <v>3</v>
      </c>
      <c r="C643" s="30" t="str">
        <f t="shared" si="29"/>
        <v>1960-3</v>
      </c>
      <c r="D643" s="7">
        <v>8.2950000000000005E-12</v>
      </c>
      <c r="E643" s="7">
        <f t="shared" si="30"/>
        <v>8.436026003482098E-12</v>
      </c>
      <c r="F643" s="7">
        <v>3.5539476711268287E-12</v>
      </c>
      <c r="G643" s="7">
        <v>30.6</v>
      </c>
      <c r="H643" s="24">
        <f t="shared" si="31"/>
        <v>5.223058275351825E-11</v>
      </c>
      <c r="I643" s="24">
        <f t="shared" si="32"/>
        <v>5.0745192701110322E-11</v>
      </c>
      <c r="J643" s="24">
        <f t="shared" si="27"/>
        <v>3.5539476711268287E-12</v>
      </c>
      <c r="K643" s="24">
        <f t="shared" si="28"/>
        <v>12.243918053777209</v>
      </c>
      <c r="L643" s="24">
        <f t="shared" si="36"/>
        <v>179.94270999841203</v>
      </c>
      <c r="M643" s="24">
        <f t="shared" si="37"/>
        <v>174.82530373288529</v>
      </c>
      <c r="N643" s="16">
        <f t="shared" si="38"/>
        <v>98.27799925084399</v>
      </c>
      <c r="O643" s="16">
        <f t="shared" si="39"/>
        <v>98.277999250844331</v>
      </c>
      <c r="P643" s="63">
        <f>N643*'Datos mes_productividad'!V384/100</f>
        <v>112.51609589618263</v>
      </c>
      <c r="Q643" s="63">
        <f t="shared" si="33"/>
        <v>8.4378399621424919E-12</v>
      </c>
      <c r="R643" s="63">
        <f t="shared" si="34"/>
        <v>7.2567898454116511E-12</v>
      </c>
      <c r="S643" s="63">
        <f t="shared" si="35"/>
        <v>101.72200074915601</v>
      </c>
    </row>
    <row r="644" spans="1:19" x14ac:dyDescent="0.3">
      <c r="A644" s="30">
        <v>1960</v>
      </c>
      <c r="B644" s="31">
        <v>4</v>
      </c>
      <c r="C644" s="30" t="str">
        <f t="shared" si="29"/>
        <v>1960-4</v>
      </c>
      <c r="D644" s="7">
        <v>8.3200000000000001E-12</v>
      </c>
      <c r="E644" s="7">
        <f t="shared" si="30"/>
        <v>8.4614510366450946E-12</v>
      </c>
      <c r="F644" s="7">
        <v>3.5503544089400148E-12</v>
      </c>
      <c r="G644" s="7">
        <v>30.6</v>
      </c>
      <c r="H644" s="24">
        <f t="shared" si="31"/>
        <v>5.2387998614740418E-11</v>
      </c>
      <c r="I644" s="24">
        <f t="shared" si="32"/>
        <v>5.089813179906424E-11</v>
      </c>
      <c r="J644" s="24">
        <f t="shared" si="27"/>
        <v>3.5503544089400148E-12</v>
      </c>
      <c r="K644" s="24">
        <f t="shared" si="28"/>
        <v>12.243918053777209</v>
      </c>
      <c r="L644" s="24">
        <f t="shared" si="36"/>
        <v>180.66769909649125</v>
      </c>
      <c r="M644" s="24">
        <f t="shared" si="37"/>
        <v>175.52967480341022</v>
      </c>
      <c r="N644" s="16">
        <f t="shared" si="38"/>
        <v>98.673961265857145</v>
      </c>
      <c r="O644" s="16">
        <f t="shared" si="39"/>
        <v>98.673961265857514</v>
      </c>
      <c r="P644" s="63">
        <f>N644*'Datos mes_productividad'!V385/100</f>
        <v>113.5648300562048</v>
      </c>
      <c r="Q644" s="63">
        <f t="shared" si="33"/>
        <v>8.4303264226806846E-12</v>
      </c>
      <c r="R644" s="63">
        <f t="shared" si="34"/>
        <v>7.1914061393237613E-12</v>
      </c>
      <c r="S644" s="63">
        <f t="shared" si="35"/>
        <v>101.32603873414283</v>
      </c>
    </row>
    <row r="645" spans="1:19" x14ac:dyDescent="0.3">
      <c r="A645" s="30">
        <v>1960</v>
      </c>
      <c r="B645" s="31">
        <v>5</v>
      </c>
      <c r="C645" s="30" t="str">
        <f t="shared" si="29"/>
        <v>1960-5</v>
      </c>
      <c r="D645" s="7">
        <v>8.2950000000000005E-12</v>
      </c>
      <c r="E645" s="7">
        <f t="shared" si="30"/>
        <v>8.436026003482098E-12</v>
      </c>
      <c r="F645" s="7">
        <v>3.5431516254614566E-12</v>
      </c>
      <c r="G645" s="7">
        <v>30.6</v>
      </c>
      <c r="H645" s="24">
        <f t="shared" si="31"/>
        <v>5.223058275351825E-11</v>
      </c>
      <c r="I645" s="24">
        <f t="shared" si="32"/>
        <v>5.0745192701110322E-11</v>
      </c>
      <c r="J645" s="24">
        <f t="shared" si="27"/>
        <v>3.543151625461457E-12</v>
      </c>
      <c r="K645" s="24">
        <f t="shared" si="28"/>
        <v>12.243918053777209</v>
      </c>
      <c r="L645" s="24">
        <f t="shared" si="36"/>
        <v>180.49099861816325</v>
      </c>
      <c r="M645" s="24">
        <f t="shared" si="37"/>
        <v>175.35799952524133</v>
      </c>
      <c r="N645" s="16">
        <f t="shared" si="38"/>
        <v>98.577454052661935</v>
      </c>
      <c r="O645" s="16">
        <f t="shared" si="39"/>
        <v>98.57745405266229</v>
      </c>
      <c r="P645" s="63">
        <f>N645*'Datos mes_productividad'!V386/100</f>
        <v>114.05171851588146</v>
      </c>
      <c r="Q645" s="63">
        <f t="shared" si="33"/>
        <v>8.4130001863316933E-12</v>
      </c>
      <c r="R645" s="63">
        <f t="shared" si="34"/>
        <v>7.1294099491076329E-12</v>
      </c>
      <c r="S645" s="63">
        <f t="shared" si="35"/>
        <v>101.42254594733807</v>
      </c>
    </row>
    <row r="646" spans="1:19" x14ac:dyDescent="0.3">
      <c r="A646" s="30">
        <v>1960</v>
      </c>
      <c r="B646" s="31">
        <v>6</v>
      </c>
      <c r="C646" s="30" t="str">
        <f t="shared" si="29"/>
        <v>1960-6</v>
      </c>
      <c r="D646" s="7">
        <v>8.2850000000000003E-12</v>
      </c>
      <c r="E646" s="7">
        <f t="shared" si="30"/>
        <v>8.4258559902168985E-12</v>
      </c>
      <c r="F646" s="7">
        <v>3.5251365372126198E-12</v>
      </c>
      <c r="G646" s="7">
        <v>30.7</v>
      </c>
      <c r="H646" s="24">
        <f t="shared" si="31"/>
        <v>5.2167616409029374E-11</v>
      </c>
      <c r="I646" s="24">
        <f t="shared" si="32"/>
        <v>5.0684017061928743E-11</v>
      </c>
      <c r="J646" s="24">
        <f t="shared" si="27"/>
        <v>3.5251365372126203E-12</v>
      </c>
      <c r="K646" s="24">
        <f t="shared" si="28"/>
        <v>12.28393085787452</v>
      </c>
      <c r="L646" s="24">
        <f t="shared" si="36"/>
        <v>181.7868290274356</v>
      </c>
      <c r="M646" s="24">
        <f t="shared" si="37"/>
        <v>176.61697770162507</v>
      </c>
      <c r="N646" s="16">
        <f t="shared" si="38"/>
        <v>99.285188308708271</v>
      </c>
      <c r="O646" s="16">
        <f t="shared" si="39"/>
        <v>99.285188308708641</v>
      </c>
      <c r="P646" s="63">
        <f>N646*'Datos mes_productividad'!V387/100</f>
        <v>115.47597662286006</v>
      </c>
      <c r="Q646" s="63">
        <f t="shared" si="33"/>
        <v>8.3442221486235196E-12</v>
      </c>
      <c r="R646" s="63">
        <f t="shared" si="34"/>
        <v>7.0028153367960454E-12</v>
      </c>
      <c r="S646" s="63">
        <f t="shared" si="35"/>
        <v>100.71481169129173</v>
      </c>
    </row>
    <row r="647" spans="1:19" x14ac:dyDescent="0.3">
      <c r="A647" s="30">
        <v>1960</v>
      </c>
      <c r="B647" s="31">
        <v>7</v>
      </c>
      <c r="C647" s="30" t="str">
        <f t="shared" si="29"/>
        <v>1960-7</v>
      </c>
      <c r="D647" s="7">
        <v>8.2850000000000003E-12</v>
      </c>
      <c r="E647" s="7">
        <f t="shared" si="30"/>
        <v>8.4258559902168985E-12</v>
      </c>
      <c r="F647" s="7">
        <v>3.5575571924185678E-12</v>
      </c>
      <c r="G647" s="7">
        <v>30.6</v>
      </c>
      <c r="H647" s="24">
        <f t="shared" si="31"/>
        <v>5.2167616409029374E-11</v>
      </c>
      <c r="I647" s="24">
        <f t="shared" si="32"/>
        <v>5.0684017061928743E-11</v>
      </c>
      <c r="J647" s="24">
        <f t="shared" si="27"/>
        <v>3.5575571924185678E-12</v>
      </c>
      <c r="K647" s="24">
        <f t="shared" si="28"/>
        <v>12.243918053777209</v>
      </c>
      <c r="L647" s="24">
        <f t="shared" si="36"/>
        <v>179.54342989460164</v>
      </c>
      <c r="M647" s="24">
        <f t="shared" si="37"/>
        <v>174.43737879042018</v>
      </c>
      <c r="N647" s="16">
        <f t="shared" si="38"/>
        <v>98.059927344827344</v>
      </c>
      <c r="O647" s="16">
        <f t="shared" si="39"/>
        <v>98.059927344827685</v>
      </c>
      <c r="P647" s="63">
        <f>N647*'Datos mes_productividad'!V388/100</f>
        <v>114.45653144999608</v>
      </c>
      <c r="Q647" s="63">
        <f t="shared" si="33"/>
        <v>8.4457350194810541E-12</v>
      </c>
      <c r="R647" s="63">
        <f t="shared" si="34"/>
        <v>7.0872763693678245E-12</v>
      </c>
      <c r="S647" s="63">
        <f t="shared" si="35"/>
        <v>101.94007265517264</v>
      </c>
    </row>
    <row r="648" spans="1:19" x14ac:dyDescent="0.3">
      <c r="A648" s="30">
        <v>1960</v>
      </c>
      <c r="B648" s="31">
        <v>8</v>
      </c>
      <c r="C648" s="30" t="str">
        <f t="shared" si="29"/>
        <v>1960-8</v>
      </c>
      <c r="D648" s="7">
        <v>8.2750000000000002E-12</v>
      </c>
      <c r="E648" s="7">
        <f t="shared" si="30"/>
        <v>8.4156859769517005E-12</v>
      </c>
      <c r="F648" s="7">
        <v>3.5755885397723282E-12</v>
      </c>
      <c r="G648" s="7">
        <v>30.6</v>
      </c>
      <c r="H648" s="24">
        <f t="shared" si="31"/>
        <v>5.2104650064540504E-11</v>
      </c>
      <c r="I648" s="24">
        <f t="shared" si="32"/>
        <v>5.0622841422747177E-11</v>
      </c>
      <c r="J648" s="24">
        <f t="shared" si="27"/>
        <v>3.5755885397723282E-12</v>
      </c>
      <c r="K648" s="24">
        <f t="shared" si="28"/>
        <v>12.243918053777209</v>
      </c>
      <c r="L648" s="24">
        <f t="shared" si="36"/>
        <v>178.42239354855775</v>
      </c>
      <c r="M648" s="24">
        <f t="shared" si="37"/>
        <v>173.34822369380942</v>
      </c>
      <c r="N648" s="16">
        <f t="shared" si="38"/>
        <v>97.447659089127285</v>
      </c>
      <c r="O648" s="16">
        <f t="shared" si="39"/>
        <v>97.447659089127626</v>
      </c>
      <c r="P648" s="63">
        <f>N648*'Datos mes_productividad'!V389/100</f>
        <v>114.14641020366707</v>
      </c>
      <c r="Q648" s="63">
        <f t="shared" si="33"/>
        <v>8.4862062103747176E-12</v>
      </c>
      <c r="R648" s="63">
        <f t="shared" si="34"/>
        <v>7.1043845556465492E-12</v>
      </c>
      <c r="S648" s="63">
        <f t="shared" si="35"/>
        <v>102.55234091087272</v>
      </c>
    </row>
    <row r="649" spans="1:19" x14ac:dyDescent="0.3">
      <c r="A649" s="30">
        <v>1960</v>
      </c>
      <c r="B649" s="31">
        <v>9</v>
      </c>
      <c r="C649" s="30" t="str">
        <f t="shared" si="29"/>
        <v>1960-9</v>
      </c>
      <c r="D649" s="7">
        <v>8.2880000000000002E-12</v>
      </c>
      <c r="E649" s="7">
        <f t="shared" si="30"/>
        <v>8.4289069941964582E-12</v>
      </c>
      <c r="F649" s="7">
        <v>3.5791980610640601E-12</v>
      </c>
      <c r="G649" s="7">
        <v>30.6</v>
      </c>
      <c r="H649" s="24">
        <f t="shared" si="31"/>
        <v>5.2186506312376036E-11</v>
      </c>
      <c r="I649" s="24">
        <f t="shared" si="32"/>
        <v>5.0702369753683212E-11</v>
      </c>
      <c r="J649" s="24">
        <f t="shared" si="27"/>
        <v>3.5791980610640597E-12</v>
      </c>
      <c r="K649" s="24">
        <f t="shared" si="28"/>
        <v>12.243918053777209</v>
      </c>
      <c r="L649" s="24">
        <f t="shared" si="36"/>
        <v>178.52247791274806</v>
      </c>
      <c r="M649" s="24">
        <f t="shared" si="37"/>
        <v>173.44546175012542</v>
      </c>
      <c r="N649" s="16">
        <f t="shared" si="38"/>
        <v>97.502321437321342</v>
      </c>
      <c r="O649" s="16">
        <f t="shared" si="39"/>
        <v>97.502321437321683</v>
      </c>
      <c r="P649" s="63">
        <f>N649*'Datos mes_productividad'!V390/100</f>
        <v>114.61663038370824</v>
      </c>
      <c r="Q649" s="63">
        <f t="shared" si="33"/>
        <v>8.4950075992748082E-12</v>
      </c>
      <c r="R649" s="63">
        <f t="shared" si="34"/>
        <v>7.0765736737982618E-12</v>
      </c>
      <c r="S649" s="63">
        <f t="shared" si="35"/>
        <v>102.49767856267866</v>
      </c>
    </row>
    <row r="650" spans="1:19" x14ac:dyDescent="0.3">
      <c r="A650" s="30">
        <v>1960</v>
      </c>
      <c r="B650" s="31">
        <v>10</v>
      </c>
      <c r="C650" s="30" t="str">
        <f t="shared" si="29"/>
        <v>1960-10</v>
      </c>
      <c r="D650" s="7">
        <v>8.2699999999999993E-12</v>
      </c>
      <c r="E650" s="7">
        <f t="shared" si="30"/>
        <v>8.4106009703190999E-12</v>
      </c>
      <c r="F650" s="7">
        <v>3.6080254540831934E-12</v>
      </c>
      <c r="G650" s="7">
        <v>30.8</v>
      </c>
      <c r="H650" s="24">
        <f t="shared" si="31"/>
        <v>5.2073166892296063E-11</v>
      </c>
      <c r="I650" s="24">
        <f t="shared" si="32"/>
        <v>5.0592253603156384E-11</v>
      </c>
      <c r="J650" s="24">
        <f t="shared" ref="J650:J713" si="40">F650/F$1324*100</f>
        <v>3.6080254540831939E-12</v>
      </c>
      <c r="K650" s="24">
        <f t="shared" ref="K650:K713" si="41">G650/G$1324*100</f>
        <v>12.323943661971832</v>
      </c>
      <c r="L650" s="24">
        <f t="shared" si="36"/>
        <v>177.86647662223399</v>
      </c>
      <c r="M650" s="24">
        <f t="shared" si="37"/>
        <v>172.80811653695005</v>
      </c>
      <c r="N650" s="16">
        <f t="shared" si="38"/>
        <v>97.144037990671777</v>
      </c>
      <c r="O650" s="16">
        <f t="shared" si="39"/>
        <v>97.144037990672089</v>
      </c>
      <c r="P650" s="63">
        <f>N650*'Datos mes_productividad'!V391/100</f>
        <v>114.60159599270897</v>
      </c>
      <c r="Q650" s="63">
        <f t="shared" si="33"/>
        <v>8.506188058171444E-12</v>
      </c>
      <c r="R650" s="63">
        <f t="shared" si="34"/>
        <v>7.0624480114029664E-12</v>
      </c>
      <c r="S650" s="63">
        <f t="shared" si="35"/>
        <v>102.85596200932822</v>
      </c>
    </row>
    <row r="651" spans="1:19" x14ac:dyDescent="0.3">
      <c r="A651" s="30">
        <v>1960</v>
      </c>
      <c r="B651" s="31">
        <v>11</v>
      </c>
      <c r="C651" s="30" t="str">
        <f t="shared" ref="C651:C714" si="42">_xlfn.CONCAT(A651,"-",B651)</f>
        <v>1960-11</v>
      </c>
      <c r="D651" s="7">
        <v>8.2999999999999998E-12</v>
      </c>
      <c r="E651" s="7">
        <f t="shared" si="30"/>
        <v>8.4411110101146954E-12</v>
      </c>
      <c r="F651" s="7">
        <v>3.698133413537243E-12</v>
      </c>
      <c r="G651" s="7">
        <v>30.8</v>
      </c>
      <c r="H651" s="24">
        <f t="shared" si="31"/>
        <v>5.2262065925762672E-11</v>
      </c>
      <c r="I651" s="24">
        <f t="shared" si="32"/>
        <v>5.0775780520701088E-11</v>
      </c>
      <c r="J651" s="24">
        <f t="shared" si="40"/>
        <v>3.698133413537243E-12</v>
      </c>
      <c r="K651" s="24">
        <f t="shared" si="41"/>
        <v>12.323943661971832</v>
      </c>
      <c r="L651" s="24">
        <f t="shared" si="36"/>
        <v>174.16212021169437</v>
      </c>
      <c r="M651" s="24">
        <f t="shared" si="37"/>
        <v>169.20910863819628</v>
      </c>
      <c r="N651" s="16">
        <f t="shared" si="38"/>
        <v>95.120856631765463</v>
      </c>
      <c r="O651" s="16">
        <f t="shared" si="39"/>
        <v>95.12085663176579</v>
      </c>
      <c r="P651" s="63">
        <f>N651*'Datos mes_productividad'!V392/100</f>
        <v>112.61392624062462</v>
      </c>
      <c r="Q651" s="63">
        <f t="shared" si="33"/>
        <v>8.7049688995634655E-12</v>
      </c>
      <c r="R651" s="63">
        <f t="shared" si="34"/>
        <v>7.2530441220281561E-12</v>
      </c>
      <c r="S651" s="63">
        <f t="shared" si="35"/>
        <v>104.87914336823452</v>
      </c>
    </row>
    <row r="652" spans="1:19" x14ac:dyDescent="0.3">
      <c r="A652" s="30">
        <v>1960</v>
      </c>
      <c r="B652" s="31">
        <v>12</v>
      </c>
      <c r="C652" s="30" t="str">
        <f t="shared" si="42"/>
        <v>1960-12</v>
      </c>
      <c r="D652" s="7">
        <v>8.2699999999999993E-12</v>
      </c>
      <c r="E652" s="7">
        <f t="shared" si="30"/>
        <v>8.4106009703190999E-12</v>
      </c>
      <c r="F652" s="7">
        <v>4.0369569009177811E-12</v>
      </c>
      <c r="G652" s="7">
        <v>30.7</v>
      </c>
      <c r="H652" s="24">
        <f t="shared" si="31"/>
        <v>5.2073166892296063E-11</v>
      </c>
      <c r="I652" s="24">
        <f t="shared" si="32"/>
        <v>5.0592253603156384E-11</v>
      </c>
      <c r="J652" s="24">
        <f t="shared" si="40"/>
        <v>4.0369569009177811E-12</v>
      </c>
      <c r="K652" s="24">
        <f t="shared" si="41"/>
        <v>12.28393085787452</v>
      </c>
      <c r="L652" s="24">
        <f t="shared" si="36"/>
        <v>158.45182333011812</v>
      </c>
      <c r="M652" s="24">
        <f t="shared" si="37"/>
        <v>153.94559824602973</v>
      </c>
      <c r="N652" s="16">
        <f t="shared" si="38"/>
        <v>86.540478214814243</v>
      </c>
      <c r="O652" s="16">
        <f t="shared" si="39"/>
        <v>86.540478214814527</v>
      </c>
      <c r="P652" s="63">
        <f>N652*'Datos mes_productividad'!V393/100</f>
        <v>102.81996973673964</v>
      </c>
      <c r="Q652" s="63">
        <f t="shared" si="33"/>
        <v>9.3831024516348612E-12</v>
      </c>
      <c r="R652" s="63">
        <f t="shared" si="34"/>
        <v>8.0367885027716315E-12</v>
      </c>
      <c r="S652" s="63">
        <f t="shared" si="35"/>
        <v>113.45952178518574</v>
      </c>
    </row>
    <row r="653" spans="1:19" x14ac:dyDescent="0.3">
      <c r="A653" s="30">
        <v>1961</v>
      </c>
      <c r="B653" s="31">
        <v>1</v>
      </c>
      <c r="C653" s="30" t="str">
        <f t="shared" si="42"/>
        <v>1961-1</v>
      </c>
      <c r="D653" s="7">
        <v>8.2730000000000008E-12</v>
      </c>
      <c r="E653" s="7">
        <f t="shared" si="30"/>
        <v>8.4136519742986612E-12</v>
      </c>
      <c r="F653" s="7">
        <v>3.7918508942830296E-12</v>
      </c>
      <c r="G653" s="7">
        <v>30.8</v>
      </c>
      <c r="H653" s="24">
        <f t="shared" si="31"/>
        <v>5.2092056795642732E-11</v>
      </c>
      <c r="I653" s="24">
        <f t="shared" si="32"/>
        <v>5.0610606294910866E-11</v>
      </c>
      <c r="J653" s="24">
        <f t="shared" si="40"/>
        <v>3.7918508942830296E-12</v>
      </c>
      <c r="K653" s="24">
        <f t="shared" si="41"/>
        <v>12.323943661971832</v>
      </c>
      <c r="L653" s="24">
        <f t="shared" si="36"/>
        <v>169.30506791647582</v>
      </c>
      <c r="M653" s="24">
        <f t="shared" si="37"/>
        <v>164.49018647254931</v>
      </c>
      <c r="N653" s="16">
        <f t="shared" si="38"/>
        <v>92.468115757544936</v>
      </c>
      <c r="O653" s="16">
        <f t="shared" si="39"/>
        <v>92.468115757545249</v>
      </c>
      <c r="P653" s="63">
        <f>N653*'Datos mes_productividad'!V394/100</f>
        <v>110.25340794864964</v>
      </c>
      <c r="Q653" s="63">
        <f t="shared" si="33"/>
        <v>8.8961127833783078E-12</v>
      </c>
      <c r="R653" s="63">
        <f t="shared" si="34"/>
        <v>7.4247355604082169E-12</v>
      </c>
      <c r="S653" s="63">
        <f t="shared" si="35"/>
        <v>107.53188424245505</v>
      </c>
    </row>
    <row r="654" spans="1:19" x14ac:dyDescent="0.3">
      <c r="A654" s="30">
        <v>1961</v>
      </c>
      <c r="B654" s="31">
        <v>2</v>
      </c>
      <c r="C654" s="30" t="str">
        <f t="shared" si="42"/>
        <v>1961-2</v>
      </c>
      <c r="D654" s="7">
        <v>8.2699999999999993E-12</v>
      </c>
      <c r="E654" s="7">
        <f t="shared" si="30"/>
        <v>8.4106009703190999E-12</v>
      </c>
      <c r="F654" s="7">
        <v>3.8387096346559229E-12</v>
      </c>
      <c r="G654" s="7">
        <v>30.8</v>
      </c>
      <c r="H654" s="24">
        <f t="shared" si="31"/>
        <v>5.2073166892296063E-11</v>
      </c>
      <c r="I654" s="24">
        <f t="shared" si="32"/>
        <v>5.0592253603156384E-11</v>
      </c>
      <c r="J654" s="24">
        <f t="shared" si="40"/>
        <v>3.8387096346559229E-12</v>
      </c>
      <c r="K654" s="24">
        <f t="shared" si="41"/>
        <v>12.323943661971832</v>
      </c>
      <c r="L654" s="24">
        <f t="shared" si="36"/>
        <v>167.17773318602033</v>
      </c>
      <c r="M654" s="24">
        <f t="shared" si="37"/>
        <v>162.42335119816292</v>
      </c>
      <c r="N654" s="16">
        <f t="shared" si="38"/>
        <v>91.306244842919696</v>
      </c>
      <c r="O654" s="16">
        <f t="shared" si="39"/>
        <v>91.306244842920009</v>
      </c>
      <c r="P654" s="63">
        <f>N654*'Datos mes_productividad'!V395/100</f>
        <v>109.25525369608549</v>
      </c>
      <c r="Q654" s="63">
        <f t="shared" si="33"/>
        <v>8.9889735514905405E-12</v>
      </c>
      <c r="R654" s="63">
        <f t="shared" si="34"/>
        <v>7.5045905193337299E-12</v>
      </c>
      <c r="S654" s="63">
        <f t="shared" si="35"/>
        <v>108.6937551570803</v>
      </c>
    </row>
    <row r="655" spans="1:19" x14ac:dyDescent="0.3">
      <c r="A655" s="30">
        <v>1961</v>
      </c>
      <c r="B655" s="31">
        <v>3</v>
      </c>
      <c r="C655" s="30" t="str">
        <f t="shared" si="42"/>
        <v>1961-3</v>
      </c>
      <c r="D655" s="7">
        <v>8.2720000000000003E-12</v>
      </c>
      <c r="E655" s="7">
        <f t="shared" si="30"/>
        <v>8.4126349729721408E-12</v>
      </c>
      <c r="F655" s="7">
        <v>3.881975112841996E-12</v>
      </c>
      <c r="G655" s="7">
        <v>30.9</v>
      </c>
      <c r="H655" s="24">
        <f t="shared" si="31"/>
        <v>5.2085760161193842E-11</v>
      </c>
      <c r="I655" s="24">
        <f t="shared" si="32"/>
        <v>5.0604488730992701E-11</v>
      </c>
      <c r="J655" s="24">
        <f t="shared" si="40"/>
        <v>3.881975112841996E-12</v>
      </c>
      <c r="K655" s="24">
        <f t="shared" si="41"/>
        <v>12.363956466069142</v>
      </c>
      <c r="L655" s="24">
        <f t="shared" si="36"/>
        <v>165.89134459021727</v>
      </c>
      <c r="M655" s="24">
        <f t="shared" si="37"/>
        <v>161.17354631870003</v>
      </c>
      <c r="N655" s="16">
        <f t="shared" si="38"/>
        <v>90.603667353363477</v>
      </c>
      <c r="O655" s="16">
        <f t="shared" si="39"/>
        <v>90.603667353363775</v>
      </c>
      <c r="P655" s="63">
        <f>N655*'Datos mes_productividad'!V396/100</f>
        <v>108.80014103370311</v>
      </c>
      <c r="Q655" s="63">
        <f t="shared" si="33"/>
        <v>9.0492646365297733E-12</v>
      </c>
      <c r="R655" s="63">
        <f t="shared" si="34"/>
        <v>7.5440523336920782E-12</v>
      </c>
      <c r="S655" s="63">
        <f t="shared" si="35"/>
        <v>109.39633264663652</v>
      </c>
    </row>
    <row r="656" spans="1:19" x14ac:dyDescent="0.3">
      <c r="A656" s="30">
        <v>1961</v>
      </c>
      <c r="B656" s="31">
        <v>4</v>
      </c>
      <c r="C656" s="30" t="str">
        <f t="shared" si="42"/>
        <v>1961-4</v>
      </c>
      <c r="D656" s="7">
        <v>8.2850000000000003E-12</v>
      </c>
      <c r="E656" s="7">
        <f t="shared" si="30"/>
        <v>8.4258559902168985E-12</v>
      </c>
      <c r="F656" s="7">
        <v>3.9684735510043075E-12</v>
      </c>
      <c r="G656" s="7">
        <v>30.9</v>
      </c>
      <c r="H656" s="24">
        <f t="shared" si="31"/>
        <v>5.2167616409029374E-11</v>
      </c>
      <c r="I656" s="24">
        <f t="shared" si="32"/>
        <v>5.0684017061928743E-11</v>
      </c>
      <c r="J656" s="24">
        <f t="shared" si="40"/>
        <v>3.9684735510043075E-12</v>
      </c>
      <c r="K656" s="24">
        <f t="shared" si="41"/>
        <v>12.363956466069142</v>
      </c>
      <c r="L656" s="24">
        <f t="shared" si="36"/>
        <v>162.53053722799859</v>
      </c>
      <c r="M656" s="24">
        <f t="shared" si="37"/>
        <v>157.90831724722068</v>
      </c>
      <c r="N656" s="16">
        <f t="shared" si="38"/>
        <v>88.768119675831699</v>
      </c>
      <c r="O656" s="16">
        <f t="shared" si="39"/>
        <v>88.768119675832011</v>
      </c>
      <c r="P656" s="63">
        <f>N656*'Datos mes_productividad'!V397/100</f>
        <v>106.97505919013571</v>
      </c>
      <c r="Q656" s="63">
        <f t="shared" si="33"/>
        <v>9.215561284857344E-12</v>
      </c>
      <c r="R656" s="63">
        <f t="shared" si="34"/>
        <v>7.7071163460972563E-12</v>
      </c>
      <c r="S656" s="63">
        <f t="shared" si="35"/>
        <v>111.23188032416832</v>
      </c>
    </row>
    <row r="657" spans="1:19" x14ac:dyDescent="0.3">
      <c r="A657" s="30">
        <v>1961</v>
      </c>
      <c r="B657" s="31">
        <v>5</v>
      </c>
      <c r="C657" s="30" t="str">
        <f t="shared" si="42"/>
        <v>1961-5</v>
      </c>
      <c r="D657" s="7">
        <v>8.2709999999999998E-12</v>
      </c>
      <c r="E657" s="7">
        <f t="shared" si="30"/>
        <v>8.4116179716456204E-12</v>
      </c>
      <c r="F657" s="7">
        <v>3.9973009440234416E-12</v>
      </c>
      <c r="G657" s="7">
        <v>30.9</v>
      </c>
      <c r="H657" s="24">
        <f t="shared" si="31"/>
        <v>5.2079463526744953E-11</v>
      </c>
      <c r="I657" s="24">
        <f t="shared" si="32"/>
        <v>5.0598371167074543E-11</v>
      </c>
      <c r="J657" s="24">
        <f t="shared" si="40"/>
        <v>3.9973009440234416E-12</v>
      </c>
      <c r="K657" s="24">
        <f t="shared" si="41"/>
        <v>12.363956466069142</v>
      </c>
      <c r="L657" s="24">
        <f t="shared" si="36"/>
        <v>161.08574981917454</v>
      </c>
      <c r="M657" s="24">
        <f t="shared" si="37"/>
        <v>156.50461827225612</v>
      </c>
      <c r="N657" s="16">
        <f t="shared" si="38"/>
        <v>87.97903066031509</v>
      </c>
      <c r="O657" s="16">
        <f t="shared" si="39"/>
        <v>87.979030660315388</v>
      </c>
      <c r="P657" s="63">
        <f>N657*'Datos mes_productividad'!V398/100</f>
        <v>106.40119878864407</v>
      </c>
      <c r="Q657" s="63">
        <f t="shared" si="33"/>
        <v>9.265254374085339E-12</v>
      </c>
      <c r="R657" s="63">
        <f t="shared" si="34"/>
        <v>7.7415568481912494E-12</v>
      </c>
      <c r="S657" s="63">
        <f t="shared" si="35"/>
        <v>112.02096933968491</v>
      </c>
    </row>
    <row r="658" spans="1:19" x14ac:dyDescent="0.3">
      <c r="A658" s="30">
        <v>1961</v>
      </c>
      <c r="B658" s="31">
        <v>6</v>
      </c>
      <c r="C658" s="30" t="str">
        <f t="shared" si="42"/>
        <v>1961-6</v>
      </c>
      <c r="D658" s="7">
        <v>8.2709999999999998E-12</v>
      </c>
      <c r="E658" s="7">
        <f t="shared" si="30"/>
        <v>8.4116179716456204E-12</v>
      </c>
      <c r="F658" s="7">
        <v>4.0513624678748872E-12</v>
      </c>
      <c r="G658" s="7">
        <v>31</v>
      </c>
      <c r="H658" s="24">
        <f t="shared" si="31"/>
        <v>5.2079463526744953E-11</v>
      </c>
      <c r="I658" s="24">
        <f t="shared" si="32"/>
        <v>5.0598371167074543E-11</v>
      </c>
      <c r="J658" s="24">
        <f t="shared" si="40"/>
        <v>4.0513624678748872E-12</v>
      </c>
      <c r="K658" s="24">
        <f t="shared" si="41"/>
        <v>12.403969270166455</v>
      </c>
      <c r="L658" s="24">
        <f t="shared" si="36"/>
        <v>159.45057257030609</v>
      </c>
      <c r="M658" s="24">
        <f t="shared" si="37"/>
        <v>154.91594397034606</v>
      </c>
      <c r="N658" s="16">
        <f t="shared" si="38"/>
        <v>87.085957812625352</v>
      </c>
      <c r="O658" s="16">
        <f t="shared" si="39"/>
        <v>87.085957812625651</v>
      </c>
      <c r="P658" s="63">
        <f>N658*'Datos mes_productividad'!V399/100</f>
        <v>105.69569885364459</v>
      </c>
      <c r="Q658" s="63">
        <f t="shared" si="33"/>
        <v>9.3391204293177557E-12</v>
      </c>
      <c r="R658" s="63">
        <f t="shared" si="34"/>
        <v>7.7999087478150562E-12</v>
      </c>
      <c r="S658" s="63">
        <f t="shared" si="35"/>
        <v>112.91404218737465</v>
      </c>
    </row>
    <row r="659" spans="1:19" x14ac:dyDescent="0.3">
      <c r="A659" s="30">
        <v>1961</v>
      </c>
      <c r="B659" s="31">
        <v>7</v>
      </c>
      <c r="C659" s="30" t="str">
        <f t="shared" si="42"/>
        <v>1961-7</v>
      </c>
      <c r="D659" s="7">
        <v>8.2609999999999996E-12</v>
      </c>
      <c r="E659" s="7">
        <f t="shared" si="30"/>
        <v>8.4014479583804208E-12</v>
      </c>
      <c r="F659" s="7">
        <v>4.1126430343098029E-12</v>
      </c>
      <c r="G659" s="7">
        <v>31</v>
      </c>
      <c r="H659" s="24">
        <f t="shared" si="31"/>
        <v>5.2016497182256077E-11</v>
      </c>
      <c r="I659" s="24">
        <f t="shared" si="32"/>
        <v>5.0537195527892964E-11</v>
      </c>
      <c r="J659" s="24">
        <f t="shared" si="40"/>
        <v>4.1126430343098029E-12</v>
      </c>
      <c r="K659" s="24">
        <f t="shared" si="41"/>
        <v>12.403969270166455</v>
      </c>
      <c r="L659" s="24">
        <f t="shared" si="36"/>
        <v>156.8847641790739</v>
      </c>
      <c r="M659" s="24">
        <f t="shared" si="37"/>
        <v>152.4231048254787</v>
      </c>
      <c r="N659" s="16">
        <f t="shared" si="38"/>
        <v>85.684608932453699</v>
      </c>
      <c r="O659" s="16">
        <f t="shared" si="39"/>
        <v>85.684608932453983</v>
      </c>
      <c r="P659" s="63">
        <f>N659*'Datos mes_productividad'!V400/100</f>
        <v>103.69690313437242</v>
      </c>
      <c r="Q659" s="63">
        <f t="shared" si="33"/>
        <v>9.44359445609E-12</v>
      </c>
      <c r="R659" s="63">
        <f t="shared" si="34"/>
        <v>7.9555988320694949E-12</v>
      </c>
      <c r="S659" s="63">
        <f t="shared" si="35"/>
        <v>114.31539106754632</v>
      </c>
    </row>
    <row r="660" spans="1:19" x14ac:dyDescent="0.3">
      <c r="A660" s="30">
        <v>1961</v>
      </c>
      <c r="B660" s="31">
        <v>8</v>
      </c>
      <c r="C660" s="30" t="str">
        <f t="shared" si="42"/>
        <v>1961-8</v>
      </c>
      <c r="D660" s="7">
        <v>8.3099999999999999E-12</v>
      </c>
      <c r="E660" s="7">
        <f t="shared" si="30"/>
        <v>8.4512810233798934E-12</v>
      </c>
      <c r="F660" s="7">
        <v>4.145079948620669E-12</v>
      </c>
      <c r="G660" s="7">
        <v>31.1</v>
      </c>
      <c r="H660" s="24">
        <f t="shared" si="31"/>
        <v>5.2325032270251542E-11</v>
      </c>
      <c r="I660" s="24">
        <f t="shared" si="32"/>
        <v>5.0836956159882654E-11</v>
      </c>
      <c r="J660" s="24">
        <f t="shared" si="40"/>
        <v>4.145079948620669E-12</v>
      </c>
      <c r="K660" s="24">
        <f t="shared" si="41"/>
        <v>12.443982074263765</v>
      </c>
      <c r="L660" s="24">
        <f t="shared" si="36"/>
        <v>157.08545352013198</v>
      </c>
      <c r="M660" s="24">
        <f t="shared" si="37"/>
        <v>152.61808674503939</v>
      </c>
      <c r="N660" s="16">
        <f t="shared" si="38"/>
        <v>85.794217968075827</v>
      </c>
      <c r="O660" s="16">
        <f t="shared" si="39"/>
        <v>85.794217968076154</v>
      </c>
      <c r="P660" s="63">
        <f>N660*'Datos mes_productividad'!V401/100</f>
        <v>103.53204043982792</v>
      </c>
      <c r="Q660" s="63">
        <f t="shared" si="33"/>
        <v>9.4905004868528987E-12</v>
      </c>
      <c r="R660" s="63">
        <f t="shared" si="34"/>
        <v>8.0164874394502985E-12</v>
      </c>
      <c r="S660" s="63">
        <f t="shared" si="35"/>
        <v>114.20578203192417</v>
      </c>
    </row>
    <row r="661" spans="1:19" x14ac:dyDescent="0.3">
      <c r="A661" s="30">
        <v>1961</v>
      </c>
      <c r="B661" s="31">
        <v>9</v>
      </c>
      <c r="C661" s="30" t="str">
        <f t="shared" si="42"/>
        <v>1961-9</v>
      </c>
      <c r="D661" s="7">
        <v>8.3040000000000002E-12</v>
      </c>
      <c r="E661" s="7">
        <f t="shared" si="30"/>
        <v>8.4451790154207739E-12</v>
      </c>
      <c r="F661" s="7">
        <v>4.1883454268067476E-12</v>
      </c>
      <c r="G661" s="7">
        <v>31.1</v>
      </c>
      <c r="H661" s="24">
        <f t="shared" si="31"/>
        <v>5.2287252463558224E-11</v>
      </c>
      <c r="I661" s="24">
        <f t="shared" si="32"/>
        <v>5.080025077637371E-11</v>
      </c>
      <c r="J661" s="24">
        <f t="shared" si="40"/>
        <v>4.1883454268067476E-12</v>
      </c>
      <c r="K661" s="24">
        <f t="shared" si="41"/>
        <v>12.443982074263765</v>
      </c>
      <c r="L661" s="24">
        <f t="shared" si="36"/>
        <v>155.35051817946541</v>
      </c>
      <c r="M661" s="24">
        <f t="shared" si="37"/>
        <v>150.93249138031672</v>
      </c>
      <c r="N661" s="16">
        <f t="shared" si="38"/>
        <v>84.84666097000796</v>
      </c>
      <c r="O661" s="16">
        <f t="shared" si="39"/>
        <v>84.846660970008244</v>
      </c>
      <c r="P661" s="63">
        <f>N661*'Datos mes_productividad'!V402/100</f>
        <v>102.09519313964771</v>
      </c>
      <c r="Q661" s="63">
        <f t="shared" si="33"/>
        <v>9.5623332730505396E-12</v>
      </c>
      <c r="R661" s="63">
        <f t="shared" si="34"/>
        <v>8.1300151616836541E-12</v>
      </c>
      <c r="S661" s="63">
        <f t="shared" si="35"/>
        <v>115.15333902999205</v>
      </c>
    </row>
    <row r="662" spans="1:19" x14ac:dyDescent="0.3">
      <c r="A662" s="30">
        <v>1961</v>
      </c>
      <c r="B662" s="31">
        <v>10</v>
      </c>
      <c r="C662" s="30" t="str">
        <f t="shared" si="42"/>
        <v>1961-10</v>
      </c>
      <c r="D662" s="7">
        <v>8.3050000000000007E-12</v>
      </c>
      <c r="E662" s="7">
        <f t="shared" si="30"/>
        <v>8.4461960167472944E-12</v>
      </c>
      <c r="F662" s="7">
        <v>4.1919386889935631E-12</v>
      </c>
      <c r="G662" s="7">
        <v>31.1</v>
      </c>
      <c r="H662" s="24">
        <f t="shared" si="31"/>
        <v>5.2293549098007113E-11</v>
      </c>
      <c r="I662" s="24">
        <f t="shared" si="32"/>
        <v>5.0806368340291875E-11</v>
      </c>
      <c r="J662" s="24">
        <f t="shared" si="40"/>
        <v>4.1919386889935631E-12</v>
      </c>
      <c r="K662" s="24">
        <f t="shared" si="41"/>
        <v>12.443982074263765</v>
      </c>
      <c r="L662" s="24">
        <f t="shared" si="36"/>
        <v>155.23604610053775</v>
      </c>
      <c r="M662" s="24">
        <f t="shared" si="37"/>
        <v>150.821274782725</v>
      </c>
      <c r="N662" s="16">
        <f t="shared" si="38"/>
        <v>84.784140588453212</v>
      </c>
      <c r="O662" s="16">
        <f t="shared" si="39"/>
        <v>84.784140588453511</v>
      </c>
      <c r="P662" s="63">
        <f>N662*'Datos mes_productividad'!V403/100</f>
        <v>101.7276348264736</v>
      </c>
      <c r="Q662" s="63">
        <f t="shared" si="33"/>
        <v>9.5686771241289614E-12</v>
      </c>
      <c r="R662" s="63">
        <f t="shared" si="34"/>
        <v>8.1615199276613681E-12</v>
      </c>
      <c r="S662" s="63">
        <f t="shared" si="35"/>
        <v>115.2158594115468</v>
      </c>
    </row>
    <row r="663" spans="1:19" x14ac:dyDescent="0.3">
      <c r="A663" s="30">
        <v>1961</v>
      </c>
      <c r="B663" s="31">
        <v>11</v>
      </c>
      <c r="C663" s="30" t="str">
        <f t="shared" si="42"/>
        <v>1961-11</v>
      </c>
      <c r="D663" s="7">
        <v>8.3029999999999997E-12</v>
      </c>
      <c r="E663" s="7">
        <f t="shared" si="30"/>
        <v>8.4441620140942535E-12</v>
      </c>
      <c r="F663" s="7">
        <v>4.3253121266336844E-12</v>
      </c>
      <c r="G663" s="7">
        <v>31.2</v>
      </c>
      <c r="H663" s="24">
        <f t="shared" si="31"/>
        <v>5.2280955829109334E-11</v>
      </c>
      <c r="I663" s="24">
        <f t="shared" si="32"/>
        <v>5.0794133212455551E-11</v>
      </c>
      <c r="J663" s="24">
        <f t="shared" si="40"/>
        <v>4.3253121266336844E-12</v>
      </c>
      <c r="K663" s="24">
        <f t="shared" si="41"/>
        <v>12.483994878361077</v>
      </c>
      <c r="L663" s="24">
        <f t="shared" si="36"/>
        <v>150.89666726881705</v>
      </c>
      <c r="M663" s="24">
        <f t="shared" si="37"/>
        <v>146.6053039202526</v>
      </c>
      <c r="N663" s="16">
        <f t="shared" si="38"/>
        <v>82.414133659154786</v>
      </c>
      <c r="O663" s="16">
        <f t="shared" si="39"/>
        <v>82.41413365915507</v>
      </c>
      <c r="P663" s="63">
        <f>N663*'Datos mes_productividad'!V404/100</f>
        <v>98.600656909913681</v>
      </c>
      <c r="Q663" s="63">
        <f t="shared" si="33"/>
        <v>9.7631544822803783E-12</v>
      </c>
      <c r="R663" s="63">
        <f t="shared" si="34"/>
        <v>8.419187456769867E-12</v>
      </c>
      <c r="S663" s="63">
        <f t="shared" si="35"/>
        <v>117.58586634084523</v>
      </c>
    </row>
    <row r="664" spans="1:19" x14ac:dyDescent="0.3">
      <c r="A664" s="30">
        <v>1961</v>
      </c>
      <c r="B664" s="31">
        <v>12</v>
      </c>
      <c r="C664" s="30" t="str">
        <f t="shared" si="42"/>
        <v>1961-12</v>
      </c>
      <c r="D664" s="7">
        <v>8.3020000000000008E-12</v>
      </c>
      <c r="E664" s="7">
        <f t="shared" si="30"/>
        <v>8.4431450127677347E-12</v>
      </c>
      <c r="F664" s="7">
        <v>4.7001657905119089E-12</v>
      </c>
      <c r="G664" s="7">
        <v>31.2</v>
      </c>
      <c r="H664" s="24">
        <f t="shared" si="31"/>
        <v>5.2274659194660451E-11</v>
      </c>
      <c r="I664" s="24">
        <f t="shared" si="32"/>
        <v>5.0788015648537399E-11</v>
      </c>
      <c r="J664" s="24">
        <f t="shared" si="40"/>
        <v>4.7001657905119089E-12</v>
      </c>
      <c r="K664" s="24">
        <f t="shared" si="41"/>
        <v>12.483994878361077</v>
      </c>
      <c r="L664" s="24">
        <f t="shared" si="36"/>
        <v>138.84543795701634</v>
      </c>
      <c r="M664" s="24">
        <f t="shared" si="37"/>
        <v>134.8968005593284</v>
      </c>
      <c r="N664" s="16">
        <f t="shared" si="38"/>
        <v>75.832201524825194</v>
      </c>
      <c r="O664" s="16">
        <f t="shared" si="39"/>
        <v>75.832201524825436</v>
      </c>
      <c r="P664" s="63">
        <f>N664*'Datos mes_productividad'!V405/100</f>
        <v>90.46603596999735</v>
      </c>
      <c r="Q664" s="63">
        <f t="shared" si="33"/>
        <v>1.0308410629409014E-11</v>
      </c>
      <c r="R664" s="63">
        <f t="shared" si="34"/>
        <v>9.0935096937708206E-12</v>
      </c>
      <c r="S664" s="63">
        <f t="shared" si="35"/>
        <v>124.16779847517481</v>
      </c>
    </row>
    <row r="665" spans="1:19" x14ac:dyDescent="0.3">
      <c r="A665" s="30">
        <v>1962</v>
      </c>
      <c r="B665" s="31">
        <v>1</v>
      </c>
      <c r="C665" s="30" t="str">
        <f t="shared" si="42"/>
        <v>1962-1</v>
      </c>
      <c r="D665" s="7">
        <v>8.3050000000000007E-12</v>
      </c>
      <c r="E665" s="7">
        <f t="shared" si="30"/>
        <v>8.4461960167472944E-12</v>
      </c>
      <c r="F665" s="7">
        <v>4.5127308290203356E-12</v>
      </c>
      <c r="G665" s="7">
        <v>31.2</v>
      </c>
      <c r="H665" s="24">
        <f t="shared" si="31"/>
        <v>5.2293549098007113E-11</v>
      </c>
      <c r="I665" s="24">
        <f t="shared" si="32"/>
        <v>5.0806368340291875E-11</v>
      </c>
      <c r="J665" s="24">
        <f t="shared" si="40"/>
        <v>4.5127308290203356E-12</v>
      </c>
      <c r="K665" s="24">
        <f t="shared" si="41"/>
        <v>12.483994878361077</v>
      </c>
      <c r="L665" s="24">
        <f t="shared" si="36"/>
        <v>144.66459973917105</v>
      </c>
      <c r="M665" s="24">
        <f t="shared" si="37"/>
        <v>140.55047069714601</v>
      </c>
      <c r="N665" s="16">
        <f t="shared" si="38"/>
        <v>79.010410729700382</v>
      </c>
      <c r="O665" s="16">
        <f t="shared" si="39"/>
        <v>79.010410729700638</v>
      </c>
      <c r="P665" s="63">
        <f>N665*'Datos mes_productividad'!V406/100</f>
        <v>93.987479192262541</v>
      </c>
      <c r="Q665" s="63">
        <f t="shared" si="33"/>
        <v>1.0048185388898384E-11</v>
      </c>
      <c r="R665" s="63">
        <f t="shared" si="34"/>
        <v>8.8043398530825975E-12</v>
      </c>
      <c r="S665" s="63">
        <f t="shared" si="35"/>
        <v>120.98958927029962</v>
      </c>
    </row>
    <row r="666" spans="1:19" x14ac:dyDescent="0.3">
      <c r="A666" s="30">
        <v>1962</v>
      </c>
      <c r="B666" s="31">
        <v>2</v>
      </c>
      <c r="C666" s="30" t="str">
        <f t="shared" si="42"/>
        <v>1962-2</v>
      </c>
      <c r="D666" s="7">
        <v>8.3040000000000002E-12</v>
      </c>
      <c r="E666" s="7">
        <f t="shared" si="30"/>
        <v>8.4451790154207739E-12</v>
      </c>
      <c r="F666" s="7">
        <v>4.5776209167469882E-12</v>
      </c>
      <c r="G666" s="7">
        <v>31.2</v>
      </c>
      <c r="H666" s="24">
        <f t="shared" si="31"/>
        <v>5.2287252463558224E-11</v>
      </c>
      <c r="I666" s="24">
        <f t="shared" si="32"/>
        <v>5.080025077637371E-11</v>
      </c>
      <c r="J666" s="24">
        <f t="shared" si="40"/>
        <v>4.5776209167469882E-12</v>
      </c>
      <c r="K666" s="24">
        <f t="shared" si="41"/>
        <v>12.483994878361077</v>
      </c>
      <c r="L666" s="24">
        <f t="shared" si="36"/>
        <v>142.59673394329522</v>
      </c>
      <c r="M666" s="24">
        <f t="shared" si="37"/>
        <v>138.54141311517438</v>
      </c>
      <c r="N666" s="16">
        <f t="shared" si="38"/>
        <v>77.881019529913942</v>
      </c>
      <c r="O666" s="16">
        <f t="shared" si="39"/>
        <v>77.881019529914212</v>
      </c>
      <c r="P666" s="63">
        <f>N666*'Datos mes_productividad'!V407/100</f>
        <v>92.378540433849579</v>
      </c>
      <c r="Q666" s="63">
        <f t="shared" si="33"/>
        <v>1.0140760138235947E-11</v>
      </c>
      <c r="R666" s="63">
        <f t="shared" si="34"/>
        <v>8.9368860023731303E-12</v>
      </c>
      <c r="S666" s="63">
        <f t="shared" si="35"/>
        <v>122.11898047008607</v>
      </c>
    </row>
    <row r="667" spans="1:19" x14ac:dyDescent="0.3">
      <c r="A667" s="30">
        <v>1962</v>
      </c>
      <c r="B667" s="31">
        <v>3</v>
      </c>
      <c r="C667" s="30" t="str">
        <f t="shared" si="42"/>
        <v>1962-3</v>
      </c>
      <c r="D667" s="7">
        <v>8.2950000000000005E-12</v>
      </c>
      <c r="E667" s="7">
        <f t="shared" si="30"/>
        <v>8.4360260034820948E-12</v>
      </c>
      <c r="F667" s="7">
        <v>4.6496975288472781E-12</v>
      </c>
      <c r="G667" s="7">
        <v>31.3</v>
      </c>
      <c r="H667" s="24">
        <f t="shared" si="31"/>
        <v>5.223058275351825E-11</v>
      </c>
      <c r="I667" s="24">
        <f t="shared" si="32"/>
        <v>5.0745192701110296E-11</v>
      </c>
      <c r="J667" s="24">
        <f t="shared" si="40"/>
        <v>4.6496975288472781E-12</v>
      </c>
      <c r="K667" s="24">
        <f t="shared" si="41"/>
        <v>12.524007682458388</v>
      </c>
      <c r="L667" s="24">
        <f t="shared" si="36"/>
        <v>140.68360696712034</v>
      </c>
      <c r="M667" s="24">
        <f t="shared" si="37"/>
        <v>136.68269372225032</v>
      </c>
      <c r="N667" s="16">
        <f t="shared" si="38"/>
        <v>76.836140904194991</v>
      </c>
      <c r="O667" s="16">
        <f t="shared" si="39"/>
        <v>76.836140904195233</v>
      </c>
      <c r="P667" s="63">
        <f>N667*'Datos mes_productividad'!V408/100</f>
        <v>90.878007814396312</v>
      </c>
      <c r="Q667" s="63">
        <f t="shared" si="33"/>
        <v>1.0216442111997026E-11</v>
      </c>
      <c r="R667" s="63">
        <f t="shared" si="34"/>
        <v>9.0516692517958264E-12</v>
      </c>
      <c r="S667" s="63">
        <f t="shared" si="35"/>
        <v>123.16385909580501</v>
      </c>
    </row>
    <row r="668" spans="1:19" x14ac:dyDescent="0.3">
      <c r="A668" s="30">
        <v>1962</v>
      </c>
      <c r="B668" s="31">
        <v>4</v>
      </c>
      <c r="C668" s="30" t="str">
        <f t="shared" si="42"/>
        <v>1962-4</v>
      </c>
      <c r="D668" s="7">
        <v>9.9700000000000005E-12</v>
      </c>
      <c r="E668" s="7">
        <f t="shared" si="30"/>
        <v>1.0139503225402831E-11</v>
      </c>
      <c r="F668" s="7">
        <v>4.801086054736243E-12</v>
      </c>
      <c r="G668" s="7">
        <v>31.3</v>
      </c>
      <c r="H668" s="24">
        <f t="shared" si="31"/>
        <v>6.2777445455404086E-11</v>
      </c>
      <c r="I668" s="24">
        <f t="shared" si="32"/>
        <v>6.0992112264022861E-11</v>
      </c>
      <c r="J668" s="24">
        <f t="shared" si="40"/>
        <v>4.801086054736243E-12</v>
      </c>
      <c r="K668" s="24">
        <f t="shared" si="41"/>
        <v>12.524007682458388</v>
      </c>
      <c r="L668" s="24">
        <f t="shared" si="36"/>
        <v>163.75986603968212</v>
      </c>
      <c r="M668" s="24">
        <f t="shared" si="37"/>
        <v>159.102685070691</v>
      </c>
      <c r="N668" s="16">
        <f t="shared" si="38"/>
        <v>89.439533238708137</v>
      </c>
      <c r="O668" s="16">
        <f t="shared" si="39"/>
        <v>89.439533238708435</v>
      </c>
      <c r="P668" s="63">
        <f>N668*'Datos mes_productividad'!V409/100</f>
        <v>105.48156474543026</v>
      </c>
      <c r="Q668" s="63">
        <f t="shared" si="33"/>
        <v>1.1022878536100801E-11</v>
      </c>
      <c r="R668" s="63">
        <f t="shared" si="34"/>
        <v>9.4234879948806037E-12</v>
      </c>
      <c r="S668" s="63">
        <f t="shared" si="35"/>
        <v>110.56046676129188</v>
      </c>
    </row>
    <row r="669" spans="1:19" x14ac:dyDescent="0.3">
      <c r="A669" s="30">
        <v>1962</v>
      </c>
      <c r="B669" s="31">
        <v>5</v>
      </c>
      <c r="C669" s="30" t="str">
        <f t="shared" si="42"/>
        <v>1962-5</v>
      </c>
      <c r="D669" s="7">
        <v>1.148E-11</v>
      </c>
      <c r="E669" s="7">
        <f t="shared" si="30"/>
        <v>1.1675175228447792E-11</v>
      </c>
      <c r="F669" s="7">
        <v>4.966896406687236E-12</v>
      </c>
      <c r="G669" s="7">
        <v>31.4</v>
      </c>
      <c r="H669" s="24">
        <f t="shared" si="31"/>
        <v>7.2285363473223561E-11</v>
      </c>
      <c r="I669" s="24">
        <f t="shared" si="32"/>
        <v>7.0229633780439558E-11</v>
      </c>
      <c r="J669" s="24">
        <f t="shared" si="40"/>
        <v>4.966896406687236E-12</v>
      </c>
      <c r="K669" s="24">
        <f t="shared" si="41"/>
        <v>12.5640204865557</v>
      </c>
      <c r="L669" s="24">
        <f t="shared" si="36"/>
        <v>182.8495529588553</v>
      </c>
      <c r="M669" s="24">
        <f t="shared" si="37"/>
        <v>177.64947873540564</v>
      </c>
      <c r="N669" s="16">
        <f t="shared" si="38"/>
        <v>99.865608497649731</v>
      </c>
      <c r="O669" s="16">
        <f t="shared" si="39"/>
        <v>99.865608497650058</v>
      </c>
      <c r="P669" s="63">
        <f>N669*'Datos mes_productividad'!V410/100</f>
        <v>117.44019884225983</v>
      </c>
      <c r="Q669" s="63">
        <f t="shared" si="33"/>
        <v>1.1495428144469811E-11</v>
      </c>
      <c r="R669" s="63">
        <f t="shared" si="34"/>
        <v>9.4778651729085711E-12</v>
      </c>
      <c r="S669" s="63">
        <f t="shared" si="35"/>
        <v>100.13439150235027</v>
      </c>
    </row>
    <row r="670" spans="1:19" x14ac:dyDescent="0.3">
      <c r="A670" s="30">
        <v>1962</v>
      </c>
      <c r="B670" s="31">
        <v>6</v>
      </c>
      <c r="C670" s="30" t="str">
        <f t="shared" si="42"/>
        <v>1962-6</v>
      </c>
      <c r="D670" s="7">
        <v>1.35E-11</v>
      </c>
      <c r="E670" s="7">
        <f t="shared" si="30"/>
        <v>1.3729517908017875E-11</v>
      </c>
      <c r="F670" s="7">
        <v>5.0389730187875251E-12</v>
      </c>
      <c r="G670" s="7">
        <v>31.4</v>
      </c>
      <c r="H670" s="24">
        <f t="shared" si="31"/>
        <v>8.5004565059975437E-11</v>
      </c>
      <c r="I670" s="24">
        <f t="shared" si="32"/>
        <v>8.2587112895116216E-11</v>
      </c>
      <c r="J670" s="24">
        <f t="shared" si="40"/>
        <v>5.0389730187875251E-12</v>
      </c>
      <c r="K670" s="24">
        <f t="shared" si="41"/>
        <v>12.5640204865557</v>
      </c>
      <c r="L670" s="24">
        <f t="shared" si="36"/>
        <v>211.94777048464326</v>
      </c>
      <c r="M670" s="24">
        <f t="shared" si="37"/>
        <v>205.92016954069771</v>
      </c>
      <c r="N670" s="16">
        <f t="shared" si="38"/>
        <v>115.75797001774424</v>
      </c>
      <c r="O670" s="16">
        <f t="shared" si="39"/>
        <v>115.7579700177446</v>
      </c>
      <c r="P670" s="63">
        <f>N670*'Datos mes_productividad'!V411/100</f>
        <v>135.73927126211436</v>
      </c>
      <c r="Q670" s="63">
        <f t="shared" si="33"/>
        <v>1.1372674047604526E-11</v>
      </c>
      <c r="R670" s="63">
        <f t="shared" si="34"/>
        <v>8.6751983796145635E-12</v>
      </c>
      <c r="S670" s="63">
        <f t="shared" si="35"/>
        <v>84.242029982255744</v>
      </c>
    </row>
    <row r="671" spans="1:19" x14ac:dyDescent="0.3">
      <c r="A671" s="30">
        <v>1962</v>
      </c>
      <c r="B671" s="31">
        <v>7</v>
      </c>
      <c r="C671" s="30" t="str">
        <f t="shared" si="42"/>
        <v>1962-7</v>
      </c>
      <c r="D671" s="7">
        <v>1.187E-11</v>
      </c>
      <c r="E671" s="7">
        <f t="shared" si="30"/>
        <v>1.2071805745790532E-11</v>
      </c>
      <c r="F671" s="7">
        <v>5.266063937173429E-12</v>
      </c>
      <c r="G671" s="7">
        <v>31.4</v>
      </c>
      <c r="H671" s="24">
        <f t="shared" si="31"/>
        <v>7.4741050908289514E-11</v>
      </c>
      <c r="I671" s="24">
        <f t="shared" si="32"/>
        <v>7.2615483708520688E-11</v>
      </c>
      <c r="J671" s="24">
        <f t="shared" si="40"/>
        <v>5.266063937173429E-12</v>
      </c>
      <c r="K671" s="24">
        <f t="shared" si="41"/>
        <v>12.5640204865557</v>
      </c>
      <c r="L671" s="24">
        <f t="shared" si="36"/>
        <v>178.32067859443575</v>
      </c>
      <c r="M671" s="24">
        <f t="shared" si="37"/>
        <v>173.24940142004948</v>
      </c>
      <c r="N671" s="16">
        <f t="shared" si="38"/>
        <v>97.392106173507131</v>
      </c>
      <c r="O671" s="16">
        <f t="shared" si="39"/>
        <v>97.392106173507443</v>
      </c>
      <c r="P671" s="63">
        <f>N671*'Datos mes_productividad'!V412/100</f>
        <v>113.82255173181257</v>
      </c>
      <c r="Q671" s="63">
        <f t="shared" si="33"/>
        <v>1.2179556997204704E-11</v>
      </c>
      <c r="R671" s="63">
        <f t="shared" si="34"/>
        <v>1.0229263109433847E-11</v>
      </c>
      <c r="S671" s="63">
        <f t="shared" si="35"/>
        <v>102.60789382649287</v>
      </c>
    </row>
    <row r="672" spans="1:19" x14ac:dyDescent="0.3">
      <c r="A672" s="30">
        <v>1962</v>
      </c>
      <c r="B672" s="31">
        <v>8</v>
      </c>
      <c r="C672" s="30" t="str">
        <f t="shared" si="42"/>
        <v>1962-8</v>
      </c>
      <c r="D672" s="7">
        <v>1.2620000000000001E-11</v>
      </c>
      <c r="E672" s="7">
        <f t="shared" si="30"/>
        <v>1.2834556740680414E-11</v>
      </c>
      <c r="F672" s="7">
        <v>5.3345472870869236E-12</v>
      </c>
      <c r="G672" s="7">
        <v>31.5</v>
      </c>
      <c r="H672" s="24">
        <f t="shared" si="31"/>
        <v>7.9463526744954823E-11</v>
      </c>
      <c r="I672" s="24">
        <f t="shared" si="32"/>
        <v>7.720365664713827E-11</v>
      </c>
      <c r="J672" s="24">
        <f t="shared" si="40"/>
        <v>5.3345472870869236E-12</v>
      </c>
      <c r="K672" s="24">
        <f t="shared" si="41"/>
        <v>12.60403329065301</v>
      </c>
      <c r="L672" s="24">
        <f t="shared" si="36"/>
        <v>187.74994063892464</v>
      </c>
      <c r="M672" s="24">
        <f t="shared" si="37"/>
        <v>182.41050386715216</v>
      </c>
      <c r="N672" s="16">
        <f t="shared" si="38"/>
        <v>102.54201754336741</v>
      </c>
      <c r="O672" s="16">
        <f t="shared" si="39"/>
        <v>102.54201754336773</v>
      </c>
      <c r="P672" s="63">
        <f>N672*'Datos mes_productividad'!V413/100</f>
        <v>119.44180738530295</v>
      </c>
      <c r="Q672" s="63">
        <f t="shared" si="33"/>
        <v>1.2299197386027035E-11</v>
      </c>
      <c r="R672" s="63">
        <f t="shared" si="34"/>
        <v>1.0166443907974769E-11</v>
      </c>
      <c r="S672" s="63">
        <f t="shared" si="35"/>
        <v>97.457982456632593</v>
      </c>
    </row>
    <row r="673" spans="1:19" x14ac:dyDescent="0.3">
      <c r="A673" s="30">
        <v>1962</v>
      </c>
      <c r="B673" s="31">
        <v>9</v>
      </c>
      <c r="C673" s="30" t="str">
        <f t="shared" si="42"/>
        <v>1962-9</v>
      </c>
      <c r="D673" s="7">
        <v>1.288E-11</v>
      </c>
      <c r="E673" s="7">
        <f t="shared" si="30"/>
        <v>1.3098977085575572E-11</v>
      </c>
      <c r="F673" s="7">
        <v>5.5318190070537003E-12</v>
      </c>
      <c r="G673" s="7">
        <v>31.5</v>
      </c>
      <c r="H673" s="24">
        <f t="shared" si="31"/>
        <v>8.1100651701665458E-11</v>
      </c>
      <c r="I673" s="24">
        <f t="shared" si="32"/>
        <v>7.8794223265859023E-11</v>
      </c>
      <c r="J673" s="24">
        <f t="shared" si="40"/>
        <v>5.5318190070537003E-12</v>
      </c>
      <c r="K673" s="24">
        <f t="shared" si="41"/>
        <v>12.60403329065301</v>
      </c>
      <c r="L673" s="24">
        <f t="shared" si="36"/>
        <v>184.78466353256144</v>
      </c>
      <c r="M673" s="24">
        <f t="shared" si="37"/>
        <v>179.52955653243271</v>
      </c>
      <c r="N673" s="16">
        <f t="shared" si="38"/>
        <v>100.92249374470794</v>
      </c>
      <c r="O673" s="16">
        <f t="shared" si="39"/>
        <v>100.92249374470825</v>
      </c>
      <c r="P673" s="63">
        <f>N673*'Datos mes_productividad'!V414/100</f>
        <v>117.16352522084033</v>
      </c>
      <c r="Q673" s="63">
        <f t="shared" si="33"/>
        <v>1.2761182805681617E-11</v>
      </c>
      <c r="R673" s="63">
        <f t="shared" si="34"/>
        <v>1.0669337951555766E-11</v>
      </c>
      <c r="S673" s="63">
        <f t="shared" si="35"/>
        <v>99.077506255292064</v>
      </c>
    </row>
    <row r="674" spans="1:19" x14ac:dyDescent="0.3">
      <c r="A674" s="30">
        <v>1962</v>
      </c>
      <c r="B674" s="31">
        <v>10</v>
      </c>
      <c r="C674" s="30" t="str">
        <f t="shared" si="42"/>
        <v>1962-10</v>
      </c>
      <c r="D674" s="7">
        <v>1.4E-11</v>
      </c>
      <c r="E674" s="7">
        <f t="shared" si="30"/>
        <v>1.4238018571277795E-11</v>
      </c>
      <c r="F674" s="7">
        <v>5.6265120340945677E-12</v>
      </c>
      <c r="G674" s="7">
        <v>31.5</v>
      </c>
      <c r="H674" s="24">
        <f t="shared" si="31"/>
        <v>8.8152882284418968E-11</v>
      </c>
      <c r="I674" s="24">
        <f t="shared" si="32"/>
        <v>8.5645894854194578E-11</v>
      </c>
      <c r="J674" s="24">
        <f t="shared" si="40"/>
        <v>5.6265120340945677E-12</v>
      </c>
      <c r="K674" s="24">
        <f t="shared" si="41"/>
        <v>12.60403329065301</v>
      </c>
      <c r="L674" s="24">
        <f t="shared" si="36"/>
        <v>197.47258270258558</v>
      </c>
      <c r="M674" s="24">
        <f t="shared" si="37"/>
        <v>191.85664287373183</v>
      </c>
      <c r="N674" s="16">
        <f t="shared" si="38"/>
        <v>107.85216214137377</v>
      </c>
      <c r="O674" s="16">
        <f t="shared" si="39"/>
        <v>107.85216214137414</v>
      </c>
      <c r="P674" s="63">
        <f>N674*'Datos mes_productividad'!V415/100</f>
        <v>124.79099908315807</v>
      </c>
      <c r="Q674" s="63">
        <f t="shared" si="33"/>
        <v>1.2900697300207671E-11</v>
      </c>
      <c r="R674" s="63">
        <f t="shared" si="34"/>
        <v>1.0529260128357872E-11</v>
      </c>
      <c r="S674" s="63">
        <f t="shared" si="35"/>
        <v>92.147837858626218</v>
      </c>
    </row>
    <row r="675" spans="1:19" x14ac:dyDescent="0.3">
      <c r="A675" s="30">
        <v>1962</v>
      </c>
      <c r="B675" s="31">
        <v>11</v>
      </c>
      <c r="C675" s="30" t="str">
        <f t="shared" si="42"/>
        <v>1962-11</v>
      </c>
      <c r="D675" s="7">
        <v>1.4840000000000001E-11</v>
      </c>
      <c r="E675" s="7">
        <f t="shared" si="30"/>
        <v>1.5092299685554463E-11</v>
      </c>
      <c r="F675" s="7">
        <v>5.5976683819704816E-12</v>
      </c>
      <c r="G675" s="7">
        <v>31.5</v>
      </c>
      <c r="H675" s="24">
        <f t="shared" si="31"/>
        <v>9.3442055221484116E-11</v>
      </c>
      <c r="I675" s="24">
        <f t="shared" si="32"/>
        <v>9.0784648545446247E-11</v>
      </c>
      <c r="J675" s="24">
        <f t="shared" si="40"/>
        <v>5.5976683819704816E-12</v>
      </c>
      <c r="K675" s="24">
        <f t="shared" si="41"/>
        <v>12.60403329065301</v>
      </c>
      <c r="L675" s="24">
        <f t="shared" si="36"/>
        <v>210.39952608697308</v>
      </c>
      <c r="M675" s="24">
        <f t="shared" si="37"/>
        <v>204.41595579912504</v>
      </c>
      <c r="N675" s="16">
        <f t="shared" si="38"/>
        <v>114.91237665219086</v>
      </c>
      <c r="O675" s="16">
        <f t="shared" si="39"/>
        <v>114.91237665219118</v>
      </c>
      <c r="P675" s="63">
        <f>N675*'Datos mes_productividad'!V416/100</f>
        <v>132.51686753928357</v>
      </c>
      <c r="Q675" s="63">
        <f t="shared" si="33"/>
        <v>1.2627003304814877E-11</v>
      </c>
      <c r="R675" s="63">
        <f t="shared" si="34"/>
        <v>1.0014496857170317E-11</v>
      </c>
      <c r="S675" s="63">
        <f t="shared" si="35"/>
        <v>85.087623347809142</v>
      </c>
    </row>
    <row r="676" spans="1:19" x14ac:dyDescent="0.3">
      <c r="A676" s="30">
        <v>1962</v>
      </c>
      <c r="B676" s="31">
        <v>12</v>
      </c>
      <c r="C676" s="30" t="str">
        <f t="shared" si="42"/>
        <v>1962-12</v>
      </c>
      <c r="D676" s="7">
        <v>1.341E-11</v>
      </c>
      <c r="E676" s="7">
        <f t="shared" si="30"/>
        <v>1.3637987788631088E-11</v>
      </c>
      <c r="F676" s="7">
        <v>6.1419419190914205E-12</v>
      </c>
      <c r="G676" s="7">
        <v>31.6</v>
      </c>
      <c r="H676" s="24">
        <f t="shared" si="31"/>
        <v>8.4437867959575598E-11</v>
      </c>
      <c r="I676" s="24">
        <f t="shared" si="32"/>
        <v>8.2036532142482103E-11</v>
      </c>
      <c r="J676" s="24">
        <f t="shared" si="40"/>
        <v>6.1419419190914197E-12</v>
      </c>
      <c r="K676" s="24">
        <f t="shared" si="41"/>
        <v>12.644046094750323</v>
      </c>
      <c r="L676" s="24">
        <f t="shared" si="36"/>
        <v>173.8271557574825</v>
      </c>
      <c r="M676" s="24">
        <f t="shared" si="37"/>
        <v>168.88367026701786</v>
      </c>
      <c r="N676" s="16">
        <f t="shared" si="38"/>
        <v>94.937911535626895</v>
      </c>
      <c r="O676" s="16">
        <f t="shared" si="39"/>
        <v>94.937911535627222</v>
      </c>
      <c r="P676" s="63">
        <f>N676*'Datos mes_productividad'!V417/100</f>
        <v>109.11739186768213</v>
      </c>
      <c r="Q676" s="63">
        <f t="shared" si="33"/>
        <v>1.4088826063072434E-11</v>
      </c>
      <c r="R676" s="63">
        <f t="shared" si="34"/>
        <v>1.2187357750543826E-11</v>
      </c>
      <c r="S676" s="63">
        <f t="shared" si="35"/>
        <v>105.0620884643731</v>
      </c>
    </row>
    <row r="677" spans="1:19" x14ac:dyDescent="0.3">
      <c r="A677" s="30">
        <v>1963</v>
      </c>
      <c r="B677" s="31">
        <v>1</v>
      </c>
      <c r="C677" s="30" t="str">
        <f t="shared" si="42"/>
        <v>1963-1</v>
      </c>
      <c r="D677" s="7">
        <v>1.3449999999999999E-11</v>
      </c>
      <c r="E677" s="7">
        <f t="shared" si="30"/>
        <v>1.367866784169188E-11</v>
      </c>
      <c r="F677" s="7">
        <v>5.8896331289781248E-12</v>
      </c>
      <c r="G677" s="7">
        <v>31.5</v>
      </c>
      <c r="H677" s="24">
        <f t="shared" si="31"/>
        <v>8.4689733337531089E-11</v>
      </c>
      <c r="I677" s="24">
        <f t="shared" si="32"/>
        <v>8.2281234699208354E-11</v>
      </c>
      <c r="J677" s="24">
        <f t="shared" si="40"/>
        <v>5.889633128978124E-12</v>
      </c>
      <c r="K677" s="24">
        <f t="shared" si="41"/>
        <v>12.60403329065301</v>
      </c>
      <c r="L677" s="24">
        <f t="shared" si="36"/>
        <v>181.239169738909</v>
      </c>
      <c r="M677" s="24">
        <f t="shared" si="37"/>
        <v>176.08489334288851</v>
      </c>
      <c r="N677" s="16">
        <f t="shared" si="38"/>
        <v>98.986077224141354</v>
      </c>
      <c r="O677" s="16">
        <f t="shared" si="39"/>
        <v>98.986077224141638</v>
      </c>
      <c r="P677" s="63">
        <f>N677*'Datos mes_productividad'!V418/100</f>
        <v>113.39094258544688</v>
      </c>
      <c r="Q677" s="63">
        <f t="shared" si="33"/>
        <v>1.3586372613352987E-11</v>
      </c>
      <c r="R677" s="63">
        <f t="shared" si="34"/>
        <v>1.1648918222257394E-11</v>
      </c>
      <c r="S677" s="63">
        <f t="shared" si="35"/>
        <v>101.01392277585866</v>
      </c>
    </row>
    <row r="678" spans="1:19" x14ac:dyDescent="0.3">
      <c r="A678" s="30">
        <v>1963</v>
      </c>
      <c r="B678" s="31">
        <v>2</v>
      </c>
      <c r="C678" s="30" t="str">
        <f t="shared" si="42"/>
        <v>1963-2</v>
      </c>
      <c r="D678" s="7">
        <v>1.3520000000000001E-11</v>
      </c>
      <c r="E678" s="7">
        <f t="shared" si="30"/>
        <v>1.3749857934548269E-11</v>
      </c>
      <c r="F678" s="7">
        <v>5.9436946528296027E-12</v>
      </c>
      <c r="G678" s="7">
        <v>31.6</v>
      </c>
      <c r="H678" s="24">
        <f t="shared" si="31"/>
        <v>8.5130497748953176E-11</v>
      </c>
      <c r="I678" s="24">
        <f t="shared" si="32"/>
        <v>8.2709464173479322E-11</v>
      </c>
      <c r="J678" s="24">
        <f t="shared" si="40"/>
        <v>5.9436946528296027E-12</v>
      </c>
      <c r="K678" s="24">
        <f t="shared" si="41"/>
        <v>12.644046094750323</v>
      </c>
      <c r="L678" s="24">
        <f t="shared" si="36"/>
        <v>181.09845819457865</v>
      </c>
      <c r="M678" s="24">
        <f t="shared" si="37"/>
        <v>175.94818350631613</v>
      </c>
      <c r="N678" s="16">
        <f t="shared" si="38"/>
        <v>98.909225824890981</v>
      </c>
      <c r="O678" s="16">
        <f t="shared" si="39"/>
        <v>98.909225824891266</v>
      </c>
      <c r="P678" s="63">
        <f>N678*'Datos mes_productividad'!V419/100</f>
        <v>112.92523501064437</v>
      </c>
      <c r="Q678" s="63">
        <f t="shared" si="33"/>
        <v>1.3667472668474739E-11</v>
      </c>
      <c r="R678" s="63">
        <f t="shared" si="34"/>
        <v>1.1772508226560881E-11</v>
      </c>
      <c r="S678" s="63">
        <f t="shared" si="35"/>
        <v>101.090774175109</v>
      </c>
    </row>
    <row r="679" spans="1:19" x14ac:dyDescent="0.3">
      <c r="A679" s="30">
        <v>1963</v>
      </c>
      <c r="B679" s="31">
        <v>3</v>
      </c>
      <c r="C679" s="30" t="str">
        <f t="shared" si="42"/>
        <v>1963-3</v>
      </c>
      <c r="D679" s="7">
        <v>1.4049999999999999E-11</v>
      </c>
      <c r="E679" s="7">
        <f t="shared" si="30"/>
        <v>1.4288868637603784E-11</v>
      </c>
      <c r="F679" s="7">
        <v>6.2248308359620397E-12</v>
      </c>
      <c r="G679" s="7">
        <v>31.7</v>
      </c>
      <c r="H679" s="24">
        <f t="shared" si="31"/>
        <v>8.8467714006863316E-11</v>
      </c>
      <c r="I679" s="24">
        <f t="shared" si="32"/>
        <v>8.5951773050102401E-11</v>
      </c>
      <c r="J679" s="24">
        <f t="shared" si="40"/>
        <v>6.2248308359620397E-12</v>
      </c>
      <c r="K679" s="24">
        <f t="shared" si="41"/>
        <v>12.684058898847631</v>
      </c>
      <c r="L679" s="24">
        <f t="shared" si="36"/>
        <v>180.2666971488934</v>
      </c>
      <c r="M679" s="24">
        <f t="shared" si="37"/>
        <v>175.14007698482166</v>
      </c>
      <c r="N679" s="16">
        <f t="shared" si="38"/>
        <v>98.454948952960692</v>
      </c>
      <c r="O679" s="16">
        <f t="shared" si="39"/>
        <v>98.45494895296099</v>
      </c>
      <c r="P679" s="63">
        <f>N679*'Datos mes_productividad'!V420/100</f>
        <v>112.031899751086</v>
      </c>
      <c r="Q679" s="63">
        <f t="shared" si="33"/>
        <v>1.4267079672109023E-11</v>
      </c>
      <c r="R679" s="63">
        <f t="shared" si="34"/>
        <v>1.2359518084972415E-11</v>
      </c>
      <c r="S679" s="63">
        <f t="shared" si="35"/>
        <v>101.54505104703931</v>
      </c>
    </row>
    <row r="680" spans="1:19" x14ac:dyDescent="0.3">
      <c r="A680" s="30">
        <v>1963</v>
      </c>
      <c r="B680" s="31">
        <v>4</v>
      </c>
      <c r="C680" s="30" t="str">
        <f t="shared" si="42"/>
        <v>1963-4</v>
      </c>
      <c r="D680" s="7">
        <v>1.3720000000000001E-11</v>
      </c>
      <c r="E680" s="7">
        <f t="shared" si="30"/>
        <v>1.3953258199852236E-11</v>
      </c>
      <c r="F680" s="7">
        <v>6.3221578379995179E-12</v>
      </c>
      <c r="G680" s="7">
        <v>31.7</v>
      </c>
      <c r="H680" s="24">
        <f t="shared" si="31"/>
        <v>8.6389824638730594E-11</v>
      </c>
      <c r="I680" s="24">
        <f t="shared" si="32"/>
        <v>8.3932976957110667E-11</v>
      </c>
      <c r="J680" s="24">
        <f t="shared" si="40"/>
        <v>6.3221578379995179E-12</v>
      </c>
      <c r="K680" s="24">
        <f t="shared" si="41"/>
        <v>12.684058898847631</v>
      </c>
      <c r="L680" s="24">
        <f t="shared" si="36"/>
        <v>173.32272493935491</v>
      </c>
      <c r="M680" s="24">
        <f t="shared" si="37"/>
        <v>168.39358500047842</v>
      </c>
      <c r="N680" s="16">
        <f t="shared" si="38"/>
        <v>94.662410229869735</v>
      </c>
      <c r="O680" s="16">
        <f t="shared" si="39"/>
        <v>94.662410229869991</v>
      </c>
      <c r="P680" s="63">
        <f>N680*'Datos mes_productividad'!V421/100</f>
        <v>107.35731858404586</v>
      </c>
      <c r="Q680" s="63">
        <f t="shared" si="33"/>
        <v>1.4452317316461874E-11</v>
      </c>
      <c r="R680" s="63">
        <f t="shared" si="34"/>
        <v>1.2710575890268909E-11</v>
      </c>
      <c r="S680" s="63">
        <f t="shared" si="35"/>
        <v>105.33758977013028</v>
      </c>
    </row>
    <row r="681" spans="1:19" x14ac:dyDescent="0.3">
      <c r="A681" s="30">
        <v>1963</v>
      </c>
      <c r="B681" s="31">
        <v>5</v>
      </c>
      <c r="C681" s="30" t="str">
        <f t="shared" si="42"/>
        <v>1963-5</v>
      </c>
      <c r="D681" s="7">
        <v>1.388E-11</v>
      </c>
      <c r="E681" s="7">
        <f t="shared" si="30"/>
        <v>1.411597841209541E-11</v>
      </c>
      <c r="F681" s="7">
        <v>6.3221578379995179E-12</v>
      </c>
      <c r="G681" s="7">
        <v>31.7</v>
      </c>
      <c r="H681" s="24">
        <f t="shared" si="31"/>
        <v>8.739728615055252E-11</v>
      </c>
      <c r="I681" s="24">
        <f t="shared" si="32"/>
        <v>8.4911787184015748E-11</v>
      </c>
      <c r="J681" s="24">
        <f t="shared" si="40"/>
        <v>6.3221578379995179E-12</v>
      </c>
      <c r="K681" s="24">
        <f t="shared" si="41"/>
        <v>12.684058898847631</v>
      </c>
      <c r="L681" s="24">
        <f t="shared" si="36"/>
        <v>175.34398120686922</v>
      </c>
      <c r="M681" s="24">
        <f t="shared" si="37"/>
        <v>170.35735858648985</v>
      </c>
      <c r="N681" s="16">
        <f t="shared" si="38"/>
        <v>95.76634504304603</v>
      </c>
      <c r="O681" s="16">
        <f t="shared" si="39"/>
        <v>95.766345043046329</v>
      </c>
      <c r="P681" s="63">
        <f>N681*'Datos mes_productividad'!V422/100</f>
        <v>108.24727173446652</v>
      </c>
      <c r="Q681" s="63">
        <f t="shared" si="33"/>
        <v>1.4467631308025212E-11</v>
      </c>
      <c r="R681" s="63">
        <f t="shared" si="34"/>
        <v>1.2735278683256046E-11</v>
      </c>
      <c r="S681" s="63">
        <f t="shared" si="35"/>
        <v>104.23365495695398</v>
      </c>
    </row>
    <row r="682" spans="1:19" x14ac:dyDescent="0.3">
      <c r="A682" s="30">
        <v>1963</v>
      </c>
      <c r="B682" s="31">
        <v>6</v>
      </c>
      <c r="C682" s="30" t="str">
        <f t="shared" si="42"/>
        <v>1963-6</v>
      </c>
      <c r="D682" s="7">
        <v>1.389E-11</v>
      </c>
      <c r="E682" s="7">
        <f t="shared" si="30"/>
        <v>1.412614842536061E-11</v>
      </c>
      <c r="F682" s="7">
        <v>6.3942507092047638E-12</v>
      </c>
      <c r="G682" s="7">
        <v>31.8</v>
      </c>
      <c r="H682" s="24">
        <f t="shared" si="31"/>
        <v>8.7460252495041402E-11</v>
      </c>
      <c r="I682" s="24">
        <f t="shared" si="32"/>
        <v>8.497296282319732E-11</v>
      </c>
      <c r="J682" s="24">
        <f t="shared" si="40"/>
        <v>6.3942507092047638E-12</v>
      </c>
      <c r="K682" s="24">
        <f t="shared" si="41"/>
        <v>12.724071702944945</v>
      </c>
      <c r="L682" s="24">
        <f t="shared" si="36"/>
        <v>174.03923845253462</v>
      </c>
      <c r="M682" s="24">
        <f t="shared" si="37"/>
        <v>169.08972152399448</v>
      </c>
      <c r="N682" s="16">
        <f t="shared" si="38"/>
        <v>95.053743196412896</v>
      </c>
      <c r="O682" s="16">
        <f t="shared" si="39"/>
        <v>95.053743196413137</v>
      </c>
      <c r="P682" s="63">
        <f>N682*'Datos mes_productividad'!V423/100</f>
        <v>107.08366311486296</v>
      </c>
      <c r="Q682" s="63">
        <f t="shared" si="33"/>
        <v>1.4577035070018251E-11</v>
      </c>
      <c r="R682" s="63">
        <f t="shared" si="34"/>
        <v>1.2906079193345535E-11</v>
      </c>
      <c r="S682" s="63">
        <f t="shared" si="35"/>
        <v>104.94625680358712</v>
      </c>
    </row>
    <row r="683" spans="1:19" x14ac:dyDescent="0.3">
      <c r="A683" s="30">
        <v>1963</v>
      </c>
      <c r="B683" s="31">
        <v>7</v>
      </c>
      <c r="C683" s="30" t="str">
        <f t="shared" si="42"/>
        <v>1963-7</v>
      </c>
      <c r="D683" s="7">
        <v>1.346E-11</v>
      </c>
      <c r="E683" s="7">
        <f t="shared" si="30"/>
        <v>1.3688837854957078E-11</v>
      </c>
      <c r="F683" s="7">
        <v>6.4915614521373514E-12</v>
      </c>
      <c r="G683" s="7">
        <v>31.8</v>
      </c>
      <c r="H683" s="24">
        <f t="shared" si="31"/>
        <v>8.4752699682019946E-11</v>
      </c>
      <c r="I683" s="24">
        <f t="shared" si="32"/>
        <v>8.2342410338389926E-11</v>
      </c>
      <c r="J683" s="24">
        <f t="shared" si="40"/>
        <v>6.4915614521373514E-12</v>
      </c>
      <c r="K683" s="24">
        <f t="shared" si="41"/>
        <v>12.724071702944945</v>
      </c>
      <c r="L683" s="24">
        <f t="shared" si="36"/>
        <v>166.12327183887587</v>
      </c>
      <c r="M683" s="24">
        <f t="shared" si="37"/>
        <v>161.39887776830989</v>
      </c>
      <c r="N683" s="16">
        <f t="shared" si="38"/>
        <v>90.730337369448705</v>
      </c>
      <c r="O683" s="16">
        <f t="shared" si="39"/>
        <v>90.730337369449003</v>
      </c>
      <c r="P683" s="63">
        <f>N683*'Datos mes_productividad'!V424/100</f>
        <v>102.57103231390843</v>
      </c>
      <c r="Q683" s="63">
        <f t="shared" si="33"/>
        <v>1.4707696590072206E-11</v>
      </c>
      <c r="R683" s="63">
        <f t="shared" si="34"/>
        <v>1.3113939050547924E-11</v>
      </c>
      <c r="S683" s="63">
        <f t="shared" si="35"/>
        <v>109.26966263055131</v>
      </c>
    </row>
    <row r="684" spans="1:19" x14ac:dyDescent="0.3">
      <c r="A684" s="30">
        <v>1963</v>
      </c>
      <c r="B684" s="31">
        <v>8</v>
      </c>
      <c r="C684" s="30" t="str">
        <f t="shared" si="42"/>
        <v>1963-8</v>
      </c>
      <c r="D684" s="7">
        <v>1.347E-11</v>
      </c>
      <c r="E684" s="7">
        <f t="shared" si="30"/>
        <v>1.3699007868222276E-11</v>
      </c>
      <c r="F684" s="7">
        <v>6.5204051042613866E-12</v>
      </c>
      <c r="G684" s="7">
        <v>31.9</v>
      </c>
      <c r="H684" s="24">
        <f t="shared" si="31"/>
        <v>8.4815666026508828E-11</v>
      </c>
      <c r="I684" s="24">
        <f t="shared" si="32"/>
        <v>8.2403585977571486E-11</v>
      </c>
      <c r="J684" s="24">
        <f t="shared" si="40"/>
        <v>6.5204051042613858E-12</v>
      </c>
      <c r="K684" s="24">
        <f t="shared" si="41"/>
        <v>12.764084507042254</v>
      </c>
      <c r="L684" s="24">
        <f t="shared" si="36"/>
        <v>166.03175897397938</v>
      </c>
      <c r="M684" s="24">
        <f t="shared" si="37"/>
        <v>161.30996744567918</v>
      </c>
      <c r="N684" s="16">
        <f t="shared" si="38"/>
        <v>90.680356454590765</v>
      </c>
      <c r="O684" s="16">
        <f t="shared" si="39"/>
        <v>90.680356454591021</v>
      </c>
      <c r="P684" s="63">
        <f>N684*'Datos mes_productividad'!V425/100</f>
        <v>102.87352583293965</v>
      </c>
      <c r="Q684" s="63">
        <f t="shared" si="33"/>
        <v>1.4725355985566624E-11</v>
      </c>
      <c r="R684" s="63">
        <f t="shared" si="34"/>
        <v>1.3082936070303029E-11</v>
      </c>
      <c r="S684" s="63">
        <f t="shared" si="35"/>
        <v>109.31964354540924</v>
      </c>
    </row>
    <row r="685" spans="1:19" x14ac:dyDescent="0.3">
      <c r="A685" s="30">
        <v>1963</v>
      </c>
      <c r="B685" s="31">
        <v>9</v>
      </c>
      <c r="C685" s="30" t="str">
        <f t="shared" si="42"/>
        <v>1963-9</v>
      </c>
      <c r="D685" s="7">
        <v>1.498E-11</v>
      </c>
      <c r="E685" s="7">
        <f t="shared" si="30"/>
        <v>1.5234679871267237E-11</v>
      </c>
      <c r="F685" s="7">
        <v>6.6213253684857263E-12</v>
      </c>
      <c r="G685" s="7">
        <v>31.9</v>
      </c>
      <c r="H685" s="24">
        <f t="shared" si="31"/>
        <v>9.4323584044328303E-11</v>
      </c>
      <c r="I685" s="24">
        <f t="shared" si="32"/>
        <v>9.164110749398817E-11</v>
      </c>
      <c r="J685" s="24">
        <f t="shared" si="40"/>
        <v>6.6213253684857263E-12</v>
      </c>
      <c r="K685" s="24">
        <f t="shared" si="41"/>
        <v>12.764084507042254</v>
      </c>
      <c r="L685" s="24">
        <f t="shared" si="36"/>
        <v>181.82978946770123</v>
      </c>
      <c r="M685" s="24">
        <f t="shared" si="37"/>
        <v>176.6587163862207</v>
      </c>
      <c r="N685" s="16">
        <f t="shared" si="38"/>
        <v>99.308651699452355</v>
      </c>
      <c r="O685" s="16">
        <f t="shared" si="39"/>
        <v>99.308651699452625</v>
      </c>
      <c r="P685" s="63">
        <f>N685*'Datos mes_productividad'!V426/100</f>
        <v>113.05654189048929</v>
      </c>
      <c r="Q685" s="63">
        <f t="shared" si="33"/>
        <v>1.5083563975422034E-11</v>
      </c>
      <c r="R685" s="63">
        <f t="shared" si="34"/>
        <v>1.3024130024804704E-11</v>
      </c>
      <c r="S685" s="63">
        <f t="shared" si="35"/>
        <v>100.69134830054762</v>
      </c>
    </row>
    <row r="686" spans="1:19" x14ac:dyDescent="0.3">
      <c r="A686" s="30">
        <v>1963</v>
      </c>
      <c r="B686" s="31">
        <v>10</v>
      </c>
      <c r="C686" s="30" t="str">
        <f t="shared" si="42"/>
        <v>1963-10</v>
      </c>
      <c r="D686" s="7">
        <v>1.469E-11</v>
      </c>
      <c r="E686" s="7">
        <f t="shared" si="30"/>
        <v>1.4939749486576484E-11</v>
      </c>
      <c r="F686" s="7">
        <v>6.8267754182261569E-12</v>
      </c>
      <c r="G686" s="7">
        <v>32</v>
      </c>
      <c r="H686" s="24">
        <f t="shared" si="31"/>
        <v>9.2497560054151047E-11</v>
      </c>
      <c r="I686" s="24">
        <f t="shared" si="32"/>
        <v>8.9867013957722725E-11</v>
      </c>
      <c r="J686" s="24">
        <f t="shared" si="40"/>
        <v>6.8267754182261561E-12</v>
      </c>
      <c r="K686" s="24">
        <f t="shared" si="41"/>
        <v>12.804097311139564</v>
      </c>
      <c r="L686" s="24">
        <f t="shared" si="36"/>
        <v>173.48567770580951</v>
      </c>
      <c r="M686" s="24">
        <f t="shared" si="37"/>
        <v>168.55190353913883</v>
      </c>
      <c r="N686" s="16">
        <f t="shared" si="38"/>
        <v>94.751408955406816</v>
      </c>
      <c r="O686" s="16">
        <f t="shared" si="39"/>
        <v>94.751408955407086</v>
      </c>
      <c r="P686" s="63">
        <f>N686*'Datos mes_productividad'!V427/100</f>
        <v>108.24615879865443</v>
      </c>
      <c r="Q686" s="63">
        <f t="shared" si="33"/>
        <v>1.5461018024450739E-11</v>
      </c>
      <c r="R686" s="63">
        <f t="shared" si="34"/>
        <v>1.3478639272477663E-11</v>
      </c>
      <c r="S686" s="63">
        <f t="shared" si="35"/>
        <v>105.24859104459318</v>
      </c>
    </row>
    <row r="687" spans="1:19" x14ac:dyDescent="0.3">
      <c r="A687" s="30">
        <v>1963</v>
      </c>
      <c r="B687" s="31">
        <v>11</v>
      </c>
      <c r="C687" s="30" t="str">
        <f t="shared" si="42"/>
        <v>1963-11</v>
      </c>
      <c r="D687" s="7">
        <v>1.41E-11</v>
      </c>
      <c r="E687" s="7">
        <f t="shared" si="30"/>
        <v>1.4339718703929778E-11</v>
      </c>
      <c r="F687" s="7">
        <v>6.9997885536556924E-12</v>
      </c>
      <c r="G687" s="7">
        <v>32</v>
      </c>
      <c r="H687" s="24">
        <f t="shared" si="31"/>
        <v>8.878254572930769E-11</v>
      </c>
      <c r="I687" s="24">
        <f t="shared" si="32"/>
        <v>8.625765124601025E-11</v>
      </c>
      <c r="J687" s="24">
        <f t="shared" si="40"/>
        <v>6.9997885536556924E-12</v>
      </c>
      <c r="K687" s="24">
        <f t="shared" si="41"/>
        <v>12.804097311139564</v>
      </c>
      <c r="L687" s="24">
        <f t="shared" si="36"/>
        <v>162.402099196991</v>
      </c>
      <c r="M687" s="24">
        <f t="shared" si="37"/>
        <v>157.7835318764659</v>
      </c>
      <c r="N687" s="16">
        <f t="shared" si="38"/>
        <v>88.697971611954841</v>
      </c>
      <c r="O687" s="16">
        <f t="shared" si="39"/>
        <v>88.697971611955111</v>
      </c>
      <c r="P687" s="63">
        <f>N687*'Datos mes_productividad'!V428/100</f>
        <v>101.68542571950287</v>
      </c>
      <c r="Q687" s="63">
        <f t="shared" si="33"/>
        <v>1.5693586002714369E-11</v>
      </c>
      <c r="R687" s="63">
        <f t="shared" si="34"/>
        <v>1.3862354973550096E-11</v>
      </c>
      <c r="S687" s="63">
        <f t="shared" si="35"/>
        <v>111.30202838804517</v>
      </c>
    </row>
    <row r="688" spans="1:19" x14ac:dyDescent="0.3">
      <c r="A688" s="30">
        <v>1963</v>
      </c>
      <c r="B688" s="31">
        <v>12</v>
      </c>
      <c r="C688" s="30" t="str">
        <f t="shared" si="42"/>
        <v>1963-12</v>
      </c>
      <c r="D688" s="7">
        <v>1.3249999999999999E-11</v>
      </c>
      <c r="E688" s="7">
        <f t="shared" si="30"/>
        <v>1.3475267576387911E-11</v>
      </c>
      <c r="F688" s="7">
        <v>7.6053426572115624E-12</v>
      </c>
      <c r="G688" s="7">
        <v>32.1</v>
      </c>
      <c r="H688" s="24">
        <f t="shared" si="31"/>
        <v>8.3430406447753672E-11</v>
      </c>
      <c r="I688" s="24">
        <f t="shared" si="32"/>
        <v>8.1057721915577009E-11</v>
      </c>
      <c r="J688" s="24">
        <f t="shared" si="40"/>
        <v>7.6053426572115624E-12</v>
      </c>
      <c r="K688" s="24">
        <f t="shared" si="41"/>
        <v>12.844110115236877</v>
      </c>
      <c r="L688" s="24">
        <f t="shared" si="36"/>
        <v>140.89954597348893</v>
      </c>
      <c r="M688" s="24">
        <f t="shared" si="37"/>
        <v>136.89249162057305</v>
      </c>
      <c r="N688" s="16">
        <f t="shared" si="38"/>
        <v>76.954078738444053</v>
      </c>
      <c r="O688" s="16">
        <f t="shared" si="39"/>
        <v>76.954078738444281</v>
      </c>
      <c r="P688" s="63">
        <f>N688*'Datos mes_productividad'!V429/100</f>
        <v>88.530898485009033</v>
      </c>
      <c r="Q688" s="63">
        <f t="shared" si="33"/>
        <v>1.630358456715616E-11</v>
      </c>
      <c r="R688" s="63">
        <f t="shared" si="34"/>
        <v>1.4769655950736302E-11</v>
      </c>
      <c r="S688" s="63">
        <f t="shared" si="35"/>
        <v>123.04592126155593</v>
      </c>
    </row>
    <row r="689" spans="1:19" x14ac:dyDescent="0.3">
      <c r="A689" s="30">
        <v>1964</v>
      </c>
      <c r="B689" s="31">
        <v>1</v>
      </c>
      <c r="C689" s="30" t="str">
        <f t="shared" si="42"/>
        <v>1964-1</v>
      </c>
      <c r="D689" s="7">
        <v>1.321E-11</v>
      </c>
      <c r="E689" s="7">
        <f t="shared" si="30"/>
        <v>1.3434587523327118E-11</v>
      </c>
      <c r="F689" s="7">
        <v>7.569279962504023E-12</v>
      </c>
      <c r="G689" s="7">
        <v>32.200000000000003</v>
      </c>
      <c r="H689" s="24">
        <f t="shared" si="31"/>
        <v>8.3178541069798193E-11</v>
      </c>
      <c r="I689" s="24">
        <f t="shared" si="32"/>
        <v>8.0813019358850732E-11</v>
      </c>
      <c r="J689" s="24">
        <f t="shared" si="40"/>
        <v>7.569279962504023E-12</v>
      </c>
      <c r="K689" s="24">
        <f t="shared" si="41"/>
        <v>12.884122919334191</v>
      </c>
      <c r="L689" s="24">
        <f t="shared" si="36"/>
        <v>141.58315621868473</v>
      </c>
      <c r="M689" s="24">
        <f t="shared" si="37"/>
        <v>137.5566606149842</v>
      </c>
      <c r="N689" s="16">
        <f t="shared" si="38"/>
        <v>77.327441166773696</v>
      </c>
      <c r="O689" s="16">
        <f t="shared" si="39"/>
        <v>77.327441166773909</v>
      </c>
      <c r="P689" s="63">
        <f>N689*'Datos mes_productividad'!V430/100</f>
        <v>89.271960671843004</v>
      </c>
      <c r="Q689" s="63">
        <f t="shared" si="33"/>
        <v>1.6205045021869196E-11</v>
      </c>
      <c r="R689" s="63">
        <f t="shared" si="34"/>
        <v>1.462717399524954E-11</v>
      </c>
      <c r="S689" s="63">
        <f t="shared" si="35"/>
        <v>122.6725588332263</v>
      </c>
    </row>
    <row r="690" spans="1:19" x14ac:dyDescent="0.3">
      <c r="A690" s="30">
        <v>1964</v>
      </c>
      <c r="B690" s="31">
        <v>2</v>
      </c>
      <c r="C690" s="30" t="str">
        <f t="shared" si="42"/>
        <v>1964-2</v>
      </c>
      <c r="D690" s="7">
        <v>1.321E-11</v>
      </c>
      <c r="E690" s="7">
        <f t="shared" si="30"/>
        <v>1.3434587523327118E-11</v>
      </c>
      <c r="F690" s="7">
        <v>7.5116089173608456E-12</v>
      </c>
      <c r="G690" s="7">
        <v>32.200000000000003</v>
      </c>
      <c r="H690" s="24">
        <f t="shared" si="31"/>
        <v>8.3178541069798193E-11</v>
      </c>
      <c r="I690" s="24">
        <f t="shared" si="32"/>
        <v>8.0813019358850732E-11</v>
      </c>
      <c r="J690" s="24">
        <f t="shared" si="40"/>
        <v>7.5116089173608456E-12</v>
      </c>
      <c r="K690" s="24">
        <f t="shared" si="41"/>
        <v>12.884122919334191</v>
      </c>
      <c r="L690" s="24">
        <f t="shared" si="36"/>
        <v>142.67017348537573</v>
      </c>
      <c r="M690" s="24">
        <f t="shared" si="37"/>
        <v>138.61276410377695</v>
      </c>
      <c r="N690" s="16">
        <f t="shared" si="38"/>
        <v>77.92112946969219</v>
      </c>
      <c r="O690" s="16">
        <f t="shared" si="39"/>
        <v>77.921129469692403</v>
      </c>
      <c r="P690" s="63">
        <f>N690*'Datos mes_productividad'!V431/100</f>
        <v>90.272377083978753</v>
      </c>
      <c r="Q690" s="63">
        <f t="shared" si="33"/>
        <v>1.612661879705366E-11</v>
      </c>
      <c r="R690" s="63">
        <f t="shared" si="34"/>
        <v>1.4495018987206408E-11</v>
      </c>
      <c r="S690" s="63">
        <f t="shared" si="35"/>
        <v>122.0788705303078</v>
      </c>
    </row>
    <row r="691" spans="1:19" x14ac:dyDescent="0.3">
      <c r="A691" s="30">
        <v>1964</v>
      </c>
      <c r="B691" s="31">
        <v>3</v>
      </c>
      <c r="C691" s="30" t="str">
        <f t="shared" si="42"/>
        <v>1964-3</v>
      </c>
      <c r="D691" s="7">
        <v>1.3849999999999999E-11</v>
      </c>
      <c r="E691" s="7">
        <f t="shared" si="30"/>
        <v>1.4085468372299816E-11</v>
      </c>
      <c r="F691" s="7">
        <v>7.4899843078202645E-12</v>
      </c>
      <c r="G691" s="7">
        <v>32.200000000000003</v>
      </c>
      <c r="H691" s="24">
        <f t="shared" si="31"/>
        <v>8.7208387117085898E-11</v>
      </c>
      <c r="I691" s="24">
        <f t="shared" si="32"/>
        <v>8.4728260266471056E-11</v>
      </c>
      <c r="J691" s="24">
        <f t="shared" si="40"/>
        <v>7.4899843078202645E-12</v>
      </c>
      <c r="K691" s="24">
        <f t="shared" si="41"/>
        <v>12.884122919334191</v>
      </c>
      <c r="L691" s="24">
        <f t="shared" si="36"/>
        <v>150.01414329269886</v>
      </c>
      <c r="M691" s="24">
        <f t="shared" si="37"/>
        <v>145.74787811968648</v>
      </c>
      <c r="N691" s="16">
        <f t="shared" si="38"/>
        <v>81.932131967257632</v>
      </c>
      <c r="O691" s="16">
        <f t="shared" si="39"/>
        <v>81.932131967257874</v>
      </c>
      <c r="P691" s="63">
        <f>N691*'Datos mes_productividad'!V432/100</f>
        <v>95.251560839509736</v>
      </c>
      <c r="Q691" s="63">
        <f t="shared" si="33"/>
        <v>1.6352399722534816E-11</v>
      </c>
      <c r="R691" s="63">
        <f t="shared" si="34"/>
        <v>1.45076588237279E-11</v>
      </c>
      <c r="S691" s="63">
        <f t="shared" si="35"/>
        <v>118.06786803274237</v>
      </c>
    </row>
    <row r="692" spans="1:19" x14ac:dyDescent="0.3">
      <c r="A692" s="30">
        <v>1964</v>
      </c>
      <c r="B692" s="31">
        <v>4</v>
      </c>
      <c r="C692" s="30" t="str">
        <f t="shared" si="42"/>
        <v>1964-4</v>
      </c>
      <c r="D692" s="7">
        <v>1.37E-11</v>
      </c>
      <c r="E692" s="7">
        <f t="shared" si="30"/>
        <v>1.3932918173321842E-11</v>
      </c>
      <c r="F692" s="7">
        <v>7.7783395335361565E-12</v>
      </c>
      <c r="G692" s="7">
        <v>32.200000000000003</v>
      </c>
      <c r="H692" s="24">
        <f t="shared" si="31"/>
        <v>8.6263891949752855E-11</v>
      </c>
      <c r="I692" s="24">
        <f t="shared" si="32"/>
        <v>8.3810625678747561E-11</v>
      </c>
      <c r="J692" s="24">
        <f t="shared" si="40"/>
        <v>7.7783395335361565E-12</v>
      </c>
      <c r="K692" s="24">
        <f t="shared" si="41"/>
        <v>12.884122919334191</v>
      </c>
      <c r="L692" s="24">
        <f t="shared" si="36"/>
        <v>142.88841244186509</v>
      </c>
      <c r="M692" s="24">
        <f t="shared" si="37"/>
        <v>138.82479654374049</v>
      </c>
      <c r="N692" s="16">
        <f t="shared" si="38"/>
        <v>78.040323450946303</v>
      </c>
      <c r="O692" s="16">
        <f t="shared" si="39"/>
        <v>78.040323450946573</v>
      </c>
      <c r="P692" s="63">
        <f>N692*'Datos mes_productividad'!V433/100</f>
        <v>91.044792702727023</v>
      </c>
      <c r="Q692" s="63">
        <f t="shared" si="33"/>
        <v>1.6708475687220359E-11</v>
      </c>
      <c r="R692" s="63">
        <f t="shared" si="34"/>
        <v>1.4926863399726396E-11</v>
      </c>
      <c r="S692" s="63">
        <f t="shared" si="35"/>
        <v>121.95967654905371</v>
      </c>
    </row>
    <row r="693" spans="1:19" x14ac:dyDescent="0.3">
      <c r="A693" s="30">
        <v>1964</v>
      </c>
      <c r="B693" s="31">
        <v>5</v>
      </c>
      <c r="C693" s="30" t="str">
        <f t="shared" si="42"/>
        <v>1964-5</v>
      </c>
      <c r="D693" s="7">
        <v>1.37E-11</v>
      </c>
      <c r="E693" s="7">
        <f t="shared" si="30"/>
        <v>1.3932918173321842E-11</v>
      </c>
      <c r="F693" s="7">
        <v>7.7891680974113618E-12</v>
      </c>
      <c r="G693" s="7">
        <v>32.200000000000003</v>
      </c>
      <c r="H693" s="24">
        <f t="shared" si="31"/>
        <v>8.6263891949752855E-11</v>
      </c>
      <c r="I693" s="24">
        <f t="shared" si="32"/>
        <v>8.3810625678747561E-11</v>
      </c>
      <c r="J693" s="24">
        <f t="shared" si="40"/>
        <v>7.7891680974113618E-12</v>
      </c>
      <c r="K693" s="24">
        <f t="shared" si="41"/>
        <v>12.884122919334191</v>
      </c>
      <c r="L693" s="24">
        <f t="shared" si="36"/>
        <v>142.68976782644492</v>
      </c>
      <c r="M693" s="24">
        <f t="shared" si="37"/>
        <v>138.63180119968879</v>
      </c>
      <c r="N693" s="16">
        <f t="shared" si="38"/>
        <v>77.931831168232435</v>
      </c>
      <c r="O693" s="16">
        <f t="shared" si="39"/>
        <v>77.931831168232677</v>
      </c>
      <c r="P693" s="63">
        <f>N693*'Datos mes_productividad'!V434/100</f>
        <v>91.236609377644399</v>
      </c>
      <c r="Q693" s="63">
        <f t="shared" si="33"/>
        <v>1.6723339129952158E-11</v>
      </c>
      <c r="R693" s="63">
        <f t="shared" si="34"/>
        <v>1.4900584515262716E-11</v>
      </c>
      <c r="S693" s="63">
        <f t="shared" si="35"/>
        <v>122.06816883176759</v>
      </c>
    </row>
    <row r="694" spans="1:19" x14ac:dyDescent="0.3">
      <c r="A694" s="30">
        <v>1964</v>
      </c>
      <c r="B694" s="31">
        <v>6</v>
      </c>
      <c r="C694" s="30" t="str">
        <f t="shared" si="42"/>
        <v>1964-6</v>
      </c>
      <c r="D694" s="7">
        <v>1.376E-11</v>
      </c>
      <c r="E694" s="7">
        <f t="shared" si="30"/>
        <v>1.3993938252913031E-11</v>
      </c>
      <c r="F694" s="7">
        <v>7.8972911451142658E-12</v>
      </c>
      <c r="G694" s="7">
        <v>32.299999999999997</v>
      </c>
      <c r="H694" s="24">
        <f t="shared" si="31"/>
        <v>8.6641690016686072E-11</v>
      </c>
      <c r="I694" s="24">
        <f t="shared" si="32"/>
        <v>8.4177679513836943E-11</v>
      </c>
      <c r="J694" s="24">
        <f t="shared" si="40"/>
        <v>7.8972911451142658E-12</v>
      </c>
      <c r="K694" s="24">
        <f t="shared" si="41"/>
        <v>12.924135723431499</v>
      </c>
      <c r="L694" s="24">
        <f t="shared" si="36"/>
        <v>141.79152579120583</v>
      </c>
      <c r="M694" s="24">
        <f t="shared" si="37"/>
        <v>137.75910434724219</v>
      </c>
      <c r="N694" s="16">
        <f t="shared" si="38"/>
        <v>77.441244858472601</v>
      </c>
      <c r="O694" s="16">
        <f t="shared" si="39"/>
        <v>77.441244858472828</v>
      </c>
      <c r="P694" s="63">
        <f>N694*'Datos mes_productividad'!V435/100</f>
        <v>90.979760111069609</v>
      </c>
      <c r="Q694" s="63">
        <f t="shared" si="33"/>
        <v>1.6864084707474168E-11</v>
      </c>
      <c r="R694" s="63">
        <f t="shared" si="34"/>
        <v>1.5001185008716822E-11</v>
      </c>
      <c r="S694" s="63">
        <f t="shared" si="35"/>
        <v>122.55875514152739</v>
      </c>
    </row>
    <row r="695" spans="1:19" x14ac:dyDescent="0.3">
      <c r="A695" s="30">
        <v>1964</v>
      </c>
      <c r="B695" s="31">
        <v>7</v>
      </c>
      <c r="C695" s="30" t="str">
        <f t="shared" si="42"/>
        <v>1964-7</v>
      </c>
      <c r="D695" s="7">
        <v>1.379E-11</v>
      </c>
      <c r="E695" s="7">
        <f t="shared" si="30"/>
        <v>1.4024448292708627E-11</v>
      </c>
      <c r="F695" s="7">
        <v>7.9261347972383527E-12</v>
      </c>
      <c r="G695" s="7">
        <v>32.299999999999997</v>
      </c>
      <c r="H695" s="24">
        <f t="shared" si="31"/>
        <v>8.6830589050152681E-11</v>
      </c>
      <c r="I695" s="24">
        <f t="shared" si="32"/>
        <v>8.4361206431381648E-11</v>
      </c>
      <c r="J695" s="24">
        <f t="shared" si="40"/>
        <v>7.9261347972383527E-12</v>
      </c>
      <c r="K695" s="24">
        <f t="shared" si="41"/>
        <v>12.924135723431499</v>
      </c>
      <c r="L695" s="24">
        <f t="shared" si="36"/>
        <v>141.58355195027494</v>
      </c>
      <c r="M695" s="24">
        <f t="shared" si="37"/>
        <v>137.55704509232959</v>
      </c>
      <c r="N695" s="16">
        <f t="shared" si="38"/>
        <v>77.327657300613879</v>
      </c>
      <c r="O695" s="16">
        <f t="shared" si="39"/>
        <v>77.327657300614121</v>
      </c>
      <c r="P695" s="63">
        <f>N695*'Datos mes_productividad'!V436/100</f>
        <v>91.127567356362889</v>
      </c>
      <c r="Q695" s="63">
        <f t="shared" si="33"/>
        <v>1.6916516058245344E-11</v>
      </c>
      <c r="R695" s="63">
        <f t="shared" si="34"/>
        <v>1.5013508461557558E-11</v>
      </c>
      <c r="S695" s="63">
        <f t="shared" si="35"/>
        <v>122.67234269938612</v>
      </c>
    </row>
    <row r="696" spans="1:19" x14ac:dyDescent="0.3">
      <c r="A696" s="30">
        <v>1964</v>
      </c>
      <c r="B696" s="31">
        <v>8</v>
      </c>
      <c r="C696" s="30" t="str">
        <f t="shared" si="42"/>
        <v>1964-8</v>
      </c>
      <c r="D696" s="7">
        <v>1.4349999999999999E-11</v>
      </c>
      <c r="E696" s="7">
        <f t="shared" si="30"/>
        <v>1.4593969035559737E-11</v>
      </c>
      <c r="F696" s="7">
        <v>7.8864788403440003E-12</v>
      </c>
      <c r="G696" s="7">
        <v>32.299999999999997</v>
      </c>
      <c r="H696" s="24">
        <f t="shared" si="31"/>
        <v>9.0356704341529442E-11</v>
      </c>
      <c r="I696" s="24">
        <f t="shared" si="32"/>
        <v>8.7787042225549431E-11</v>
      </c>
      <c r="J696" s="24">
        <f t="shared" si="40"/>
        <v>7.8864788403440003E-12</v>
      </c>
      <c r="K696" s="24">
        <f t="shared" si="41"/>
        <v>12.924135723431499</v>
      </c>
      <c r="L696" s="24">
        <f t="shared" si="36"/>
        <v>148.07398004518848</v>
      </c>
      <c r="M696" s="24">
        <f t="shared" si="37"/>
        <v>143.86289134228173</v>
      </c>
      <c r="N696" s="16">
        <f t="shared" si="38"/>
        <v>80.87248713815049</v>
      </c>
      <c r="O696" s="16">
        <f t="shared" si="39"/>
        <v>80.872487138150746</v>
      </c>
      <c r="P696" s="63">
        <f>N696*'Datos mes_productividad'!V437/100</f>
        <v>95.600064541660757</v>
      </c>
      <c r="Q696" s="63">
        <f t="shared" si="33"/>
        <v>1.7094798095675406E-11</v>
      </c>
      <c r="R696" s="63">
        <f t="shared" si="34"/>
        <v>1.498139073827168E-11</v>
      </c>
      <c r="S696" s="63">
        <f t="shared" si="35"/>
        <v>119.12751286184952</v>
      </c>
    </row>
    <row r="697" spans="1:19" x14ac:dyDescent="0.3">
      <c r="A697" s="30">
        <v>1964</v>
      </c>
      <c r="B697" s="31">
        <v>9</v>
      </c>
      <c r="C697" s="30" t="str">
        <f t="shared" si="42"/>
        <v>1964-9</v>
      </c>
      <c r="D697" s="7">
        <v>1.4349999999999999E-11</v>
      </c>
      <c r="E697" s="7">
        <f t="shared" si="30"/>
        <v>1.4593969035559737E-11</v>
      </c>
      <c r="F697" s="7">
        <v>7.9729935376112146E-12</v>
      </c>
      <c r="G697" s="7">
        <v>32.299999999999997</v>
      </c>
      <c r="H697" s="24">
        <f t="shared" si="31"/>
        <v>9.0356704341529442E-11</v>
      </c>
      <c r="I697" s="24">
        <f t="shared" si="32"/>
        <v>8.7787042225549431E-11</v>
      </c>
      <c r="J697" s="24">
        <f t="shared" si="40"/>
        <v>7.9729935376112146E-12</v>
      </c>
      <c r="K697" s="24">
        <f t="shared" si="41"/>
        <v>12.924135723431499</v>
      </c>
      <c r="L697" s="24">
        <f t="shared" si="36"/>
        <v>146.46723403488139</v>
      </c>
      <c r="M697" s="24">
        <f t="shared" si="37"/>
        <v>142.30183972048488</v>
      </c>
      <c r="N697" s="16">
        <f t="shared" si="38"/>
        <v>79.994942372937999</v>
      </c>
      <c r="O697" s="16">
        <f t="shared" si="39"/>
        <v>79.99494237293824</v>
      </c>
      <c r="P697" s="63">
        <f>N697*'Datos mes_productividad'!V438/100</f>
        <v>94.855469483581459</v>
      </c>
      <c r="Q697" s="63">
        <f t="shared" si="33"/>
        <v>1.7220725769483396E-11</v>
      </c>
      <c r="R697" s="63">
        <f t="shared" si="34"/>
        <v>1.5088240129106061E-11</v>
      </c>
      <c r="S697" s="63">
        <f t="shared" si="35"/>
        <v>120.005057627062</v>
      </c>
    </row>
    <row r="698" spans="1:19" x14ac:dyDescent="0.3">
      <c r="A698" s="30">
        <v>1964</v>
      </c>
      <c r="B698" s="31">
        <v>10</v>
      </c>
      <c r="C698" s="30" t="str">
        <f t="shared" si="42"/>
        <v>1964-10</v>
      </c>
      <c r="D698" s="7">
        <v>1.4449999999999999E-11</v>
      </c>
      <c r="E698" s="7">
        <f t="shared" si="30"/>
        <v>1.4695669168211723E-11</v>
      </c>
      <c r="F698" s="7">
        <v>8.2865666350545491E-12</v>
      </c>
      <c r="G698" s="7">
        <v>32.4</v>
      </c>
      <c r="H698" s="24">
        <f t="shared" si="31"/>
        <v>9.0986367786418151E-11</v>
      </c>
      <c r="I698" s="24">
        <f t="shared" si="32"/>
        <v>8.8398798617365117E-11</v>
      </c>
      <c r="J698" s="24">
        <f t="shared" si="40"/>
        <v>8.2865666350545491E-12</v>
      </c>
      <c r="K698" s="24">
        <f t="shared" si="41"/>
        <v>12.96414852752881</v>
      </c>
      <c r="L698" s="24">
        <f t="shared" si="36"/>
        <v>142.3461414011453</v>
      </c>
      <c r="M698" s="24">
        <f t="shared" si="37"/>
        <v>138.29794719596623</v>
      </c>
      <c r="N698" s="16">
        <f t="shared" si="38"/>
        <v>77.744155226437044</v>
      </c>
      <c r="O698" s="16">
        <f t="shared" si="39"/>
        <v>77.744155226437272</v>
      </c>
      <c r="P698" s="63">
        <f>N698*'Datos mes_productividad'!V439/100</f>
        <v>92.47195916564759</v>
      </c>
      <c r="Q698" s="63">
        <f t="shared" si="33"/>
        <v>1.7665969569779847E-11</v>
      </c>
      <c r="R698" s="63">
        <f t="shared" si="34"/>
        <v>1.5537801900563924E-11</v>
      </c>
      <c r="S698" s="63">
        <f t="shared" si="35"/>
        <v>122.25584477356296</v>
      </c>
    </row>
    <row r="699" spans="1:19" x14ac:dyDescent="0.3">
      <c r="A699" s="30">
        <v>1964</v>
      </c>
      <c r="B699" s="31">
        <v>11</v>
      </c>
      <c r="C699" s="30" t="str">
        <f t="shared" si="42"/>
        <v>1964-11</v>
      </c>
      <c r="D699" s="7">
        <v>1.5009999999999998E-11</v>
      </c>
      <c r="E699" s="7">
        <f t="shared" si="30"/>
        <v>1.5265189911062831E-11</v>
      </c>
      <c r="F699" s="7">
        <v>8.3802841158003261E-12</v>
      </c>
      <c r="G699" s="7">
        <v>32.5</v>
      </c>
      <c r="H699" s="24">
        <f t="shared" si="31"/>
        <v>9.4512483077794899E-11</v>
      </c>
      <c r="I699" s="24">
        <f t="shared" si="32"/>
        <v>9.1824634411532887E-11</v>
      </c>
      <c r="J699" s="24">
        <f t="shared" si="40"/>
        <v>8.3802841158003261E-12</v>
      </c>
      <c r="K699" s="24">
        <f t="shared" si="41"/>
        <v>13.004161331626122</v>
      </c>
      <c r="L699" s="24">
        <f t="shared" si="36"/>
        <v>146.66037103431216</v>
      </c>
      <c r="M699" s="24">
        <f t="shared" si="37"/>
        <v>142.48948408011384</v>
      </c>
      <c r="N699" s="16">
        <f t="shared" si="38"/>
        <v>80.100426601143383</v>
      </c>
      <c r="O699" s="16">
        <f t="shared" si="39"/>
        <v>80.100426601143653</v>
      </c>
      <c r="P699" s="63">
        <f>N699*'Datos mes_productividad'!V440/100</f>
        <v>95.569563237893831</v>
      </c>
      <c r="Q699" s="63">
        <f t="shared" si="33"/>
        <v>1.7996925967168376E-11</v>
      </c>
      <c r="R699" s="63">
        <f t="shared" si="34"/>
        <v>1.5675008557992135E-11</v>
      </c>
      <c r="S699" s="63">
        <f t="shared" si="35"/>
        <v>119.89957339885662</v>
      </c>
    </row>
    <row r="700" spans="1:19" x14ac:dyDescent="0.3">
      <c r="A700" s="30">
        <v>1964</v>
      </c>
      <c r="B700" s="31">
        <v>12</v>
      </c>
      <c r="C700" s="30" t="str">
        <f t="shared" si="42"/>
        <v>1964-12</v>
      </c>
      <c r="D700" s="7">
        <v>1.509E-11</v>
      </c>
      <c r="E700" s="7">
        <f t="shared" si="30"/>
        <v>1.5346550017184418E-11</v>
      </c>
      <c r="F700" s="7">
        <v>8.9822286980644441E-12</v>
      </c>
      <c r="G700" s="7">
        <v>32.5</v>
      </c>
      <c r="H700" s="24">
        <f t="shared" si="31"/>
        <v>9.5016213833705882E-11</v>
      </c>
      <c r="I700" s="24">
        <f t="shared" si="32"/>
        <v>9.2314039524985428E-11</v>
      </c>
      <c r="J700" s="24">
        <f t="shared" si="40"/>
        <v>8.9822286980644441E-12</v>
      </c>
      <c r="K700" s="24">
        <f t="shared" si="41"/>
        <v>13.004161331626122</v>
      </c>
      <c r="L700" s="24">
        <f t="shared" si="36"/>
        <v>137.56120171823886</v>
      </c>
      <c r="M700" s="24">
        <f t="shared" si="37"/>
        <v>133.64908682582379</v>
      </c>
      <c r="N700" s="16">
        <f t="shared" si="38"/>
        <v>75.130799572428259</v>
      </c>
      <c r="O700" s="16">
        <f t="shared" si="39"/>
        <v>75.130799572428486</v>
      </c>
      <c r="P700" s="63">
        <f>N700*'Datos mes_productividad'!V441/100</f>
        <v>89.917711487738785</v>
      </c>
      <c r="Q700" s="63">
        <f t="shared" si="33"/>
        <v>1.8842762344520574E-11</v>
      </c>
      <c r="R700" s="63">
        <f t="shared" si="34"/>
        <v>1.6611417336500219E-11</v>
      </c>
      <c r="S700" s="63">
        <f t="shared" si="35"/>
        <v>124.86920042757173</v>
      </c>
    </row>
    <row r="701" spans="1:19" x14ac:dyDescent="0.3">
      <c r="A701" s="30">
        <v>1965</v>
      </c>
      <c r="B701" s="31">
        <v>1</v>
      </c>
      <c r="C701" s="30" t="str">
        <f t="shared" si="42"/>
        <v>1965-1</v>
      </c>
      <c r="D701" s="7">
        <v>1.5E-11</v>
      </c>
      <c r="E701" s="7">
        <f t="shared" si="30"/>
        <v>1.525501989779763E-11</v>
      </c>
      <c r="F701" s="7">
        <v>8.6506079941624468E-12</v>
      </c>
      <c r="G701" s="7">
        <v>32.6</v>
      </c>
      <c r="H701" s="24">
        <f t="shared" si="31"/>
        <v>9.4449516733306056E-11</v>
      </c>
      <c r="I701" s="24">
        <f t="shared" si="32"/>
        <v>9.1763458772351289E-11</v>
      </c>
      <c r="J701" s="24">
        <f t="shared" si="40"/>
        <v>8.6506079941624468E-12</v>
      </c>
      <c r="K701" s="24">
        <f t="shared" si="41"/>
        <v>13.044174135723432</v>
      </c>
      <c r="L701" s="24">
        <f t="shared" si="36"/>
        <v>142.41957838518982</v>
      </c>
      <c r="M701" s="24">
        <f t="shared" si="37"/>
        <v>138.36929569928105</v>
      </c>
      <c r="N701" s="16">
        <f t="shared" si="38"/>
        <v>77.784263769111405</v>
      </c>
      <c r="O701" s="16">
        <f t="shared" si="39"/>
        <v>77.784263769111604</v>
      </c>
      <c r="P701" s="63">
        <f>N701*'Datos mes_productividad'!V442/100</f>
        <v>93.381628151726559</v>
      </c>
      <c r="Q701" s="63">
        <f t="shared" si="33"/>
        <v>1.8332360434633288E-11</v>
      </c>
      <c r="R701" s="63">
        <f t="shared" si="34"/>
        <v>1.5992755777241013E-11</v>
      </c>
      <c r="S701" s="63">
        <f t="shared" si="35"/>
        <v>122.2157362308886</v>
      </c>
    </row>
    <row r="702" spans="1:19" x14ac:dyDescent="0.3">
      <c r="A702" s="30">
        <v>1965</v>
      </c>
      <c r="B702" s="31">
        <v>2</v>
      </c>
      <c r="C702" s="30" t="str">
        <f t="shared" si="42"/>
        <v>1965-2</v>
      </c>
      <c r="D702" s="7">
        <v>1.5080000000000001E-11</v>
      </c>
      <c r="E702" s="7">
        <f t="shared" si="30"/>
        <v>1.533638000391922E-11</v>
      </c>
      <c r="F702" s="7">
        <v>9.0687271362267653E-12</v>
      </c>
      <c r="G702" s="7">
        <v>32.6</v>
      </c>
      <c r="H702" s="24">
        <f t="shared" si="31"/>
        <v>9.4953247489217012E-11</v>
      </c>
      <c r="I702" s="24">
        <f t="shared" si="32"/>
        <v>9.2252863885803843E-11</v>
      </c>
      <c r="J702" s="24">
        <f t="shared" si="40"/>
        <v>9.0687271362267653E-12</v>
      </c>
      <c r="K702" s="24">
        <f t="shared" si="41"/>
        <v>13.044174135723432</v>
      </c>
      <c r="L702" s="24">
        <f t="shared" si="36"/>
        <v>136.57778830438275</v>
      </c>
      <c r="M702" s="24">
        <f t="shared" si="37"/>
        <v>132.69364079095018</v>
      </c>
      <c r="N702" s="16">
        <f t="shared" si="38"/>
        <v>74.593695831181549</v>
      </c>
      <c r="O702" s="16">
        <f t="shared" si="39"/>
        <v>74.593695831181748</v>
      </c>
      <c r="P702" s="63">
        <f>N702*'Datos mes_productividad'!V443/100</f>
        <v>89.828528137454256</v>
      </c>
      <c r="Q702" s="63">
        <f t="shared" si="33"/>
        <v>1.8911270668657825E-11</v>
      </c>
      <c r="R702" s="63">
        <f t="shared" si="34"/>
        <v>1.66138579568719E-11</v>
      </c>
      <c r="S702" s="63">
        <f t="shared" si="35"/>
        <v>125.40630416881847</v>
      </c>
    </row>
    <row r="703" spans="1:19" x14ac:dyDescent="0.3">
      <c r="A703" s="30">
        <v>1965</v>
      </c>
      <c r="B703" s="31">
        <v>3</v>
      </c>
      <c r="C703" s="30" t="str">
        <f t="shared" si="42"/>
        <v>1965-3</v>
      </c>
      <c r="D703" s="7">
        <v>1.5E-11</v>
      </c>
      <c r="E703" s="7">
        <f t="shared" si="30"/>
        <v>1.525501989779763E-11</v>
      </c>
      <c r="F703" s="7">
        <v>9.2885990120291594E-12</v>
      </c>
      <c r="G703" s="7">
        <v>32.6</v>
      </c>
      <c r="H703" s="24">
        <f t="shared" si="31"/>
        <v>9.4449516733306056E-11</v>
      </c>
      <c r="I703" s="24">
        <f t="shared" si="32"/>
        <v>9.1763458772351289E-11</v>
      </c>
      <c r="J703" s="24">
        <f t="shared" si="40"/>
        <v>9.2885990120291594E-12</v>
      </c>
      <c r="K703" s="24">
        <f t="shared" si="41"/>
        <v>13.044174135723432</v>
      </c>
      <c r="L703" s="24">
        <f t="shared" si="36"/>
        <v>132.63743452684861</v>
      </c>
      <c r="M703" s="24">
        <f t="shared" si="37"/>
        <v>128.8653470746973</v>
      </c>
      <c r="N703" s="16">
        <f t="shared" si="38"/>
        <v>72.44162150930444</v>
      </c>
      <c r="O703" s="16">
        <f t="shared" si="39"/>
        <v>72.441621509304625</v>
      </c>
      <c r="P703" s="63">
        <f>N703*'Datos mes_productividad'!V444/100</f>
        <v>87.506997612167183</v>
      </c>
      <c r="Q703" s="63">
        <f t="shared" si="33"/>
        <v>1.9133756773604334E-11</v>
      </c>
      <c r="R703" s="63">
        <f t="shared" si="34"/>
        <v>1.6873950358174919E-11</v>
      </c>
      <c r="S703" s="63">
        <f t="shared" si="35"/>
        <v>127.55837849069556</v>
      </c>
    </row>
    <row r="704" spans="1:19" x14ac:dyDescent="0.3">
      <c r="A704" s="30">
        <v>1965</v>
      </c>
      <c r="B704" s="31">
        <v>4</v>
      </c>
      <c r="C704" s="30" t="str">
        <f t="shared" si="42"/>
        <v>1965-4</v>
      </c>
      <c r="D704" s="7">
        <v>1.715E-11</v>
      </c>
      <c r="E704" s="7">
        <f t="shared" si="30"/>
        <v>1.7441572749815291E-11</v>
      </c>
      <c r="F704" s="7">
        <v>9.3859260140666893E-12</v>
      </c>
      <c r="G704" s="7">
        <v>32.700000000000003</v>
      </c>
      <c r="H704" s="24">
        <f t="shared" si="31"/>
        <v>1.0798728079841324E-10</v>
      </c>
      <c r="I704" s="24">
        <f t="shared" si="32"/>
        <v>1.0491622119638831E-10</v>
      </c>
      <c r="J704" s="24">
        <f t="shared" si="40"/>
        <v>9.3859260140666893E-12</v>
      </c>
      <c r="K704" s="24">
        <f t="shared" si="41"/>
        <v>13.084186939820745</v>
      </c>
      <c r="L704" s="24">
        <f t="shared" si="36"/>
        <v>150.53664038815157</v>
      </c>
      <c r="M704" s="24">
        <f t="shared" si="37"/>
        <v>146.25551587513021</v>
      </c>
      <c r="N704" s="16">
        <f t="shared" si="38"/>
        <v>82.217500400110069</v>
      </c>
      <c r="O704" s="16">
        <f t="shared" si="39"/>
        <v>82.217500400110282</v>
      </c>
      <c r="P704" s="63">
        <f>N704*'Datos mes_productividad'!V445/100</f>
        <v>99.623398206681273</v>
      </c>
      <c r="Q704" s="63">
        <f t="shared" si="33"/>
        <v>2.0199698681381123E-11</v>
      </c>
      <c r="R704" s="63">
        <f t="shared" si="34"/>
        <v>1.7214587207554162E-11</v>
      </c>
      <c r="S704" s="63">
        <f t="shared" si="35"/>
        <v>117.78249959988993</v>
      </c>
    </row>
    <row r="705" spans="1:19" x14ac:dyDescent="0.3">
      <c r="A705" s="30">
        <v>1965</v>
      </c>
      <c r="B705" s="31">
        <v>5</v>
      </c>
      <c r="C705" s="30" t="str">
        <f t="shared" si="42"/>
        <v>1965-5</v>
      </c>
      <c r="D705" s="7">
        <v>1.715E-11</v>
      </c>
      <c r="E705" s="7">
        <f t="shared" ref="E705:E768" si="43">E706*D705/D706</f>
        <v>1.7441572749815291E-11</v>
      </c>
      <c r="F705" s="7">
        <v>9.587766542515367E-12</v>
      </c>
      <c r="G705" s="7">
        <v>32.700000000000003</v>
      </c>
      <c r="H705" s="24">
        <f t="shared" ref="H705:H768" si="44">D705/D$1324*100</f>
        <v>1.0798728079841324E-10</v>
      </c>
      <c r="I705" s="24">
        <f t="shared" ref="I705:I768" si="45">E705/E$1324*100</f>
        <v>1.0491622119638831E-10</v>
      </c>
      <c r="J705" s="24">
        <f t="shared" si="40"/>
        <v>9.587766542515367E-12</v>
      </c>
      <c r="K705" s="24">
        <f t="shared" si="41"/>
        <v>13.084186939820745</v>
      </c>
      <c r="L705" s="24">
        <f t="shared" si="36"/>
        <v>147.36756082075715</v>
      </c>
      <c r="M705" s="24">
        <f t="shared" si="37"/>
        <v>143.17656203516472</v>
      </c>
      <c r="N705" s="16">
        <f t="shared" si="38"/>
        <v>80.486667295768115</v>
      </c>
      <c r="O705" s="16">
        <f t="shared" si="39"/>
        <v>80.486667295768342</v>
      </c>
      <c r="P705" s="63">
        <f>N705*'Datos mes_productividad'!V446/100</f>
        <v>97.828070895299547</v>
      </c>
      <c r="Q705" s="63">
        <f t="shared" ref="Q705:Q768" si="46">D705+(D705-(D705*N705/100))</f>
        <v>2.0496536558775769E-11</v>
      </c>
      <c r="R705" s="63">
        <f t="shared" ref="R705:R768" si="47">D705+(D705-(D705*P705/100))</f>
        <v>1.7522485841456126E-11</v>
      </c>
      <c r="S705" s="63">
        <f t="shared" ref="S705:S768" si="48">Q705/D705*100</f>
        <v>119.51333270423189</v>
      </c>
    </row>
    <row r="706" spans="1:19" x14ac:dyDescent="0.3">
      <c r="A706" s="30">
        <v>1965</v>
      </c>
      <c r="B706" s="31">
        <v>6</v>
      </c>
      <c r="C706" s="30" t="str">
        <f t="shared" si="42"/>
        <v>1965-6</v>
      </c>
      <c r="D706" s="7">
        <v>1.715E-11</v>
      </c>
      <c r="E706" s="7">
        <f t="shared" si="43"/>
        <v>1.7441572749815291E-11</v>
      </c>
      <c r="F706" s="7">
        <v>9.9734487702687888E-12</v>
      </c>
      <c r="G706" s="7">
        <v>32.700000000000003</v>
      </c>
      <c r="H706" s="24">
        <f t="shared" si="44"/>
        <v>1.0798728079841324E-10</v>
      </c>
      <c r="I706" s="24">
        <f t="shared" si="45"/>
        <v>1.0491622119638831E-10</v>
      </c>
      <c r="J706" s="24">
        <f t="shared" si="40"/>
        <v>9.9734487702687888E-12</v>
      </c>
      <c r="K706" s="24">
        <f t="shared" si="41"/>
        <v>13.084186939820745</v>
      </c>
      <c r="L706" s="24">
        <f t="shared" ref="L706:L769" si="49">H706*K706/J706</f>
        <v>141.66872479471061</v>
      </c>
      <c r="M706" s="24">
        <f t="shared" ref="M706:M769" si="50">I706*K706/J706</f>
        <v>137.63979569888863</v>
      </c>
      <c r="N706" s="16">
        <f t="shared" ref="N706:N769" si="51">L706/$E$5*100</f>
        <v>77.374175532676276</v>
      </c>
      <c r="O706" s="16">
        <f t="shared" ref="O706:O769" si="52">M706/$F$5*100</f>
        <v>77.37417553267646</v>
      </c>
      <c r="P706" s="63">
        <f>N706*'Datos mes_productividad'!V447/100</f>
        <v>94.33612676759742</v>
      </c>
      <c r="Q706" s="63">
        <f t="shared" si="46"/>
        <v>2.103032889614602E-11</v>
      </c>
      <c r="R706" s="63">
        <f t="shared" si="47"/>
        <v>1.8121354259357044E-11</v>
      </c>
      <c r="S706" s="63">
        <f t="shared" si="48"/>
        <v>122.62582446732372</v>
      </c>
    </row>
    <row r="707" spans="1:19" x14ac:dyDescent="0.3">
      <c r="A707" s="30">
        <v>1965</v>
      </c>
      <c r="B707" s="31">
        <v>7</v>
      </c>
      <c r="C707" s="30" t="str">
        <f t="shared" si="42"/>
        <v>1965-7</v>
      </c>
      <c r="D707" s="7">
        <v>1.7159999999999999E-11</v>
      </c>
      <c r="E707" s="7">
        <f t="shared" si="43"/>
        <v>1.7451742763080489E-11</v>
      </c>
      <c r="F707" s="7">
        <v>1.0409583000581934E-11</v>
      </c>
      <c r="G707" s="7">
        <v>32.700000000000003</v>
      </c>
      <c r="H707" s="24">
        <f t="shared" si="44"/>
        <v>1.0805024714290211E-10</v>
      </c>
      <c r="I707" s="24">
        <f t="shared" si="45"/>
        <v>1.0497739683556987E-10</v>
      </c>
      <c r="J707" s="24">
        <f t="shared" si="40"/>
        <v>1.0409583000581934E-11</v>
      </c>
      <c r="K707" s="24">
        <f t="shared" si="41"/>
        <v>13.084186939820745</v>
      </c>
      <c r="L707" s="24">
        <f t="shared" si="49"/>
        <v>135.81232143809504</v>
      </c>
      <c r="M707" s="24">
        <f t="shared" si="50"/>
        <v>131.94994310296164</v>
      </c>
      <c r="N707" s="16">
        <f t="shared" si="51"/>
        <v>74.175626368338428</v>
      </c>
      <c r="O707" s="16">
        <f t="shared" si="52"/>
        <v>74.175626368338627</v>
      </c>
      <c r="P707" s="63">
        <f>N707*'Datos mes_productividad'!V448/100</f>
        <v>90.320100732864873</v>
      </c>
      <c r="Q707" s="63">
        <f t="shared" si="46"/>
        <v>2.1591462515193124E-11</v>
      </c>
      <c r="R707" s="63">
        <f t="shared" si="47"/>
        <v>1.8821070714240386E-11</v>
      </c>
      <c r="S707" s="63">
        <f t="shared" si="48"/>
        <v>125.82437363166157</v>
      </c>
    </row>
    <row r="708" spans="1:19" x14ac:dyDescent="0.3">
      <c r="A708" s="30">
        <v>1965</v>
      </c>
      <c r="B708" s="31">
        <v>8</v>
      </c>
      <c r="C708" s="30" t="str">
        <f t="shared" si="42"/>
        <v>1965-8</v>
      </c>
      <c r="D708" s="7">
        <v>1.715E-11</v>
      </c>
      <c r="E708" s="7">
        <f t="shared" si="43"/>
        <v>1.7441572749815291E-11</v>
      </c>
      <c r="F708" s="7">
        <v>1.0640267181154648E-11</v>
      </c>
      <c r="G708" s="7">
        <v>32.700000000000003</v>
      </c>
      <c r="H708" s="24">
        <f t="shared" si="44"/>
        <v>1.0798728079841324E-10</v>
      </c>
      <c r="I708" s="24">
        <f t="shared" si="45"/>
        <v>1.0491622119638831E-10</v>
      </c>
      <c r="J708" s="24">
        <f t="shared" si="40"/>
        <v>1.0640267181154648E-11</v>
      </c>
      <c r="K708" s="24">
        <f t="shared" si="41"/>
        <v>13.084186939820745</v>
      </c>
      <c r="L708" s="24">
        <f t="shared" si="49"/>
        <v>132.79044078816332</v>
      </c>
      <c r="M708" s="24">
        <f t="shared" si="50"/>
        <v>129.01400197773629</v>
      </c>
      <c r="N708" s="16">
        <f t="shared" si="51"/>
        <v>72.525187824577756</v>
      </c>
      <c r="O708" s="16">
        <f t="shared" si="52"/>
        <v>72.525187824577969</v>
      </c>
      <c r="P708" s="63">
        <f>N708*'Datos mes_productividad'!V449/100</f>
        <v>88.196883100954949</v>
      </c>
      <c r="Q708" s="63">
        <f t="shared" si="46"/>
        <v>2.1861930288084915E-11</v>
      </c>
      <c r="R708" s="63">
        <f t="shared" si="47"/>
        <v>1.9174234548186226E-11</v>
      </c>
      <c r="S708" s="63">
        <f t="shared" si="48"/>
        <v>127.47481217542224</v>
      </c>
    </row>
    <row r="709" spans="1:19" x14ac:dyDescent="0.3">
      <c r="A709" s="30">
        <v>1965</v>
      </c>
      <c r="B709" s="31">
        <v>9</v>
      </c>
      <c r="C709" s="30" t="str">
        <f t="shared" si="42"/>
        <v>1965-9</v>
      </c>
      <c r="D709" s="7">
        <v>1.7889999999999999E-11</v>
      </c>
      <c r="E709" s="7">
        <f t="shared" si="43"/>
        <v>1.8194153731439976E-11</v>
      </c>
      <c r="F709" s="7">
        <v>1.0798858490522164E-11</v>
      </c>
      <c r="G709" s="7">
        <v>32.799999999999997</v>
      </c>
      <c r="H709" s="24">
        <f t="shared" si="44"/>
        <v>1.1264679029058968E-10</v>
      </c>
      <c r="I709" s="24">
        <f t="shared" si="45"/>
        <v>1.0944321849582433E-10</v>
      </c>
      <c r="J709" s="24">
        <f t="shared" si="40"/>
        <v>1.0798858490522164E-11</v>
      </c>
      <c r="K709" s="24">
        <f t="shared" si="41"/>
        <v>13.124199743918052</v>
      </c>
      <c r="L709" s="24">
        <f t="shared" si="49"/>
        <v>136.9032641350467</v>
      </c>
      <c r="M709" s="24">
        <f t="shared" si="50"/>
        <v>133.00986038636498</v>
      </c>
      <c r="N709" s="16">
        <f t="shared" si="51"/>
        <v>74.7714585949103</v>
      </c>
      <c r="O709" s="16">
        <f t="shared" si="52"/>
        <v>74.771458594910513</v>
      </c>
      <c r="P709" s="63">
        <f>N709*'Datos mes_productividad'!V450/100</f>
        <v>90.811617663654573</v>
      </c>
      <c r="Q709" s="63">
        <f t="shared" si="46"/>
        <v>2.2403386057370544E-11</v>
      </c>
      <c r="R709" s="63">
        <f t="shared" si="47"/>
        <v>1.9533801599972196E-11</v>
      </c>
      <c r="S709" s="63">
        <f t="shared" si="48"/>
        <v>125.22854140508967</v>
      </c>
    </row>
    <row r="710" spans="1:19" x14ac:dyDescent="0.3">
      <c r="A710" s="30">
        <v>1965</v>
      </c>
      <c r="B710" s="31">
        <v>10</v>
      </c>
      <c r="C710" s="30" t="str">
        <f t="shared" si="42"/>
        <v>1965-10</v>
      </c>
      <c r="D710" s="7">
        <v>1.8049999999999998E-11</v>
      </c>
      <c r="E710" s="7">
        <f t="shared" si="43"/>
        <v>1.835687394368315E-11</v>
      </c>
      <c r="F710" s="7">
        <v>1.1076401411467794E-11</v>
      </c>
      <c r="G710" s="7">
        <v>32.799999999999997</v>
      </c>
      <c r="H710" s="24">
        <f t="shared" si="44"/>
        <v>1.1365425180241159E-10</v>
      </c>
      <c r="I710" s="24">
        <f t="shared" si="45"/>
        <v>1.104220287227294E-10</v>
      </c>
      <c r="J710" s="24">
        <f t="shared" si="40"/>
        <v>1.1076401411467794E-11</v>
      </c>
      <c r="K710" s="24">
        <f t="shared" si="41"/>
        <v>13.124199743918052</v>
      </c>
      <c r="L710" s="24">
        <f t="shared" si="49"/>
        <v>134.66658050656048</v>
      </c>
      <c r="M710" s="24">
        <f t="shared" si="50"/>
        <v>130.83678599669994</v>
      </c>
      <c r="N710" s="16">
        <f t="shared" si="51"/>
        <v>73.549865389124506</v>
      </c>
      <c r="O710" s="16">
        <f t="shared" si="52"/>
        <v>73.549865389124719</v>
      </c>
      <c r="P710" s="63">
        <f>N710*'Datos mes_productividad'!V451/100</f>
        <v>89.213099002988457</v>
      </c>
      <c r="Q710" s="63">
        <f t="shared" si="46"/>
        <v>2.2824249297263026E-11</v>
      </c>
      <c r="R710" s="63">
        <f t="shared" si="47"/>
        <v>1.9997035629960582E-11</v>
      </c>
      <c r="S710" s="63">
        <f t="shared" si="48"/>
        <v>126.45013461087551</v>
      </c>
    </row>
    <row r="711" spans="1:19" x14ac:dyDescent="0.3">
      <c r="A711" s="30">
        <v>1965</v>
      </c>
      <c r="B711" s="31">
        <v>11</v>
      </c>
      <c r="C711" s="30" t="str">
        <f t="shared" si="42"/>
        <v>1965-11</v>
      </c>
      <c r="D711" s="7">
        <v>1.7849999999999998E-11</v>
      </c>
      <c r="E711" s="7">
        <f t="shared" si="43"/>
        <v>1.8153473678379181E-11</v>
      </c>
      <c r="F711" s="7">
        <v>1.1476489206178339E-11</v>
      </c>
      <c r="G711" s="7">
        <v>32.9</v>
      </c>
      <c r="H711" s="24">
        <f t="shared" si="44"/>
        <v>1.1239492491263418E-10</v>
      </c>
      <c r="I711" s="24">
        <f t="shared" si="45"/>
        <v>1.0919851593909804E-10</v>
      </c>
      <c r="J711" s="24">
        <f t="shared" si="40"/>
        <v>1.1476489206178339E-11</v>
      </c>
      <c r="K711" s="24">
        <f t="shared" si="41"/>
        <v>13.164212548015364</v>
      </c>
      <c r="L711" s="24">
        <f t="shared" si="49"/>
        <v>128.92363285381819</v>
      </c>
      <c r="M711" s="24">
        <f t="shared" si="50"/>
        <v>125.2571625280882</v>
      </c>
      <c r="N711" s="16">
        <f t="shared" si="51"/>
        <v>70.413281500181057</v>
      </c>
      <c r="O711" s="16">
        <f t="shared" si="52"/>
        <v>70.413281500181242</v>
      </c>
      <c r="P711" s="63">
        <f>N711*'Datos mes_productividad'!V452/100</f>
        <v>85.29871960458722</v>
      </c>
      <c r="Q711" s="63">
        <f t="shared" si="46"/>
        <v>2.3131229252217677E-11</v>
      </c>
      <c r="R711" s="63">
        <f t="shared" si="47"/>
        <v>2.047417855058118E-11</v>
      </c>
      <c r="S711" s="63">
        <f t="shared" si="48"/>
        <v>129.58671849981894</v>
      </c>
    </row>
    <row r="712" spans="1:19" x14ac:dyDescent="0.3">
      <c r="A712" s="30">
        <v>1965</v>
      </c>
      <c r="B712" s="31">
        <v>12</v>
      </c>
      <c r="C712" s="30" t="str">
        <f t="shared" si="42"/>
        <v>1965-12</v>
      </c>
      <c r="D712" s="7">
        <v>1.8850000000000001E-11</v>
      </c>
      <c r="E712" s="7">
        <f t="shared" si="43"/>
        <v>1.9170475004899025E-11</v>
      </c>
      <c r="F712" s="7">
        <v>1.2413631495426371E-11</v>
      </c>
      <c r="G712" s="7">
        <v>33</v>
      </c>
      <c r="H712" s="24">
        <f t="shared" si="44"/>
        <v>1.1869155936152126E-10</v>
      </c>
      <c r="I712" s="24">
        <f t="shared" si="45"/>
        <v>1.1531607985725482E-10</v>
      </c>
      <c r="J712" s="24">
        <f t="shared" si="40"/>
        <v>1.2413631495426371E-11</v>
      </c>
      <c r="K712" s="24">
        <f t="shared" si="41"/>
        <v>13.204225352112678</v>
      </c>
      <c r="L712" s="24">
        <f t="shared" si="49"/>
        <v>126.25073474918358</v>
      </c>
      <c r="M712" s="24">
        <f t="shared" si="50"/>
        <v>122.66027920342381</v>
      </c>
      <c r="N712" s="16">
        <f t="shared" si="51"/>
        <v>68.953444211261811</v>
      </c>
      <c r="O712" s="16">
        <f t="shared" si="52"/>
        <v>68.95344421126201</v>
      </c>
      <c r="P712" s="63">
        <f>N712*'Datos mes_productividad'!V453/100</f>
        <v>83.422860224746813</v>
      </c>
      <c r="Q712" s="63">
        <f t="shared" si="46"/>
        <v>2.4702275766177151E-11</v>
      </c>
      <c r="R712" s="63">
        <f t="shared" si="47"/>
        <v>2.1974790847635227E-11</v>
      </c>
      <c r="S712" s="63">
        <f t="shared" si="48"/>
        <v>131.04655578873817</v>
      </c>
    </row>
    <row r="713" spans="1:19" x14ac:dyDescent="0.3">
      <c r="A713" s="30">
        <v>1966</v>
      </c>
      <c r="B713" s="31">
        <v>1</v>
      </c>
      <c r="C713" s="30" t="str">
        <f t="shared" si="42"/>
        <v>1966-1</v>
      </c>
      <c r="D713" s="7">
        <v>1.893E-11</v>
      </c>
      <c r="E713" s="7">
        <f t="shared" si="43"/>
        <v>1.9251835111020609E-11</v>
      </c>
      <c r="F713" s="7">
        <v>1.2132495312293933E-11</v>
      </c>
      <c r="G713" s="7">
        <v>33</v>
      </c>
      <c r="H713" s="24">
        <f t="shared" si="44"/>
        <v>1.1919529011743222E-10</v>
      </c>
      <c r="I713" s="24">
        <f t="shared" si="45"/>
        <v>1.1580548497070733E-10</v>
      </c>
      <c r="J713" s="24">
        <f t="shared" si="40"/>
        <v>1.2132495312293933E-11</v>
      </c>
      <c r="K713" s="24">
        <f t="shared" si="41"/>
        <v>13.204225352112678</v>
      </c>
      <c r="L713" s="24">
        <f t="shared" si="49"/>
        <v>129.72446566916867</v>
      </c>
      <c r="M713" s="24">
        <f t="shared" si="50"/>
        <v>126.03522038986068</v>
      </c>
      <c r="N713" s="16">
        <f t="shared" si="51"/>
        <v>70.85066652582482</v>
      </c>
      <c r="O713" s="16">
        <f t="shared" si="52"/>
        <v>70.850666525825019</v>
      </c>
      <c r="P713" s="63">
        <f>N713*'Datos mes_productividad'!V454/100</f>
        <v>85.6079773940547</v>
      </c>
      <c r="Q713" s="63">
        <f t="shared" si="46"/>
        <v>2.4447968826661363E-11</v>
      </c>
      <c r="R713" s="63">
        <f t="shared" si="47"/>
        <v>2.1654409879305444E-11</v>
      </c>
      <c r="S713" s="63">
        <f t="shared" si="48"/>
        <v>129.14933347417519</v>
      </c>
    </row>
    <row r="714" spans="1:19" x14ac:dyDescent="0.3">
      <c r="A714" s="30">
        <v>1966</v>
      </c>
      <c r="B714" s="31">
        <v>2</v>
      </c>
      <c r="C714" s="30" t="str">
        <f t="shared" si="42"/>
        <v>1966-2</v>
      </c>
      <c r="D714" s="7">
        <v>1.8850000000000001E-11</v>
      </c>
      <c r="E714" s="7">
        <f t="shared" si="43"/>
        <v>1.9170475004899022E-11</v>
      </c>
      <c r="F714" s="7">
        <v>1.2399225928469244E-11</v>
      </c>
      <c r="G714" s="7">
        <v>33.1</v>
      </c>
      <c r="H714" s="24">
        <f t="shared" si="44"/>
        <v>1.1869155936152126E-10</v>
      </c>
      <c r="I714" s="24">
        <f t="shared" si="45"/>
        <v>1.1531607985725479E-10</v>
      </c>
      <c r="J714" s="24">
        <f t="shared" ref="J714:J777" si="53">F714/F$1324*100</f>
        <v>1.2399225928469244E-11</v>
      </c>
      <c r="K714" s="24">
        <f t="shared" ref="K714:K777" si="54">G714/G$1324*100</f>
        <v>13.24423815620999</v>
      </c>
      <c r="L714" s="24">
        <f t="shared" si="49"/>
        <v>126.78043680989632</v>
      </c>
      <c r="M714" s="24">
        <f t="shared" si="50"/>
        <v>123.17491702149853</v>
      </c>
      <c r="N714" s="16">
        <f t="shared" si="51"/>
        <v>69.242747727510718</v>
      </c>
      <c r="O714" s="16">
        <f t="shared" si="52"/>
        <v>69.242747727510903</v>
      </c>
      <c r="P714" s="63">
        <f>N714*'Datos mes_productividad'!V455/100</f>
        <v>83.55756468139171</v>
      </c>
      <c r="Q714" s="63">
        <f t="shared" si="46"/>
        <v>2.4647742053364231E-11</v>
      </c>
      <c r="R714" s="63">
        <f t="shared" si="47"/>
        <v>2.1949399057557665E-11</v>
      </c>
      <c r="S714" s="63">
        <f t="shared" si="48"/>
        <v>130.7572522724893</v>
      </c>
    </row>
    <row r="715" spans="1:19" x14ac:dyDescent="0.3">
      <c r="A715" s="30">
        <v>1966</v>
      </c>
      <c r="B715" s="31">
        <v>3</v>
      </c>
      <c r="C715" s="30" t="str">
        <f t="shared" ref="C715:C778" si="55">_xlfn.CONCAT(A715,"-",B715)</f>
        <v>1966-3</v>
      </c>
      <c r="D715" s="7">
        <v>1.8850000000000001E-11</v>
      </c>
      <c r="E715" s="7">
        <f t="shared" si="43"/>
        <v>1.9170475004899022E-11</v>
      </c>
      <c r="F715" s="7">
        <v>1.2669549806831367E-11</v>
      </c>
      <c r="G715" s="7">
        <v>33.1</v>
      </c>
      <c r="H715" s="24">
        <f t="shared" si="44"/>
        <v>1.1869155936152126E-10</v>
      </c>
      <c r="I715" s="24">
        <f t="shared" si="45"/>
        <v>1.1531607985725479E-10</v>
      </c>
      <c r="J715" s="24">
        <f t="shared" si="53"/>
        <v>1.2669549806831367E-11</v>
      </c>
      <c r="K715" s="24">
        <f t="shared" si="54"/>
        <v>13.24423815620999</v>
      </c>
      <c r="L715" s="24">
        <f t="shared" si="49"/>
        <v>124.07538573062151</v>
      </c>
      <c r="M715" s="24">
        <f t="shared" si="50"/>
        <v>120.54679512341575</v>
      </c>
      <c r="N715" s="16">
        <f t="shared" si="51"/>
        <v>67.765349682628482</v>
      </c>
      <c r="O715" s="16">
        <f t="shared" si="52"/>
        <v>67.765349682628667</v>
      </c>
      <c r="P715" s="63">
        <f>N715*'Datos mes_productividad'!V456/100</f>
        <v>81.669584911381747</v>
      </c>
      <c r="Q715" s="63">
        <f t="shared" si="46"/>
        <v>2.4926231584824532E-11</v>
      </c>
      <c r="R715" s="63">
        <f t="shared" si="47"/>
        <v>2.2305283244204541E-11</v>
      </c>
      <c r="S715" s="63">
        <f t="shared" si="48"/>
        <v>132.23465031737152</v>
      </c>
    </row>
    <row r="716" spans="1:19" x14ac:dyDescent="0.3">
      <c r="A716" s="30">
        <v>1966</v>
      </c>
      <c r="B716" s="31">
        <v>4</v>
      </c>
      <c r="C716" s="30" t="str">
        <f t="shared" si="55"/>
        <v>1966-4</v>
      </c>
      <c r="D716" s="7">
        <v>1.895E-11</v>
      </c>
      <c r="E716" s="7">
        <f t="shared" si="43"/>
        <v>1.9272175137551005E-11</v>
      </c>
      <c r="F716" s="7">
        <v>1.2932687160819919E-11</v>
      </c>
      <c r="G716" s="7">
        <v>33.299999999999997</v>
      </c>
      <c r="H716" s="24">
        <f t="shared" si="44"/>
        <v>1.1932122280640998E-10</v>
      </c>
      <c r="I716" s="24">
        <f t="shared" si="45"/>
        <v>1.1592783624907047E-10</v>
      </c>
      <c r="J716" s="24">
        <f t="shared" si="53"/>
        <v>1.2932687160819919E-11</v>
      </c>
      <c r="K716" s="24">
        <f t="shared" si="54"/>
        <v>13.324263764404609</v>
      </c>
      <c r="L716" s="24">
        <f t="shared" si="49"/>
        <v>122.93403726492842</v>
      </c>
      <c r="M716" s="24">
        <f t="shared" si="50"/>
        <v>119.43790556528016</v>
      </c>
      <c r="N716" s="16">
        <f t="shared" si="51"/>
        <v>67.141987704489296</v>
      </c>
      <c r="O716" s="16">
        <f t="shared" si="52"/>
        <v>67.141987704489452</v>
      </c>
      <c r="P716" s="63">
        <f>N716*'Datos mes_productividad'!V457/100</f>
        <v>80.814267889681346</v>
      </c>
      <c r="Q716" s="63">
        <f t="shared" si="46"/>
        <v>2.5176593329999277E-11</v>
      </c>
      <c r="R716" s="63">
        <f t="shared" si="47"/>
        <v>2.2585696234905384E-11</v>
      </c>
      <c r="S716" s="63">
        <f t="shared" si="48"/>
        <v>132.85801229551072</v>
      </c>
    </row>
    <row r="717" spans="1:19" x14ac:dyDescent="0.3">
      <c r="A717" s="30">
        <v>1966</v>
      </c>
      <c r="B717" s="31">
        <v>5</v>
      </c>
      <c r="C717" s="30" t="str">
        <f t="shared" si="55"/>
        <v>1966-5</v>
      </c>
      <c r="D717" s="7">
        <v>2.0250000000000001E-11</v>
      </c>
      <c r="E717" s="7">
        <f t="shared" si="43"/>
        <v>2.0594276862026801E-11</v>
      </c>
      <c r="F717" s="7">
        <v>1.3066044339355104E-11</v>
      </c>
      <c r="G717" s="7">
        <v>33.4</v>
      </c>
      <c r="H717" s="24">
        <f t="shared" si="44"/>
        <v>1.2750684758996316E-10</v>
      </c>
      <c r="I717" s="24">
        <f t="shared" si="45"/>
        <v>1.2388066934267423E-10</v>
      </c>
      <c r="J717" s="24">
        <f t="shared" si="53"/>
        <v>1.3066044339355104E-11</v>
      </c>
      <c r="K717" s="24">
        <f t="shared" si="54"/>
        <v>13.364276568501921</v>
      </c>
      <c r="L717" s="24">
        <f t="shared" si="49"/>
        <v>130.41718911342647</v>
      </c>
      <c r="M717" s="24">
        <f t="shared" si="50"/>
        <v>126.70824341227892</v>
      </c>
      <c r="N717" s="16">
        <f t="shared" si="51"/>
        <v>71.229006243707317</v>
      </c>
      <c r="O717" s="16">
        <f t="shared" si="52"/>
        <v>71.229006243707516</v>
      </c>
      <c r="P717" s="63">
        <f>N717*'Datos mes_productividad'!V458/100</f>
        <v>85.623291393016373</v>
      </c>
      <c r="Q717" s="63">
        <f t="shared" si="46"/>
        <v>2.607612623564927E-11</v>
      </c>
      <c r="R717" s="63">
        <f t="shared" si="47"/>
        <v>2.3161283492914185E-11</v>
      </c>
      <c r="S717" s="63">
        <f t="shared" si="48"/>
        <v>128.77099375629268</v>
      </c>
    </row>
    <row r="718" spans="1:19" x14ac:dyDescent="0.3">
      <c r="A718" s="30">
        <v>1966</v>
      </c>
      <c r="B718" s="31">
        <v>6</v>
      </c>
      <c r="C718" s="30" t="str">
        <f t="shared" si="55"/>
        <v>1966-6</v>
      </c>
      <c r="D718" s="7">
        <v>2.048E-11</v>
      </c>
      <c r="E718" s="7">
        <f t="shared" si="43"/>
        <v>2.0828187167126364E-11</v>
      </c>
      <c r="F718" s="7">
        <v>1.3177776908349706E-11</v>
      </c>
      <c r="G718" s="7">
        <v>33.5</v>
      </c>
      <c r="H718" s="24">
        <f t="shared" si="44"/>
        <v>1.2895507351320718E-10</v>
      </c>
      <c r="I718" s="24">
        <f t="shared" si="45"/>
        <v>1.252877090438503E-10</v>
      </c>
      <c r="J718" s="24">
        <f t="shared" si="53"/>
        <v>1.3177776908349706E-11</v>
      </c>
      <c r="K718" s="24">
        <f t="shared" si="54"/>
        <v>13.404289372599232</v>
      </c>
      <c r="L718" s="24">
        <f t="shared" si="49"/>
        <v>131.17167891502174</v>
      </c>
      <c r="M718" s="24">
        <f t="shared" si="50"/>
        <v>127.44127621326552</v>
      </c>
      <c r="N718" s="16">
        <f t="shared" si="51"/>
        <v>71.641080443082245</v>
      </c>
      <c r="O718" s="16">
        <f t="shared" si="52"/>
        <v>71.641080443082444</v>
      </c>
      <c r="P718" s="63">
        <f>N718*'Datos mes_productividad'!V459/100</f>
        <v>86.007900047197467</v>
      </c>
      <c r="Q718" s="63">
        <f t="shared" si="46"/>
        <v>2.6287906725256755E-11</v>
      </c>
      <c r="R718" s="63">
        <f t="shared" si="47"/>
        <v>2.334558207033396E-11</v>
      </c>
      <c r="S718" s="63">
        <f t="shared" si="48"/>
        <v>128.35891955691775</v>
      </c>
    </row>
    <row r="719" spans="1:19" x14ac:dyDescent="0.3">
      <c r="A719" s="30">
        <v>1966</v>
      </c>
      <c r="B719" s="31">
        <v>7</v>
      </c>
      <c r="C719" s="30" t="str">
        <f t="shared" si="55"/>
        <v>1966-7</v>
      </c>
      <c r="D719" s="7">
        <v>2.0250000000000001E-11</v>
      </c>
      <c r="E719" s="7">
        <f t="shared" si="43"/>
        <v>2.0594276862026801E-11</v>
      </c>
      <c r="F719" s="7">
        <v>1.3386836479381888E-11</v>
      </c>
      <c r="G719" s="7">
        <v>33.6</v>
      </c>
      <c r="H719" s="24">
        <f t="shared" si="44"/>
        <v>1.2750684758996316E-10</v>
      </c>
      <c r="I719" s="24">
        <f t="shared" si="45"/>
        <v>1.2388066934267423E-10</v>
      </c>
      <c r="J719" s="24">
        <f t="shared" si="53"/>
        <v>1.3386836479381888E-11</v>
      </c>
      <c r="K719" s="24">
        <f t="shared" si="54"/>
        <v>13.444302176696542</v>
      </c>
      <c r="L719" s="24">
        <f t="shared" si="49"/>
        <v>128.05419646663285</v>
      </c>
      <c r="M719" s="24">
        <f t="shared" si="50"/>
        <v>124.41245211738334</v>
      </c>
      <c r="N719" s="16">
        <f t="shared" si="51"/>
        <v>69.938427761403801</v>
      </c>
      <c r="O719" s="16">
        <f t="shared" si="52"/>
        <v>69.938427761403972</v>
      </c>
      <c r="P719" s="63">
        <f>N719*'Datos mes_productividad'!V460/100</f>
        <v>83.957596015110809</v>
      </c>
      <c r="Q719" s="63">
        <f t="shared" si="46"/>
        <v>2.6337468378315734E-11</v>
      </c>
      <c r="R719" s="63">
        <f t="shared" si="47"/>
        <v>2.3498586806940063E-11</v>
      </c>
      <c r="S719" s="63">
        <f t="shared" si="48"/>
        <v>130.0615722385962</v>
      </c>
    </row>
    <row r="720" spans="1:19" x14ac:dyDescent="0.3">
      <c r="A720" s="30">
        <v>1966</v>
      </c>
      <c r="B720" s="31">
        <v>8</v>
      </c>
      <c r="C720" s="30" t="str">
        <f t="shared" si="55"/>
        <v>1966-8</v>
      </c>
      <c r="D720" s="7">
        <v>2.1549999999999999E-11</v>
      </c>
      <c r="E720" s="7">
        <f t="shared" si="43"/>
        <v>2.1916378586502594E-11</v>
      </c>
      <c r="F720" s="7">
        <v>1.3541818267457655E-11</v>
      </c>
      <c r="G720" s="7">
        <v>33.700000000000003</v>
      </c>
      <c r="H720" s="24">
        <f t="shared" si="44"/>
        <v>1.3569247237351636E-10</v>
      </c>
      <c r="I720" s="24">
        <f t="shared" si="45"/>
        <v>1.31833502436278E-10</v>
      </c>
      <c r="J720" s="24">
        <f t="shared" si="53"/>
        <v>1.3541818267457655E-11</v>
      </c>
      <c r="K720" s="24">
        <f t="shared" si="54"/>
        <v>13.484314980793854</v>
      </c>
      <c r="L720" s="24">
        <f t="shared" si="49"/>
        <v>135.11627477708538</v>
      </c>
      <c r="M720" s="24">
        <f t="shared" si="50"/>
        <v>131.27369137303964</v>
      </c>
      <c r="N720" s="16">
        <f t="shared" si="51"/>
        <v>73.795471633368265</v>
      </c>
      <c r="O720" s="16">
        <f t="shared" si="52"/>
        <v>73.79547163336845</v>
      </c>
      <c r="P720" s="63">
        <f>N720*'Datos mes_productividad'!V461/100</f>
        <v>88.581239933302186</v>
      </c>
      <c r="Q720" s="63">
        <f t="shared" si="46"/>
        <v>2.7197075863009138E-11</v>
      </c>
      <c r="R720" s="63">
        <f t="shared" si="47"/>
        <v>2.4010742794373377E-11</v>
      </c>
      <c r="S720" s="63">
        <f t="shared" si="48"/>
        <v>126.20452836663173</v>
      </c>
    </row>
    <row r="721" spans="1:19" x14ac:dyDescent="0.3">
      <c r="A721" s="30">
        <v>1966</v>
      </c>
      <c r="B721" s="31">
        <v>9</v>
      </c>
      <c r="C721" s="30" t="str">
        <f t="shared" si="55"/>
        <v>1966-9</v>
      </c>
      <c r="D721" s="7">
        <v>2.1749999999999999E-11</v>
      </c>
      <c r="E721" s="7">
        <f t="shared" si="43"/>
        <v>2.2119778851806559E-11</v>
      </c>
      <c r="F721" s="7">
        <v>1.3747284576302979E-11</v>
      </c>
      <c r="G721" s="7">
        <v>33.799999999999997</v>
      </c>
      <c r="H721" s="24">
        <f t="shared" si="44"/>
        <v>1.3695179926329375E-10</v>
      </c>
      <c r="I721" s="24">
        <f t="shared" si="45"/>
        <v>1.3305701521990935E-10</v>
      </c>
      <c r="J721" s="24">
        <f t="shared" si="53"/>
        <v>1.3747284576302979E-11</v>
      </c>
      <c r="K721" s="24">
        <f t="shared" si="54"/>
        <v>13.524327784891167</v>
      </c>
      <c r="L721" s="24">
        <f t="shared" si="49"/>
        <v>134.73068180752708</v>
      </c>
      <c r="M721" s="24">
        <f t="shared" si="50"/>
        <v>130.89906431523391</v>
      </c>
      <c r="N721" s="16">
        <f t="shared" si="51"/>
        <v>73.584875129771561</v>
      </c>
      <c r="O721" s="16">
        <f t="shared" si="52"/>
        <v>73.584875129771746</v>
      </c>
      <c r="P721" s="63">
        <f>N721*'Datos mes_productividad'!V462/100</f>
        <v>88.321922195336981</v>
      </c>
      <c r="Q721" s="63">
        <f t="shared" si="46"/>
        <v>2.7495289659274687E-11</v>
      </c>
      <c r="R721" s="63">
        <f t="shared" si="47"/>
        <v>2.4289981922514205E-11</v>
      </c>
      <c r="S721" s="63">
        <f t="shared" si="48"/>
        <v>126.41512487022845</v>
      </c>
    </row>
    <row r="722" spans="1:19" x14ac:dyDescent="0.3">
      <c r="A722" s="30">
        <v>1966</v>
      </c>
      <c r="B722" s="31">
        <v>10</v>
      </c>
      <c r="C722" s="30" t="str">
        <f t="shared" si="55"/>
        <v>1966-10</v>
      </c>
      <c r="D722" s="7">
        <v>2.1839999999999999E-11</v>
      </c>
      <c r="E722" s="7">
        <f t="shared" si="43"/>
        <v>2.2211308971193344E-11</v>
      </c>
      <c r="F722" s="7">
        <v>1.418702832790788E-11</v>
      </c>
      <c r="G722" s="7">
        <v>34</v>
      </c>
      <c r="H722" s="24">
        <f t="shared" si="44"/>
        <v>1.375184963636936E-10</v>
      </c>
      <c r="I722" s="24">
        <f t="shared" si="45"/>
        <v>1.3360759597254345E-10</v>
      </c>
      <c r="J722" s="24">
        <f t="shared" si="53"/>
        <v>1.418702832790788E-11</v>
      </c>
      <c r="K722" s="24">
        <f t="shared" si="54"/>
        <v>13.604353393085788</v>
      </c>
      <c r="L722" s="24">
        <f t="shared" si="49"/>
        <v>131.87047910077439</v>
      </c>
      <c r="M722" s="24">
        <f t="shared" si="50"/>
        <v>128.12020316020255</v>
      </c>
      <c r="N722" s="16">
        <f t="shared" si="51"/>
        <v>72.022739050605125</v>
      </c>
      <c r="O722" s="16">
        <f t="shared" si="52"/>
        <v>72.022739050605296</v>
      </c>
      <c r="P722" s="63">
        <f>N722*'Datos mes_productividad'!V463/100</f>
        <v>86.44054598702769</v>
      </c>
      <c r="Q722" s="63">
        <f t="shared" si="46"/>
        <v>2.795023379134784E-11</v>
      </c>
      <c r="R722" s="63">
        <f t="shared" si="47"/>
        <v>2.4801384756433152E-11</v>
      </c>
      <c r="S722" s="63">
        <f t="shared" si="48"/>
        <v>127.97726094939487</v>
      </c>
    </row>
    <row r="723" spans="1:19" x14ac:dyDescent="0.3">
      <c r="A723" s="30">
        <v>1966</v>
      </c>
      <c r="B723" s="31">
        <v>11</v>
      </c>
      <c r="C723" s="30" t="str">
        <f t="shared" si="55"/>
        <v>1966-11</v>
      </c>
      <c r="D723" s="7">
        <v>2.4549999999999999E-11</v>
      </c>
      <c r="E723" s="7">
        <f t="shared" si="43"/>
        <v>2.4967382566062114E-11</v>
      </c>
      <c r="F723" s="7">
        <v>1.4518632772704931E-11</v>
      </c>
      <c r="G723" s="7">
        <v>34</v>
      </c>
      <c r="H723" s="24">
        <f t="shared" si="44"/>
        <v>1.5458237572017754E-10</v>
      </c>
      <c r="I723" s="24">
        <f t="shared" si="45"/>
        <v>1.5018619419074825E-10</v>
      </c>
      <c r="J723" s="24">
        <f t="shared" si="53"/>
        <v>1.4518632772704933E-11</v>
      </c>
      <c r="K723" s="24">
        <f t="shared" si="54"/>
        <v>13.604353393085788</v>
      </c>
      <c r="L723" s="24">
        <f t="shared" si="49"/>
        <v>144.84788619997965</v>
      </c>
      <c r="M723" s="24">
        <f t="shared" si="50"/>
        <v>140.72854465847101</v>
      </c>
      <c r="N723" s="16">
        <f t="shared" si="51"/>
        <v>79.110514960975976</v>
      </c>
      <c r="O723" s="16">
        <f t="shared" si="52"/>
        <v>79.11051496097619</v>
      </c>
      <c r="P723" s="63">
        <f>N723*'Datos mes_productividad'!V464/100</f>
        <v>94.940167101593985</v>
      </c>
      <c r="Q723" s="63">
        <f t="shared" si="46"/>
        <v>2.9678368577080392E-11</v>
      </c>
      <c r="R723" s="63">
        <f t="shared" si="47"/>
        <v>2.5792188976558673E-11</v>
      </c>
      <c r="S723" s="63">
        <f t="shared" si="48"/>
        <v>120.88948503902401</v>
      </c>
    </row>
    <row r="724" spans="1:19" x14ac:dyDescent="0.3">
      <c r="A724" s="30">
        <v>1966</v>
      </c>
      <c r="B724" s="31">
        <v>12</v>
      </c>
      <c r="C724" s="30" t="str">
        <f t="shared" si="55"/>
        <v>1966-12</v>
      </c>
      <c r="D724" s="7">
        <v>2.4730000000000001E-11</v>
      </c>
      <c r="E724" s="7">
        <f t="shared" si="43"/>
        <v>2.5150442804835687E-11</v>
      </c>
      <c r="F724" s="7">
        <v>1.6129796256317334E-11</v>
      </c>
      <c r="G724" s="7">
        <v>34.1</v>
      </c>
      <c r="H724" s="24">
        <f t="shared" si="44"/>
        <v>1.5571576992097725E-10</v>
      </c>
      <c r="I724" s="24">
        <f t="shared" si="45"/>
        <v>1.5128735569601648E-10</v>
      </c>
      <c r="J724" s="24">
        <f t="shared" si="53"/>
        <v>1.6129796256317334E-11</v>
      </c>
      <c r="K724" s="24">
        <f t="shared" si="54"/>
        <v>13.6443661971831</v>
      </c>
      <c r="L724" s="24">
        <f t="shared" si="49"/>
        <v>131.72162584793924</v>
      </c>
      <c r="M724" s="24">
        <f t="shared" si="50"/>
        <v>127.97558315787646</v>
      </c>
      <c r="N724" s="16">
        <f t="shared" si="51"/>
        <v>71.941440953723358</v>
      </c>
      <c r="O724" s="16">
        <f t="shared" si="52"/>
        <v>71.941440953723529</v>
      </c>
      <c r="P724" s="63">
        <f>N724*'Datos mes_productividad'!V465/100</f>
        <v>86.330215530231186</v>
      </c>
      <c r="Q724" s="63">
        <f t="shared" si="46"/>
        <v>3.1668881652144218E-11</v>
      </c>
      <c r="R724" s="63">
        <f t="shared" si="47"/>
        <v>2.8110537699373828E-11</v>
      </c>
      <c r="S724" s="63">
        <f t="shared" si="48"/>
        <v>128.05855904627666</v>
      </c>
    </row>
    <row r="725" spans="1:19" x14ac:dyDescent="0.3">
      <c r="A725" s="30">
        <v>1967</v>
      </c>
      <c r="B725" s="31">
        <v>1</v>
      </c>
      <c r="C725" s="30" t="str">
        <f t="shared" si="55"/>
        <v>1967-1</v>
      </c>
      <c r="D725" s="7">
        <v>2.456E-11</v>
      </c>
      <c r="E725" s="7">
        <f t="shared" si="43"/>
        <v>2.4977552579327312E-11</v>
      </c>
      <c r="F725" s="7">
        <v>1.5372821108662676E-11</v>
      </c>
      <c r="G725" s="7">
        <v>34.200000000000003</v>
      </c>
      <c r="H725" s="24">
        <f t="shared" si="44"/>
        <v>1.5464534206466644E-10</v>
      </c>
      <c r="I725" s="24">
        <f t="shared" si="45"/>
        <v>1.502473698299298E-10</v>
      </c>
      <c r="J725" s="24">
        <f t="shared" si="53"/>
        <v>1.5372821108662676E-11</v>
      </c>
      <c r="K725" s="24">
        <f t="shared" si="54"/>
        <v>13.684379001280412</v>
      </c>
      <c r="L725" s="24">
        <f t="shared" si="49"/>
        <v>137.66018980101461</v>
      </c>
      <c r="M725" s="24">
        <f t="shared" si="50"/>
        <v>133.74525977796694</v>
      </c>
      <c r="N725" s="16">
        <f t="shared" si="51"/>
        <v>75.184863172587242</v>
      </c>
      <c r="O725" s="16">
        <f t="shared" si="52"/>
        <v>75.184863172587413</v>
      </c>
      <c r="P725" s="63">
        <f>N725*'Datos mes_productividad'!V466/100</f>
        <v>90.215678386030007</v>
      </c>
      <c r="Q725" s="63">
        <f t="shared" si="46"/>
        <v>3.0654597604812572E-11</v>
      </c>
      <c r="R725" s="63">
        <f t="shared" si="47"/>
        <v>2.6963029388391031E-11</v>
      </c>
      <c r="S725" s="63">
        <f t="shared" si="48"/>
        <v>124.81513682741274</v>
      </c>
    </row>
    <row r="726" spans="1:19" x14ac:dyDescent="0.3">
      <c r="A726" s="30">
        <v>1967</v>
      </c>
      <c r="B726" s="31">
        <v>2</v>
      </c>
      <c r="C726" s="30" t="str">
        <f t="shared" si="55"/>
        <v>1967-2</v>
      </c>
      <c r="D726" s="7">
        <v>2.5550000000000002E-11</v>
      </c>
      <c r="E726" s="7">
        <f t="shared" si="43"/>
        <v>2.5984383892581955E-11</v>
      </c>
      <c r="F726" s="7">
        <v>1.5700929845902422E-11</v>
      </c>
      <c r="G726" s="7">
        <v>34.200000000000003</v>
      </c>
      <c r="H726" s="24">
        <f t="shared" si="44"/>
        <v>1.6087901016906463E-10</v>
      </c>
      <c r="I726" s="24">
        <f t="shared" si="45"/>
        <v>1.5630375810890497E-10</v>
      </c>
      <c r="J726" s="24">
        <f t="shared" si="53"/>
        <v>1.5700929845902422E-11</v>
      </c>
      <c r="K726" s="24">
        <f t="shared" si="54"/>
        <v>13.684379001280412</v>
      </c>
      <c r="L726" s="24">
        <f t="shared" si="49"/>
        <v>140.21649482618852</v>
      </c>
      <c r="M726" s="24">
        <f t="shared" si="50"/>
        <v>136.22886582382384</v>
      </c>
      <c r="N726" s="16">
        <f t="shared" si="51"/>
        <v>76.581021668539577</v>
      </c>
      <c r="O726" s="16">
        <f t="shared" si="52"/>
        <v>76.581021668539748</v>
      </c>
      <c r="P726" s="63">
        <f>N726*'Datos mes_productividad'!V467/100</f>
        <v>91.884165225792856</v>
      </c>
      <c r="Q726" s="63">
        <f t="shared" si="46"/>
        <v>3.1533548963688141E-11</v>
      </c>
      <c r="R726" s="63">
        <f t="shared" si="47"/>
        <v>2.7623595784809925E-11</v>
      </c>
      <c r="S726" s="63">
        <f t="shared" si="48"/>
        <v>123.41897833146042</v>
      </c>
    </row>
    <row r="727" spans="1:19" x14ac:dyDescent="0.3">
      <c r="A727" s="30">
        <v>1967</v>
      </c>
      <c r="B727" s="31">
        <v>3</v>
      </c>
      <c r="C727" s="30" t="str">
        <f t="shared" si="55"/>
        <v>1967-3</v>
      </c>
      <c r="D727" s="7">
        <v>3.5000000000000002E-11</v>
      </c>
      <c r="E727" s="7">
        <f t="shared" si="43"/>
        <v>3.5595046428194459E-11</v>
      </c>
      <c r="F727" s="7">
        <v>1.6046923598551707E-11</v>
      </c>
      <c r="G727" s="7">
        <v>34.299999999999997</v>
      </c>
      <c r="H727" s="24">
        <f t="shared" si="44"/>
        <v>2.2038220571104747E-10</v>
      </c>
      <c r="I727" s="24">
        <f t="shared" si="45"/>
        <v>2.1411473713548628E-10</v>
      </c>
      <c r="J727" s="24">
        <f t="shared" si="53"/>
        <v>1.6046923598551707E-11</v>
      </c>
      <c r="K727" s="24">
        <f t="shared" si="54"/>
        <v>13.724391805377719</v>
      </c>
      <c r="L727" s="24">
        <f t="shared" si="49"/>
        <v>188.48545763530331</v>
      </c>
      <c r="M727" s="24">
        <f t="shared" si="50"/>
        <v>183.12510343216761</v>
      </c>
      <c r="N727" s="16">
        <f t="shared" si="51"/>
        <v>102.94372950391153</v>
      </c>
      <c r="O727" s="16">
        <f t="shared" si="52"/>
        <v>102.94372950391177</v>
      </c>
      <c r="P727" s="63">
        <f>N727*'Datos mes_productividad'!V468/100</f>
        <v>123.50579307808884</v>
      </c>
      <c r="Q727" s="63">
        <f t="shared" si="46"/>
        <v>3.396969467363097E-11</v>
      </c>
      <c r="R727" s="63">
        <f t="shared" si="47"/>
        <v>2.6772972422668909E-11</v>
      </c>
      <c r="S727" s="63">
        <f t="shared" si="48"/>
        <v>97.056270496088487</v>
      </c>
    </row>
    <row r="728" spans="1:19" x14ac:dyDescent="0.3">
      <c r="A728" s="30">
        <v>1967</v>
      </c>
      <c r="B728" s="31">
        <v>4</v>
      </c>
      <c r="C728" s="30" t="str">
        <f t="shared" si="55"/>
        <v>1967-4</v>
      </c>
      <c r="D728" s="7">
        <v>3.5000000000000002E-11</v>
      </c>
      <c r="E728" s="7">
        <f t="shared" si="43"/>
        <v>3.5595046428194459E-11</v>
      </c>
      <c r="F728" s="7">
        <v>1.6241545084416877E-11</v>
      </c>
      <c r="G728" s="7">
        <v>34.4</v>
      </c>
      <c r="H728" s="24">
        <f t="shared" si="44"/>
        <v>2.2038220571104747E-10</v>
      </c>
      <c r="I728" s="24">
        <f t="shared" si="45"/>
        <v>2.1411473713548628E-10</v>
      </c>
      <c r="J728" s="24">
        <f t="shared" si="53"/>
        <v>1.6241545084416877E-11</v>
      </c>
      <c r="K728" s="24">
        <f t="shared" si="54"/>
        <v>13.764404609475031</v>
      </c>
      <c r="L728" s="24">
        <f t="shared" si="49"/>
        <v>186.76978282354878</v>
      </c>
      <c r="M728" s="24">
        <f t="shared" si="50"/>
        <v>181.45822084451237</v>
      </c>
      <c r="N728" s="16">
        <f t="shared" si="51"/>
        <v>102.00669188862948</v>
      </c>
      <c r="O728" s="16">
        <f t="shared" si="52"/>
        <v>102.0066918886297</v>
      </c>
      <c r="P728" s="63">
        <f>N728*'Datos mes_productividad'!V469/100</f>
        <v>122.37254911471454</v>
      </c>
      <c r="Q728" s="63">
        <f t="shared" si="46"/>
        <v>3.4297657838979683E-11</v>
      </c>
      <c r="R728" s="63">
        <f t="shared" si="47"/>
        <v>2.7169607809849913E-11</v>
      </c>
      <c r="S728" s="63">
        <f t="shared" si="48"/>
        <v>97.99330811137051</v>
      </c>
    </row>
    <row r="729" spans="1:19" x14ac:dyDescent="0.3">
      <c r="A729" s="30">
        <v>1967</v>
      </c>
      <c r="B729" s="31">
        <v>5</v>
      </c>
      <c r="C729" s="30" t="str">
        <f t="shared" si="55"/>
        <v>1967-5</v>
      </c>
      <c r="D729" s="7">
        <v>3.5000000000000002E-11</v>
      </c>
      <c r="E729" s="7">
        <f t="shared" si="43"/>
        <v>3.5595046428194459E-11</v>
      </c>
      <c r="F729" s="7">
        <v>1.639649435428286E-11</v>
      </c>
      <c r="G729" s="7">
        <v>34.5</v>
      </c>
      <c r="H729" s="24">
        <f t="shared" si="44"/>
        <v>2.2038220571104747E-10</v>
      </c>
      <c r="I729" s="24">
        <f t="shared" si="45"/>
        <v>2.1411473713548628E-10</v>
      </c>
      <c r="J729" s="24">
        <f t="shared" si="53"/>
        <v>1.639649435428286E-11</v>
      </c>
      <c r="K729" s="24">
        <f t="shared" si="54"/>
        <v>13.804417413572345</v>
      </c>
      <c r="L729" s="24">
        <f t="shared" si="49"/>
        <v>185.54258565425684</v>
      </c>
      <c r="M729" s="24">
        <f t="shared" si="50"/>
        <v>180.26592404147161</v>
      </c>
      <c r="N729" s="16">
        <f t="shared" si="51"/>
        <v>101.33644254935157</v>
      </c>
      <c r="O729" s="16">
        <f t="shared" si="52"/>
        <v>101.33644254935179</v>
      </c>
      <c r="P729" s="63">
        <f>N729*'Datos mes_productividad'!V470/100</f>
        <v>121.55950141594266</v>
      </c>
      <c r="Q729" s="63">
        <f t="shared" si="46"/>
        <v>3.4532245107726949E-11</v>
      </c>
      <c r="R729" s="63">
        <f t="shared" si="47"/>
        <v>2.7454174504420068E-11</v>
      </c>
      <c r="S729" s="63">
        <f t="shared" si="48"/>
        <v>98.663557450648426</v>
      </c>
    </row>
    <row r="730" spans="1:19" x14ac:dyDescent="0.3">
      <c r="A730" s="30">
        <v>1967</v>
      </c>
      <c r="B730" s="31">
        <v>6</v>
      </c>
      <c r="C730" s="30" t="str">
        <f t="shared" si="55"/>
        <v>1967-6</v>
      </c>
      <c r="D730" s="7">
        <v>3.5000000000000002E-11</v>
      </c>
      <c r="E730" s="7">
        <f t="shared" si="43"/>
        <v>3.5595046428194459E-11</v>
      </c>
      <c r="F730" s="7">
        <v>1.7110269060171085E-11</v>
      </c>
      <c r="G730" s="7">
        <v>34.6</v>
      </c>
      <c r="H730" s="24">
        <f t="shared" si="44"/>
        <v>2.2038220571104747E-10</v>
      </c>
      <c r="I730" s="24">
        <f t="shared" si="45"/>
        <v>2.1411473713548628E-10</v>
      </c>
      <c r="J730" s="24">
        <f t="shared" si="53"/>
        <v>1.7110269060171085E-11</v>
      </c>
      <c r="K730" s="24">
        <f t="shared" si="54"/>
        <v>13.844430217669657</v>
      </c>
      <c r="L730" s="24">
        <f t="shared" si="49"/>
        <v>178.31783109039014</v>
      </c>
      <c r="M730" s="24">
        <f t="shared" si="50"/>
        <v>173.24663489641708</v>
      </c>
      <c r="N730" s="16">
        <f t="shared" si="51"/>
        <v>97.390550972963226</v>
      </c>
      <c r="O730" s="16">
        <f t="shared" si="52"/>
        <v>97.390550972963425</v>
      </c>
      <c r="P730" s="63">
        <f>N730*'Datos mes_productividad'!V471/100</f>
        <v>116.8175225046095</v>
      </c>
      <c r="Q730" s="63">
        <f t="shared" si="46"/>
        <v>3.5913307159462868E-11</v>
      </c>
      <c r="R730" s="63">
        <f t="shared" si="47"/>
        <v>2.911386712338668E-11</v>
      </c>
      <c r="S730" s="63">
        <f t="shared" si="48"/>
        <v>102.60944902703677</v>
      </c>
    </row>
    <row r="731" spans="1:19" x14ac:dyDescent="0.3">
      <c r="A731" s="30">
        <v>1967</v>
      </c>
      <c r="B731" s="31">
        <v>7</v>
      </c>
      <c r="C731" s="30" t="str">
        <f t="shared" si="55"/>
        <v>1967-7</v>
      </c>
      <c r="D731" s="7">
        <v>3.5000000000000002E-11</v>
      </c>
      <c r="E731" s="7">
        <f t="shared" si="43"/>
        <v>3.5595046428194459E-11</v>
      </c>
      <c r="F731" s="7">
        <v>1.7964522432548547E-11</v>
      </c>
      <c r="G731" s="7">
        <v>34.700000000000003</v>
      </c>
      <c r="H731" s="24">
        <f t="shared" si="44"/>
        <v>2.2038220571104747E-10</v>
      </c>
      <c r="I731" s="24">
        <f t="shared" si="45"/>
        <v>2.1411473713548628E-10</v>
      </c>
      <c r="J731" s="24">
        <f t="shared" si="53"/>
        <v>1.7964522432548547E-11</v>
      </c>
      <c r="K731" s="24">
        <f t="shared" si="54"/>
        <v>13.884443021766968</v>
      </c>
      <c r="L731" s="24">
        <f t="shared" si="49"/>
        <v>170.32928037443372</v>
      </c>
      <c r="M731" s="24">
        <f t="shared" si="50"/>
        <v>165.48527126398673</v>
      </c>
      <c r="N731" s="16">
        <f t="shared" si="51"/>
        <v>93.027502415536134</v>
      </c>
      <c r="O731" s="16">
        <f t="shared" si="52"/>
        <v>93.027502415536333</v>
      </c>
      <c r="P731" s="63">
        <f>N731*'Datos mes_productividad'!V472/100</f>
        <v>111.67297804208015</v>
      </c>
      <c r="Q731" s="63">
        <f t="shared" si="46"/>
        <v>3.7440374154562353E-11</v>
      </c>
      <c r="R731" s="63">
        <f t="shared" si="47"/>
        <v>3.091445768527195E-11</v>
      </c>
      <c r="S731" s="63">
        <f t="shared" si="48"/>
        <v>106.97249758446385</v>
      </c>
    </row>
    <row r="732" spans="1:19" x14ac:dyDescent="0.3">
      <c r="A732" s="30">
        <v>1967</v>
      </c>
      <c r="B732" s="31">
        <v>8</v>
      </c>
      <c r="C732" s="30" t="str">
        <f t="shared" si="55"/>
        <v>1967-8</v>
      </c>
      <c r="D732" s="7">
        <v>3.5000000000000002E-11</v>
      </c>
      <c r="E732" s="7">
        <f t="shared" si="43"/>
        <v>3.5595046428194459E-11</v>
      </c>
      <c r="F732" s="7">
        <v>1.8025656667039193E-11</v>
      </c>
      <c r="G732" s="7">
        <v>34.9</v>
      </c>
      <c r="H732" s="24">
        <f t="shared" si="44"/>
        <v>2.2038220571104747E-10</v>
      </c>
      <c r="I732" s="24">
        <f t="shared" si="45"/>
        <v>2.1411473713548628E-10</v>
      </c>
      <c r="J732" s="24">
        <f t="shared" si="53"/>
        <v>1.8025656667039193E-11</v>
      </c>
      <c r="K732" s="24">
        <f t="shared" si="54"/>
        <v>13.964468629961587</v>
      </c>
      <c r="L732" s="24">
        <f t="shared" si="49"/>
        <v>170.73000196886377</v>
      </c>
      <c r="M732" s="24">
        <f t="shared" si="50"/>
        <v>165.87459670239531</v>
      </c>
      <c r="N732" s="16">
        <f t="shared" si="51"/>
        <v>93.246361609984973</v>
      </c>
      <c r="O732" s="16">
        <f t="shared" si="52"/>
        <v>93.246361609985172</v>
      </c>
      <c r="P732" s="63">
        <f>N732*'Datos mes_productividad'!V473/100</f>
        <v>112.02480577955153</v>
      </c>
      <c r="Q732" s="63">
        <f t="shared" si="46"/>
        <v>3.7363773436505259E-11</v>
      </c>
      <c r="R732" s="63">
        <f t="shared" si="47"/>
        <v>3.0791317977156964E-11</v>
      </c>
      <c r="S732" s="63">
        <f t="shared" si="48"/>
        <v>106.75363839001501</v>
      </c>
    </row>
    <row r="733" spans="1:19" x14ac:dyDescent="0.3">
      <c r="A733" s="30">
        <v>1967</v>
      </c>
      <c r="B733" s="31">
        <v>9</v>
      </c>
      <c r="C733" s="30" t="str">
        <f t="shared" si="55"/>
        <v>1967-9</v>
      </c>
      <c r="D733" s="7">
        <v>3.5000000000000002E-11</v>
      </c>
      <c r="E733" s="7">
        <f t="shared" si="43"/>
        <v>3.5595046428194459E-11</v>
      </c>
      <c r="F733" s="7">
        <v>1.8108578102119595E-11</v>
      </c>
      <c r="G733" s="7">
        <v>35</v>
      </c>
      <c r="H733" s="24">
        <f t="shared" si="44"/>
        <v>2.2038220571104747E-10</v>
      </c>
      <c r="I733" s="24">
        <f t="shared" si="45"/>
        <v>2.1411473713548628E-10</v>
      </c>
      <c r="J733" s="24">
        <f t="shared" si="53"/>
        <v>1.8108578102119595E-11</v>
      </c>
      <c r="K733" s="24">
        <f t="shared" si="54"/>
        <v>14.004481434058899</v>
      </c>
      <c r="L733" s="24">
        <f t="shared" si="49"/>
        <v>170.43516563655874</v>
      </c>
      <c r="M733" s="24">
        <f t="shared" si="50"/>
        <v>165.58814524600027</v>
      </c>
      <c r="N733" s="16">
        <f t="shared" si="51"/>
        <v>93.08533299790254</v>
      </c>
      <c r="O733" s="16">
        <f t="shared" si="52"/>
        <v>93.085332997902754</v>
      </c>
      <c r="P733" s="63">
        <f>N733*'Datos mes_productividad'!V474/100</f>
        <v>111.92036796551476</v>
      </c>
      <c r="Q733" s="63">
        <f t="shared" si="46"/>
        <v>3.7420133450734113E-11</v>
      </c>
      <c r="R733" s="63">
        <f t="shared" si="47"/>
        <v>3.0827871212069836E-11</v>
      </c>
      <c r="S733" s="63">
        <f t="shared" si="48"/>
        <v>106.91466700209746</v>
      </c>
    </row>
    <row r="734" spans="1:19" x14ac:dyDescent="0.3">
      <c r="A734" s="30">
        <v>1967</v>
      </c>
      <c r="B734" s="31">
        <v>10</v>
      </c>
      <c r="C734" s="30" t="str">
        <f t="shared" si="55"/>
        <v>1967-10</v>
      </c>
      <c r="D734" s="7">
        <v>3.5000000000000002E-11</v>
      </c>
      <c r="E734" s="7">
        <f t="shared" si="43"/>
        <v>3.5595046428194459E-11</v>
      </c>
      <c r="F734" s="7">
        <v>1.8627731322142649E-11</v>
      </c>
      <c r="G734" s="7">
        <v>35.1</v>
      </c>
      <c r="H734" s="24">
        <f t="shared" si="44"/>
        <v>2.2038220571104747E-10</v>
      </c>
      <c r="I734" s="24">
        <f t="shared" si="45"/>
        <v>2.1411473713548628E-10</v>
      </c>
      <c r="J734" s="24">
        <f t="shared" si="53"/>
        <v>1.8627731322142649E-11</v>
      </c>
      <c r="K734" s="24">
        <f t="shared" si="54"/>
        <v>14.04449423815621</v>
      </c>
      <c r="L734" s="24">
        <f t="shared" si="49"/>
        <v>166.1585388351491</v>
      </c>
      <c r="M734" s="24">
        <f t="shared" si="50"/>
        <v>161.43314180343106</v>
      </c>
      <c r="N734" s="16">
        <f t="shared" si="51"/>
        <v>90.74959888792506</v>
      </c>
      <c r="O734" s="16">
        <f t="shared" si="52"/>
        <v>90.749598887925259</v>
      </c>
      <c r="P734" s="63">
        <f>N734*'Datos mes_productividad'!V475/100</f>
        <v>109.19887264225152</v>
      </c>
      <c r="Q734" s="63">
        <f t="shared" si="46"/>
        <v>3.8237640389226234E-11</v>
      </c>
      <c r="R734" s="63">
        <f t="shared" si="47"/>
        <v>3.178039457521197E-11</v>
      </c>
      <c r="S734" s="63">
        <f t="shared" si="48"/>
        <v>109.25040111207495</v>
      </c>
    </row>
    <row r="735" spans="1:19" x14ac:dyDescent="0.3">
      <c r="A735" s="30">
        <v>1967</v>
      </c>
      <c r="B735" s="31">
        <v>11</v>
      </c>
      <c r="C735" s="30" t="str">
        <f t="shared" si="55"/>
        <v>1967-11</v>
      </c>
      <c r="D735" s="7">
        <v>3.5000000000000002E-11</v>
      </c>
      <c r="E735" s="7">
        <f t="shared" si="43"/>
        <v>3.5595046428194459E-11</v>
      </c>
      <c r="F735" s="7">
        <v>1.9056646509872339E-11</v>
      </c>
      <c r="G735" s="7">
        <v>35.200000000000003</v>
      </c>
      <c r="H735" s="24">
        <f t="shared" si="44"/>
        <v>2.2038220571104747E-10</v>
      </c>
      <c r="I735" s="24">
        <f t="shared" si="45"/>
        <v>2.1411473713548628E-10</v>
      </c>
      <c r="J735" s="24">
        <f t="shared" si="53"/>
        <v>1.9056646509872339E-11</v>
      </c>
      <c r="K735" s="24">
        <f t="shared" si="54"/>
        <v>14.084507042253522</v>
      </c>
      <c r="L735" s="24">
        <f t="shared" si="49"/>
        <v>162.88147690185633</v>
      </c>
      <c r="M735" s="24">
        <f t="shared" si="50"/>
        <v>158.24927651739395</v>
      </c>
      <c r="N735" s="16">
        <f t="shared" si="51"/>
        <v>88.95978984132374</v>
      </c>
      <c r="O735" s="16">
        <f t="shared" si="52"/>
        <v>88.959789841323939</v>
      </c>
      <c r="P735" s="63">
        <f>N735*'Datos mes_productividad'!V476/100</f>
        <v>107.13040751215769</v>
      </c>
      <c r="Q735" s="63">
        <f t="shared" si="46"/>
        <v>3.8864073555536691E-11</v>
      </c>
      <c r="R735" s="63">
        <f t="shared" si="47"/>
        <v>3.2504357370744812E-11</v>
      </c>
      <c r="S735" s="63">
        <f t="shared" si="48"/>
        <v>111.04021015867625</v>
      </c>
    </row>
    <row r="736" spans="1:19" x14ac:dyDescent="0.3">
      <c r="A736" s="30">
        <v>1967</v>
      </c>
      <c r="B736" s="31">
        <v>12</v>
      </c>
      <c r="C736" s="30" t="str">
        <f t="shared" si="55"/>
        <v>1967-12</v>
      </c>
      <c r="D736" s="7">
        <v>3.5000000000000002E-11</v>
      </c>
      <c r="E736" s="7">
        <f t="shared" si="43"/>
        <v>3.5595046428194459E-11</v>
      </c>
      <c r="F736" s="7">
        <v>2.0541590562008446E-11</v>
      </c>
      <c r="G736" s="7">
        <v>35.4</v>
      </c>
      <c r="H736" s="24">
        <f t="shared" si="44"/>
        <v>2.2038220571104747E-10</v>
      </c>
      <c r="I736" s="24">
        <f t="shared" si="45"/>
        <v>2.1411473713548628E-10</v>
      </c>
      <c r="J736" s="24">
        <f t="shared" si="53"/>
        <v>2.0541590562008446E-11</v>
      </c>
      <c r="K736" s="24">
        <f t="shared" si="54"/>
        <v>14.164532650448145</v>
      </c>
      <c r="L736" s="24">
        <f t="shared" si="49"/>
        <v>151.96539620185561</v>
      </c>
      <c r="M736" s="24">
        <f t="shared" si="50"/>
        <v>147.64363917889244</v>
      </c>
      <c r="N736" s="16">
        <f t="shared" si="51"/>
        <v>82.997833556091123</v>
      </c>
      <c r="O736" s="16">
        <f t="shared" si="52"/>
        <v>82.997833556091322</v>
      </c>
      <c r="P736" s="63">
        <f>N736*'Datos mes_productividad'!V477/100</f>
        <v>100.03024512944272</v>
      </c>
      <c r="Q736" s="63">
        <f t="shared" si="46"/>
        <v>4.0950758255368113E-11</v>
      </c>
      <c r="R736" s="63">
        <f t="shared" si="47"/>
        <v>3.4989414204695049E-11</v>
      </c>
      <c r="S736" s="63">
        <f t="shared" si="48"/>
        <v>117.00216644390889</v>
      </c>
    </row>
    <row r="737" spans="1:19" x14ac:dyDescent="0.3">
      <c r="A737" s="30">
        <v>1968</v>
      </c>
      <c r="B737" s="31">
        <v>1</v>
      </c>
      <c r="C737" s="30" t="str">
        <f t="shared" si="55"/>
        <v>1968-1</v>
      </c>
      <c r="D737" s="7">
        <v>3.5000000000000002E-11</v>
      </c>
      <c r="E737" s="7">
        <f t="shared" si="43"/>
        <v>3.5595046428194459E-11</v>
      </c>
      <c r="F737" s="7">
        <v>1.983513245333313E-11</v>
      </c>
      <c r="G737" s="7">
        <v>35.5</v>
      </c>
      <c r="H737" s="24">
        <f t="shared" si="44"/>
        <v>2.2038220571104747E-10</v>
      </c>
      <c r="I737" s="24">
        <f t="shared" si="45"/>
        <v>2.1411473713548628E-10</v>
      </c>
      <c r="J737" s="24">
        <f t="shared" si="53"/>
        <v>1.983513245333313E-11</v>
      </c>
      <c r="K737" s="24">
        <f t="shared" si="54"/>
        <v>14.204545454545455</v>
      </c>
      <c r="L737" s="24">
        <f t="shared" si="49"/>
        <v>157.82244286800909</v>
      </c>
      <c r="M737" s="24">
        <f t="shared" si="50"/>
        <v>153.33411678922184</v>
      </c>
      <c r="N737" s="16">
        <f t="shared" si="51"/>
        <v>86.196734072113529</v>
      </c>
      <c r="O737" s="16">
        <f t="shared" si="52"/>
        <v>86.196734072113713</v>
      </c>
      <c r="P737" s="63">
        <f>N737*'Datos mes_productividad'!V478/100</f>
        <v>103.9683030949179</v>
      </c>
      <c r="Q737" s="63">
        <f t="shared" si="46"/>
        <v>3.9831143074760267E-11</v>
      </c>
      <c r="R737" s="63">
        <f t="shared" si="47"/>
        <v>3.3611093916778741E-11</v>
      </c>
      <c r="S737" s="63">
        <f t="shared" si="48"/>
        <v>113.80326592788647</v>
      </c>
    </row>
    <row r="738" spans="1:19" x14ac:dyDescent="0.3">
      <c r="A738" s="30">
        <v>1968</v>
      </c>
      <c r="B738" s="31">
        <v>2</v>
      </c>
      <c r="C738" s="30" t="str">
        <f t="shared" si="55"/>
        <v>1968-2</v>
      </c>
      <c r="D738" s="7">
        <v>3.5000000000000002E-11</v>
      </c>
      <c r="E738" s="7">
        <f t="shared" si="43"/>
        <v>3.5595046428194459E-11</v>
      </c>
      <c r="F738" s="7">
        <v>2.0029753939198358E-11</v>
      </c>
      <c r="G738" s="7">
        <v>35.700000000000003</v>
      </c>
      <c r="H738" s="24">
        <f t="shared" si="44"/>
        <v>2.2038220571104747E-10</v>
      </c>
      <c r="I738" s="24">
        <f t="shared" si="45"/>
        <v>2.1411473713548628E-10</v>
      </c>
      <c r="J738" s="24">
        <f t="shared" si="53"/>
        <v>2.0029753939198358E-11</v>
      </c>
      <c r="K738" s="24">
        <f t="shared" si="54"/>
        <v>14.284571062740078</v>
      </c>
      <c r="L738" s="24">
        <f t="shared" si="49"/>
        <v>157.16944341897658</v>
      </c>
      <c r="M738" s="24">
        <f t="shared" si="50"/>
        <v>152.699688047899</v>
      </c>
      <c r="N738" s="16">
        <f t="shared" si="51"/>
        <v>85.840090119361108</v>
      </c>
      <c r="O738" s="16">
        <f t="shared" si="52"/>
        <v>85.840090119361278</v>
      </c>
      <c r="P738" s="63">
        <f>N738*'Datos mes_productividad'!V479/100</f>
        <v>103.62054630155264</v>
      </c>
      <c r="Q738" s="63">
        <f t="shared" si="46"/>
        <v>3.9955968458223617E-11</v>
      </c>
      <c r="R738" s="63">
        <f t="shared" si="47"/>
        <v>3.373280879445658E-11</v>
      </c>
      <c r="S738" s="63">
        <f t="shared" si="48"/>
        <v>114.15990988063891</v>
      </c>
    </row>
    <row r="739" spans="1:19" x14ac:dyDescent="0.3">
      <c r="A739" s="30">
        <v>1968</v>
      </c>
      <c r="B739" s="31">
        <v>3</v>
      </c>
      <c r="C739" s="30" t="str">
        <f t="shared" si="55"/>
        <v>1968-3</v>
      </c>
      <c r="D739" s="7">
        <v>3.5000000000000002E-11</v>
      </c>
      <c r="E739" s="7">
        <f t="shared" si="43"/>
        <v>3.5595046428194459E-11</v>
      </c>
      <c r="F739" s="7">
        <v>1.9900006281954872E-11</v>
      </c>
      <c r="G739" s="7">
        <v>35.799999999999997</v>
      </c>
      <c r="H739" s="24">
        <f t="shared" si="44"/>
        <v>2.2038220571104747E-10</v>
      </c>
      <c r="I739" s="24">
        <f t="shared" si="45"/>
        <v>2.1411473713548628E-10</v>
      </c>
      <c r="J739" s="24">
        <f t="shared" si="53"/>
        <v>1.9900006281954872E-11</v>
      </c>
      <c r="K739" s="24">
        <f t="shared" si="54"/>
        <v>14.324583866837386</v>
      </c>
      <c r="L739" s="24">
        <f t="shared" si="49"/>
        <v>158.63730612633722</v>
      </c>
      <c r="M739" s="24">
        <f t="shared" si="50"/>
        <v>154.12580608099276</v>
      </c>
      <c r="N739" s="16">
        <f t="shared" si="51"/>
        <v>86.641782002603279</v>
      </c>
      <c r="O739" s="16">
        <f t="shared" si="52"/>
        <v>86.641782002603463</v>
      </c>
      <c r="P739" s="63">
        <f>N739*'Datos mes_productividad'!V480/100</f>
        <v>104.67155034561517</v>
      </c>
      <c r="Q739" s="63">
        <f t="shared" si="46"/>
        <v>3.9675376299088856E-11</v>
      </c>
      <c r="R739" s="63">
        <f t="shared" si="47"/>
        <v>3.3364957379034688E-11</v>
      </c>
      <c r="S739" s="63">
        <f t="shared" si="48"/>
        <v>113.35821799739672</v>
      </c>
    </row>
    <row r="740" spans="1:19" x14ac:dyDescent="0.3">
      <c r="A740" s="30">
        <v>1968</v>
      </c>
      <c r="B740" s="31">
        <v>4</v>
      </c>
      <c r="C740" s="30" t="str">
        <f t="shared" si="55"/>
        <v>1968-4</v>
      </c>
      <c r="D740" s="7">
        <v>3.5000000000000002E-11</v>
      </c>
      <c r="E740" s="7">
        <f t="shared" si="43"/>
        <v>3.5595046428194459E-11</v>
      </c>
      <c r="F740" s="7">
        <v>1.981708484687447E-11</v>
      </c>
      <c r="G740" s="7">
        <v>35.9</v>
      </c>
      <c r="H740" s="24">
        <f t="shared" si="44"/>
        <v>2.2038220571104747E-10</v>
      </c>
      <c r="I740" s="24">
        <f t="shared" si="45"/>
        <v>2.1411473713548628E-10</v>
      </c>
      <c r="J740" s="24">
        <f t="shared" si="53"/>
        <v>1.981708484687447E-11</v>
      </c>
      <c r="K740" s="24">
        <f t="shared" si="54"/>
        <v>14.364596670934699</v>
      </c>
      <c r="L740" s="24">
        <f t="shared" si="49"/>
        <v>159.74607380204307</v>
      </c>
      <c r="M740" s="24">
        <f t="shared" si="50"/>
        <v>155.20304141704051</v>
      </c>
      <c r="N740" s="16">
        <f t="shared" si="51"/>
        <v>87.247349567987527</v>
      </c>
      <c r="O740" s="16">
        <f t="shared" si="52"/>
        <v>87.247349567987712</v>
      </c>
      <c r="P740" s="63">
        <f>N740*'Datos mes_productividad'!V481/100</f>
        <v>105.48703644507643</v>
      </c>
      <c r="Q740" s="63">
        <f t="shared" si="46"/>
        <v>3.9463427651204367E-11</v>
      </c>
      <c r="R740" s="63">
        <f t="shared" si="47"/>
        <v>3.3079537244223255E-11</v>
      </c>
      <c r="S740" s="63">
        <f t="shared" si="48"/>
        <v>112.75265043201247</v>
      </c>
    </row>
    <row r="741" spans="1:19" x14ac:dyDescent="0.3">
      <c r="A741" s="30">
        <v>1968</v>
      </c>
      <c r="B741" s="31">
        <v>5</v>
      </c>
      <c r="C741" s="30" t="str">
        <f t="shared" si="55"/>
        <v>1968-5</v>
      </c>
      <c r="D741" s="7">
        <v>3.5000000000000002E-11</v>
      </c>
      <c r="E741" s="7">
        <f t="shared" si="43"/>
        <v>3.5595046428194459E-11</v>
      </c>
      <c r="F741" s="7">
        <v>1.983870945641505E-11</v>
      </c>
      <c r="G741" s="7">
        <v>36</v>
      </c>
      <c r="H741" s="24">
        <f t="shared" si="44"/>
        <v>2.2038220571104747E-10</v>
      </c>
      <c r="I741" s="24">
        <f t="shared" si="45"/>
        <v>2.1411473713548628E-10</v>
      </c>
      <c r="J741" s="24">
        <f t="shared" si="53"/>
        <v>1.983870945641505E-11</v>
      </c>
      <c r="K741" s="24">
        <f t="shared" si="54"/>
        <v>14.404609475032009</v>
      </c>
      <c r="L741" s="24">
        <f t="shared" si="49"/>
        <v>160.01643733369434</v>
      </c>
      <c r="M741" s="24">
        <f t="shared" si="50"/>
        <v>155.46571605687251</v>
      </c>
      <c r="N741" s="16">
        <f t="shared" si="51"/>
        <v>87.395012048792182</v>
      </c>
      <c r="O741" s="16">
        <f t="shared" si="52"/>
        <v>87.395012048792367</v>
      </c>
      <c r="P741" s="63">
        <f>N741*'Datos mes_productividad'!V482/100</f>
        <v>105.74968035873273</v>
      </c>
      <c r="Q741" s="63">
        <f t="shared" si="46"/>
        <v>3.9411745782922736E-11</v>
      </c>
      <c r="R741" s="63">
        <f t="shared" si="47"/>
        <v>3.2987611874443546E-11</v>
      </c>
      <c r="S741" s="63">
        <f t="shared" si="48"/>
        <v>112.60498795120782</v>
      </c>
    </row>
    <row r="742" spans="1:19" x14ac:dyDescent="0.3">
      <c r="A742" s="30">
        <v>1968</v>
      </c>
      <c r="B742" s="31">
        <v>6</v>
      </c>
      <c r="C742" s="30" t="str">
        <f t="shared" si="55"/>
        <v>1968-6</v>
      </c>
      <c r="D742" s="7">
        <v>3.5000000000000002E-11</v>
      </c>
      <c r="E742" s="7">
        <f t="shared" si="43"/>
        <v>3.5595046428194459E-11</v>
      </c>
      <c r="F742" s="7">
        <v>1.9907485470217053E-11</v>
      </c>
      <c r="G742" s="7">
        <v>36.200000000000003</v>
      </c>
      <c r="H742" s="24">
        <f t="shared" si="44"/>
        <v>2.2038220571104747E-10</v>
      </c>
      <c r="I742" s="24">
        <f t="shared" si="45"/>
        <v>2.1411473713548628E-10</v>
      </c>
      <c r="J742" s="24">
        <f t="shared" si="53"/>
        <v>1.9907485470217053E-11</v>
      </c>
      <c r="K742" s="24">
        <f t="shared" si="54"/>
        <v>14.484635083226635</v>
      </c>
      <c r="L742" s="24">
        <f t="shared" si="49"/>
        <v>160.34952447092269</v>
      </c>
      <c r="M742" s="24">
        <f t="shared" si="50"/>
        <v>155.78933050024719</v>
      </c>
      <c r="N742" s="16">
        <f t="shared" si="51"/>
        <v>87.576931824387884</v>
      </c>
      <c r="O742" s="16">
        <f t="shared" si="52"/>
        <v>87.576931824388069</v>
      </c>
      <c r="P742" s="63">
        <f>N742*'Datos mes_productividad'!V483/100</f>
        <v>106.05416056469866</v>
      </c>
      <c r="Q742" s="63">
        <f t="shared" si="46"/>
        <v>3.9348073861464242E-11</v>
      </c>
      <c r="R742" s="63">
        <f t="shared" si="47"/>
        <v>3.288104380235547E-11</v>
      </c>
      <c r="S742" s="63">
        <f t="shared" si="48"/>
        <v>112.42306817561212</v>
      </c>
    </row>
    <row r="743" spans="1:19" x14ac:dyDescent="0.3">
      <c r="A743" s="30">
        <v>1968</v>
      </c>
      <c r="B743" s="31">
        <v>7</v>
      </c>
      <c r="C743" s="30" t="str">
        <f t="shared" si="55"/>
        <v>1968-7</v>
      </c>
      <c r="D743" s="7">
        <v>3.5000000000000002E-11</v>
      </c>
      <c r="E743" s="7">
        <f t="shared" si="43"/>
        <v>3.5595046428194459E-11</v>
      </c>
      <c r="F743" s="7">
        <v>1.9896429278872955E-11</v>
      </c>
      <c r="G743" s="7">
        <v>36.4</v>
      </c>
      <c r="H743" s="24">
        <f t="shared" si="44"/>
        <v>2.2038220571104747E-10</v>
      </c>
      <c r="I743" s="24">
        <f t="shared" si="45"/>
        <v>2.1411473713548628E-10</v>
      </c>
      <c r="J743" s="24">
        <f t="shared" si="53"/>
        <v>1.9896429278872955E-11</v>
      </c>
      <c r="K743" s="24">
        <f t="shared" si="54"/>
        <v>14.564660691421254</v>
      </c>
      <c r="L743" s="24">
        <f t="shared" si="49"/>
        <v>161.32502991462528</v>
      </c>
      <c r="M743" s="24">
        <f t="shared" si="50"/>
        <v>156.73709346041318</v>
      </c>
      <c r="N743" s="16">
        <f t="shared" si="51"/>
        <v>88.109716527176033</v>
      </c>
      <c r="O743" s="16">
        <f t="shared" si="52"/>
        <v>88.109716527176218</v>
      </c>
      <c r="P743" s="63">
        <f>N743*'Datos mes_productividad'!V484/100</f>
        <v>107.12556592311046</v>
      </c>
      <c r="Q743" s="63">
        <f t="shared" si="46"/>
        <v>3.9161599215488391E-11</v>
      </c>
      <c r="R743" s="63">
        <f t="shared" si="47"/>
        <v>3.2506051926911337E-11</v>
      </c>
      <c r="S743" s="63">
        <f t="shared" si="48"/>
        <v>111.89028347282397</v>
      </c>
    </row>
    <row r="744" spans="1:19" x14ac:dyDescent="0.3">
      <c r="A744" s="30">
        <v>1968</v>
      </c>
      <c r="B744" s="31">
        <v>8</v>
      </c>
      <c r="C744" s="30" t="str">
        <f t="shared" si="55"/>
        <v>1968-8</v>
      </c>
      <c r="D744" s="7">
        <v>3.5000000000000002E-11</v>
      </c>
      <c r="E744" s="7">
        <f t="shared" si="43"/>
        <v>3.5595046428194459E-11</v>
      </c>
      <c r="F744" s="7">
        <v>1.9928947488708418E-11</v>
      </c>
      <c r="G744" s="7">
        <v>36.5</v>
      </c>
      <c r="H744" s="24">
        <f t="shared" si="44"/>
        <v>2.2038220571104747E-10</v>
      </c>
      <c r="I744" s="24">
        <f t="shared" si="45"/>
        <v>2.1411473713548628E-10</v>
      </c>
      <c r="J744" s="24">
        <f t="shared" si="53"/>
        <v>1.9928947488708418E-11</v>
      </c>
      <c r="K744" s="24">
        <f t="shared" si="54"/>
        <v>14.604673495518567</v>
      </c>
      <c r="L744" s="24">
        <f t="shared" si="49"/>
        <v>161.50427213758752</v>
      </c>
      <c r="M744" s="24">
        <f t="shared" si="50"/>
        <v>156.9112381983212</v>
      </c>
      <c r="N744" s="16">
        <f t="shared" si="51"/>
        <v>88.207611946524551</v>
      </c>
      <c r="O744" s="16">
        <f t="shared" si="52"/>
        <v>88.207611946524736</v>
      </c>
      <c r="P744" s="63">
        <f>N744*'Datos mes_productividad'!V485/100</f>
        <v>107.67297932724466</v>
      </c>
      <c r="Q744" s="63">
        <f t="shared" si="46"/>
        <v>3.9127335818716407E-11</v>
      </c>
      <c r="R744" s="63">
        <f t="shared" si="47"/>
        <v>3.2314457235464371E-11</v>
      </c>
      <c r="S744" s="63">
        <f t="shared" si="48"/>
        <v>111.79238805347545</v>
      </c>
    </row>
    <row r="745" spans="1:19" x14ac:dyDescent="0.3">
      <c r="A745" s="30">
        <v>1968</v>
      </c>
      <c r="B745" s="31">
        <v>9</v>
      </c>
      <c r="C745" s="30" t="str">
        <f t="shared" si="55"/>
        <v>1968-9</v>
      </c>
      <c r="D745" s="7">
        <v>3.5000000000000002E-11</v>
      </c>
      <c r="E745" s="7">
        <f t="shared" si="43"/>
        <v>3.5595046428194459E-11</v>
      </c>
      <c r="F745" s="7">
        <v>2.0206490409654038E-11</v>
      </c>
      <c r="G745" s="7">
        <v>36.700000000000003</v>
      </c>
      <c r="H745" s="24">
        <f t="shared" si="44"/>
        <v>2.2038220571104747E-10</v>
      </c>
      <c r="I745" s="24">
        <f t="shared" si="45"/>
        <v>2.1411473713548628E-10</v>
      </c>
      <c r="J745" s="24">
        <f t="shared" si="53"/>
        <v>2.0206490409654038E-11</v>
      </c>
      <c r="K745" s="24">
        <f t="shared" si="54"/>
        <v>14.684699103713189</v>
      </c>
      <c r="L745" s="24">
        <f t="shared" si="49"/>
        <v>160.15875657126364</v>
      </c>
      <c r="M745" s="24">
        <f t="shared" si="50"/>
        <v>155.60398786535703</v>
      </c>
      <c r="N745" s="16">
        <f t="shared" si="51"/>
        <v>87.472741510148751</v>
      </c>
      <c r="O745" s="16">
        <f t="shared" si="52"/>
        <v>87.472741510148921</v>
      </c>
      <c r="P745" s="63">
        <f>N745*'Datos mes_productividad'!V486/100</f>
        <v>107.20245824375425</v>
      </c>
      <c r="Q745" s="63">
        <f t="shared" si="46"/>
        <v>3.938454047144794E-11</v>
      </c>
      <c r="R745" s="63">
        <f t="shared" si="47"/>
        <v>3.2479139614686012E-11</v>
      </c>
      <c r="S745" s="63">
        <f t="shared" si="48"/>
        <v>112.52725848985125</v>
      </c>
    </row>
    <row r="746" spans="1:19" x14ac:dyDescent="0.3">
      <c r="A746" s="30">
        <v>1968</v>
      </c>
      <c r="B746" s="31">
        <v>10</v>
      </c>
      <c r="C746" s="30" t="str">
        <f t="shared" si="55"/>
        <v>1968-10</v>
      </c>
      <c r="D746" s="7">
        <v>3.5000000000000002E-11</v>
      </c>
      <c r="E746" s="7">
        <f t="shared" si="43"/>
        <v>3.5595046428194459E-11</v>
      </c>
      <c r="F746" s="7">
        <v>2.0602887387548277E-11</v>
      </c>
      <c r="G746" s="7">
        <v>36.9</v>
      </c>
      <c r="H746" s="24">
        <f t="shared" si="44"/>
        <v>2.2038220571104747E-10</v>
      </c>
      <c r="I746" s="24">
        <f t="shared" si="45"/>
        <v>2.1411473713548628E-10</v>
      </c>
      <c r="J746" s="24">
        <f t="shared" si="53"/>
        <v>2.0602887387548277E-11</v>
      </c>
      <c r="K746" s="24">
        <f t="shared" si="54"/>
        <v>14.764724711907812</v>
      </c>
      <c r="L746" s="24">
        <f t="shared" si="49"/>
        <v>157.93332932029691</v>
      </c>
      <c r="M746" s="24">
        <f t="shared" si="50"/>
        <v>153.44184973211932</v>
      </c>
      <c r="N746" s="16">
        <f t="shared" si="51"/>
        <v>86.257296118083417</v>
      </c>
      <c r="O746" s="16">
        <f t="shared" si="52"/>
        <v>86.257296118083588</v>
      </c>
      <c r="P746" s="63">
        <f>N746*'Datos mes_productividad'!V487/100</f>
        <v>106.13513750137334</v>
      </c>
      <c r="Q746" s="63">
        <f t="shared" si="46"/>
        <v>3.9809946358670804E-11</v>
      </c>
      <c r="R746" s="63">
        <f t="shared" si="47"/>
        <v>3.2852701874519335E-11</v>
      </c>
      <c r="S746" s="63">
        <f t="shared" si="48"/>
        <v>113.74270388191658</v>
      </c>
    </row>
    <row r="747" spans="1:19" x14ac:dyDescent="0.3">
      <c r="A747" s="30">
        <v>1968</v>
      </c>
      <c r="B747" s="31">
        <v>11</v>
      </c>
      <c r="C747" s="30" t="str">
        <f t="shared" si="55"/>
        <v>1968-11</v>
      </c>
      <c r="D747" s="7">
        <v>3.5000000000000002E-11</v>
      </c>
      <c r="E747" s="7">
        <f t="shared" si="43"/>
        <v>3.5595046428194459E-11</v>
      </c>
      <c r="F747" s="7">
        <v>2.0671338219251887E-11</v>
      </c>
      <c r="G747" s="7">
        <v>37.1</v>
      </c>
      <c r="H747" s="24">
        <f t="shared" si="44"/>
        <v>2.2038220571104747E-10</v>
      </c>
      <c r="I747" s="24">
        <f t="shared" si="45"/>
        <v>2.1411473713548628E-10</v>
      </c>
      <c r="J747" s="24">
        <f t="shared" si="53"/>
        <v>2.0671338219251887E-11</v>
      </c>
      <c r="K747" s="24">
        <f t="shared" si="54"/>
        <v>14.844750320102435</v>
      </c>
      <c r="L747" s="24">
        <f t="shared" si="49"/>
        <v>158.26352334204861</v>
      </c>
      <c r="M747" s="24">
        <f t="shared" si="50"/>
        <v>153.76265333757817</v>
      </c>
      <c r="N747" s="16">
        <f t="shared" si="51"/>
        <v>86.43763578187216</v>
      </c>
      <c r="O747" s="16">
        <f t="shared" si="52"/>
        <v>86.437635781872331</v>
      </c>
      <c r="P747" s="63">
        <f>N747*'Datos mes_productividad'!V488/100</f>
        <v>106.78188096130106</v>
      </c>
      <c r="Q747" s="63">
        <f t="shared" si="46"/>
        <v>3.9746827476344747E-11</v>
      </c>
      <c r="R747" s="63">
        <f t="shared" si="47"/>
        <v>3.2626341663544631E-11</v>
      </c>
      <c r="S747" s="63">
        <f t="shared" si="48"/>
        <v>113.56236421812784</v>
      </c>
    </row>
    <row r="748" spans="1:19" x14ac:dyDescent="0.3">
      <c r="A748" s="30">
        <v>1968</v>
      </c>
      <c r="B748" s="31">
        <v>12</v>
      </c>
      <c r="C748" s="30" t="str">
        <f t="shared" si="55"/>
        <v>1968-12</v>
      </c>
      <c r="D748" s="7">
        <v>3.5000000000000002E-11</v>
      </c>
      <c r="E748" s="7">
        <f t="shared" si="43"/>
        <v>3.5595046428194459E-11</v>
      </c>
      <c r="F748" s="7">
        <v>2.2506015618168326E-11</v>
      </c>
      <c r="G748" s="7">
        <v>37.200000000000003</v>
      </c>
      <c r="H748" s="24">
        <f t="shared" si="44"/>
        <v>2.2038220571104747E-10</v>
      </c>
      <c r="I748" s="24">
        <f t="shared" si="45"/>
        <v>2.1411473713548628E-10</v>
      </c>
      <c r="J748" s="24">
        <f t="shared" si="53"/>
        <v>2.2506015618168326E-11</v>
      </c>
      <c r="K748" s="24">
        <f t="shared" si="54"/>
        <v>14.884763124199745</v>
      </c>
      <c r="L748" s="24">
        <f t="shared" si="49"/>
        <v>145.75378354174339</v>
      </c>
      <c r="M748" s="24">
        <f t="shared" si="50"/>
        <v>141.60867910751892</v>
      </c>
      <c r="N748" s="16">
        <f t="shared" si="51"/>
        <v>79.60528231374056</v>
      </c>
      <c r="O748" s="16">
        <f t="shared" si="52"/>
        <v>79.605282313740716</v>
      </c>
      <c r="P748" s="63">
        <f>N748*'Datos mes_productividad'!V489/100</f>
        <v>98.734268819316924</v>
      </c>
      <c r="Q748" s="63">
        <f t="shared" si="46"/>
        <v>4.2138151190190803E-11</v>
      </c>
      <c r="R748" s="63">
        <f t="shared" si="47"/>
        <v>3.544300591323908E-11</v>
      </c>
      <c r="S748" s="63">
        <f t="shared" si="48"/>
        <v>120.39471768625943</v>
      </c>
    </row>
    <row r="749" spans="1:19" x14ac:dyDescent="0.3">
      <c r="A749" s="30">
        <v>1969</v>
      </c>
      <c r="B749" s="31">
        <v>1</v>
      </c>
      <c r="C749" s="30" t="str">
        <f t="shared" si="55"/>
        <v>1969-1</v>
      </c>
      <c r="D749" s="7">
        <v>3.5000000000000002E-11</v>
      </c>
      <c r="E749" s="7">
        <f t="shared" si="43"/>
        <v>3.5595046428194459E-11</v>
      </c>
      <c r="F749" s="7">
        <v>2.1467871769171393E-11</v>
      </c>
      <c r="G749" s="7">
        <v>37.299999999999997</v>
      </c>
      <c r="H749" s="24">
        <f t="shared" si="44"/>
        <v>2.2038220571104747E-10</v>
      </c>
      <c r="I749" s="24">
        <f t="shared" si="45"/>
        <v>2.1411473713548628E-10</v>
      </c>
      <c r="J749" s="24">
        <f t="shared" si="53"/>
        <v>2.1467871769171393E-11</v>
      </c>
      <c r="K749" s="24">
        <f t="shared" si="54"/>
        <v>14.924775928297054</v>
      </c>
      <c r="L749" s="24">
        <f t="shared" si="49"/>
        <v>153.21290690512654</v>
      </c>
      <c r="M749" s="24">
        <f t="shared" si="50"/>
        <v>148.85567181756554</v>
      </c>
      <c r="N749" s="16">
        <f t="shared" si="51"/>
        <v>83.679177390262367</v>
      </c>
      <c r="O749" s="16">
        <f t="shared" si="52"/>
        <v>83.679177390262538</v>
      </c>
      <c r="P749" s="63">
        <f>N749*'Datos mes_productividad'!V490/100</f>
        <v>104.2016917891614</v>
      </c>
      <c r="Q749" s="63">
        <f t="shared" si="46"/>
        <v>4.0712287913408171E-11</v>
      </c>
      <c r="R749" s="63">
        <f t="shared" si="47"/>
        <v>3.3529407873793513E-11</v>
      </c>
      <c r="S749" s="63">
        <f t="shared" si="48"/>
        <v>116.32082260973762</v>
      </c>
    </row>
    <row r="750" spans="1:19" x14ac:dyDescent="0.3">
      <c r="A750" s="30">
        <v>1969</v>
      </c>
      <c r="B750" s="31">
        <v>2</v>
      </c>
      <c r="C750" s="30" t="str">
        <f t="shared" si="55"/>
        <v>1969-2</v>
      </c>
      <c r="D750" s="7">
        <v>3.5000000000000002E-11</v>
      </c>
      <c r="E750" s="7">
        <f t="shared" si="43"/>
        <v>3.5595046428194459E-11</v>
      </c>
      <c r="F750" s="7">
        <v>2.1179597838980061E-11</v>
      </c>
      <c r="G750" s="7">
        <v>37.6</v>
      </c>
      <c r="H750" s="24">
        <f t="shared" si="44"/>
        <v>2.2038220571104747E-10</v>
      </c>
      <c r="I750" s="24">
        <f t="shared" si="45"/>
        <v>2.1411473713548628E-10</v>
      </c>
      <c r="J750" s="24">
        <f t="shared" si="53"/>
        <v>2.1179597838980061E-11</v>
      </c>
      <c r="K750" s="24">
        <f t="shared" si="54"/>
        <v>15.04481434058899</v>
      </c>
      <c r="L750" s="24">
        <f t="shared" si="49"/>
        <v>156.5473241795921</v>
      </c>
      <c r="M750" s="24">
        <f t="shared" si="50"/>
        <v>152.09526131127586</v>
      </c>
      <c r="N750" s="16">
        <f t="shared" si="51"/>
        <v>85.500311785786465</v>
      </c>
      <c r="O750" s="16">
        <f t="shared" si="52"/>
        <v>85.500311785786636</v>
      </c>
      <c r="P750" s="63">
        <f>N750*'Datos mes_productividad'!V491/100</f>
        <v>106.89475759696407</v>
      </c>
      <c r="Q750" s="63">
        <f t="shared" si="46"/>
        <v>4.0074890874974742E-11</v>
      </c>
      <c r="R750" s="63">
        <f t="shared" si="47"/>
        <v>3.2586834841062573E-11</v>
      </c>
      <c r="S750" s="63">
        <f t="shared" si="48"/>
        <v>114.49968821421355</v>
      </c>
    </row>
    <row r="751" spans="1:19" x14ac:dyDescent="0.3">
      <c r="A751" s="30">
        <v>1969</v>
      </c>
      <c r="B751" s="31">
        <v>3</v>
      </c>
      <c r="C751" s="30" t="str">
        <f t="shared" si="55"/>
        <v>1969-3</v>
      </c>
      <c r="D751" s="7">
        <v>3.5000000000000002E-11</v>
      </c>
      <c r="E751" s="7">
        <f t="shared" si="43"/>
        <v>3.5595046428194459E-11</v>
      </c>
      <c r="F751" s="7">
        <v>2.1417468543926445E-11</v>
      </c>
      <c r="G751" s="7">
        <v>37.799999999999997</v>
      </c>
      <c r="H751" s="24">
        <f t="shared" si="44"/>
        <v>2.2038220571104747E-10</v>
      </c>
      <c r="I751" s="24">
        <f t="shared" si="45"/>
        <v>2.1411473713548628E-10</v>
      </c>
      <c r="J751" s="24">
        <f t="shared" si="53"/>
        <v>2.1417468543926445E-11</v>
      </c>
      <c r="K751" s="24">
        <f t="shared" si="54"/>
        <v>15.124839948783611</v>
      </c>
      <c r="L751" s="24">
        <f t="shared" si="49"/>
        <v>155.63209919524959</v>
      </c>
      <c r="M751" s="24">
        <f t="shared" si="50"/>
        <v>151.20606448928172</v>
      </c>
      <c r="N751" s="16">
        <f t="shared" si="51"/>
        <v>85.000450022415436</v>
      </c>
      <c r="O751" s="16">
        <f t="shared" si="52"/>
        <v>85.000450022415635</v>
      </c>
      <c r="P751" s="63">
        <f>N751*'Datos mes_productividad'!V492/100</f>
        <v>106.69431360408375</v>
      </c>
      <c r="Q751" s="63">
        <f t="shared" si="46"/>
        <v>4.0249842492154599E-11</v>
      </c>
      <c r="R751" s="63">
        <f t="shared" si="47"/>
        <v>3.265699023857069E-11</v>
      </c>
      <c r="S751" s="63">
        <f t="shared" si="48"/>
        <v>114.99954997758456</v>
      </c>
    </row>
    <row r="752" spans="1:19" x14ac:dyDescent="0.3">
      <c r="A752" s="30">
        <v>1969</v>
      </c>
      <c r="B752" s="31">
        <v>4</v>
      </c>
      <c r="C752" s="30" t="str">
        <f t="shared" si="55"/>
        <v>1969-4</v>
      </c>
      <c r="D752" s="7">
        <v>3.5000000000000002E-11</v>
      </c>
      <c r="E752" s="7">
        <f t="shared" si="43"/>
        <v>3.5595046428194459E-11</v>
      </c>
      <c r="F752" s="7">
        <v>2.1439093153467028E-11</v>
      </c>
      <c r="G752" s="7">
        <v>38.1</v>
      </c>
      <c r="H752" s="24">
        <f t="shared" si="44"/>
        <v>2.2038220571104747E-10</v>
      </c>
      <c r="I752" s="24">
        <f t="shared" si="45"/>
        <v>2.1411473713548628E-10</v>
      </c>
      <c r="J752" s="24">
        <f t="shared" si="53"/>
        <v>2.1439093153467028E-11</v>
      </c>
      <c r="K752" s="24">
        <f t="shared" si="54"/>
        <v>15.244878361075545</v>
      </c>
      <c r="L752" s="24">
        <f t="shared" si="49"/>
        <v>156.70904990993671</v>
      </c>
      <c r="M752" s="24">
        <f t="shared" si="50"/>
        <v>152.25238770961212</v>
      </c>
      <c r="N752" s="16">
        <f t="shared" si="51"/>
        <v>85.588640349948847</v>
      </c>
      <c r="O752" s="16">
        <f t="shared" si="52"/>
        <v>85.588640349949031</v>
      </c>
      <c r="P752" s="63">
        <f>N752*'Datos mes_productividad'!V493/100</f>
        <v>107.86176348904176</v>
      </c>
      <c r="Q752" s="63">
        <f t="shared" si="46"/>
        <v>4.0043975877517905E-11</v>
      </c>
      <c r="R752" s="63">
        <f t="shared" si="47"/>
        <v>3.2248382778835384E-11</v>
      </c>
      <c r="S752" s="63">
        <f t="shared" si="48"/>
        <v>114.41135965005115</v>
      </c>
    </row>
    <row r="753" spans="1:19" x14ac:dyDescent="0.3">
      <c r="A753" s="30">
        <v>1969</v>
      </c>
      <c r="B753" s="31">
        <v>5</v>
      </c>
      <c r="C753" s="30" t="str">
        <f t="shared" si="55"/>
        <v>1969-5</v>
      </c>
      <c r="D753" s="7">
        <v>3.5000000000000002E-11</v>
      </c>
      <c r="E753" s="7">
        <f t="shared" si="43"/>
        <v>3.5595046428194459E-11</v>
      </c>
      <c r="F753" s="7">
        <v>2.1143502626062739E-11</v>
      </c>
      <c r="G753" s="7">
        <v>38.1</v>
      </c>
      <c r="H753" s="24">
        <f t="shared" si="44"/>
        <v>2.2038220571104747E-10</v>
      </c>
      <c r="I753" s="24">
        <f t="shared" si="45"/>
        <v>2.1411473713548628E-10</v>
      </c>
      <c r="J753" s="24">
        <f t="shared" si="53"/>
        <v>2.1143502626062739E-11</v>
      </c>
      <c r="K753" s="24">
        <f t="shared" si="54"/>
        <v>15.244878361075545</v>
      </c>
      <c r="L753" s="24">
        <f t="shared" si="49"/>
        <v>158.89987474776677</v>
      </c>
      <c r="M753" s="24">
        <f t="shared" si="50"/>
        <v>154.38090749072785</v>
      </c>
      <c r="N753" s="16">
        <f t="shared" si="51"/>
        <v>86.785187194068826</v>
      </c>
      <c r="O753" s="16">
        <f t="shared" si="52"/>
        <v>86.785187194068996</v>
      </c>
      <c r="P753" s="63">
        <f>N753*'Datos mes_productividad'!V494/100</f>
        <v>109.80657213341797</v>
      </c>
      <c r="Q753" s="63">
        <f t="shared" si="46"/>
        <v>3.9625184482075913E-11</v>
      </c>
      <c r="R753" s="63">
        <f t="shared" si="47"/>
        <v>3.1567699753303713E-11</v>
      </c>
      <c r="S753" s="63">
        <f t="shared" si="48"/>
        <v>113.21481280593117</v>
      </c>
    </row>
    <row r="754" spans="1:19" x14ac:dyDescent="0.3">
      <c r="A754" s="30">
        <v>1969</v>
      </c>
      <c r="B754" s="31">
        <v>6</v>
      </c>
      <c r="C754" s="30" t="str">
        <f t="shared" si="55"/>
        <v>1969-6</v>
      </c>
      <c r="D754" s="7">
        <v>3.5000000000000002E-11</v>
      </c>
      <c r="E754" s="7">
        <f t="shared" si="43"/>
        <v>3.5595046428194459E-11</v>
      </c>
      <c r="F754" s="7">
        <v>2.135259471530471E-11</v>
      </c>
      <c r="G754" s="7">
        <v>38.299999999999997</v>
      </c>
      <c r="H754" s="24">
        <f t="shared" si="44"/>
        <v>2.2038220571104747E-10</v>
      </c>
      <c r="I754" s="24">
        <f t="shared" si="45"/>
        <v>2.1411473713548628E-10</v>
      </c>
      <c r="J754" s="24">
        <f t="shared" si="53"/>
        <v>2.135259471530471E-11</v>
      </c>
      <c r="K754" s="24">
        <f t="shared" si="54"/>
        <v>15.324903969270165</v>
      </c>
      <c r="L754" s="24">
        <f t="shared" si="49"/>
        <v>158.16982357825592</v>
      </c>
      <c r="M754" s="24">
        <f t="shared" si="50"/>
        <v>153.67161830945784</v>
      </c>
      <c r="N754" s="16">
        <f t="shared" si="51"/>
        <v>86.38646046437303</v>
      </c>
      <c r="O754" s="16">
        <f t="shared" si="52"/>
        <v>86.386460464373215</v>
      </c>
      <c r="P754" s="63">
        <f>N754*'Datos mes_productividad'!V495/100</f>
        <v>109.73868456916296</v>
      </c>
      <c r="Q754" s="63">
        <f t="shared" si="46"/>
        <v>3.9764738837469442E-11</v>
      </c>
      <c r="R754" s="63">
        <f t="shared" si="47"/>
        <v>3.1591460400792963E-11</v>
      </c>
      <c r="S754" s="63">
        <f t="shared" si="48"/>
        <v>113.61353953562696</v>
      </c>
    </row>
    <row r="755" spans="1:19" x14ac:dyDescent="0.3">
      <c r="A755" s="30">
        <v>1969</v>
      </c>
      <c r="B755" s="31">
        <v>7</v>
      </c>
      <c r="C755" s="30" t="str">
        <f t="shared" si="55"/>
        <v>1969-7</v>
      </c>
      <c r="D755" s="7">
        <v>3.5000000000000002E-11</v>
      </c>
      <c r="E755" s="7">
        <f t="shared" si="43"/>
        <v>3.5595046428194459E-11</v>
      </c>
      <c r="F755" s="7">
        <v>2.1637291642414122E-11</v>
      </c>
      <c r="G755" s="7">
        <v>38.5</v>
      </c>
      <c r="H755" s="24">
        <f t="shared" si="44"/>
        <v>2.2038220571104747E-10</v>
      </c>
      <c r="I755" s="24">
        <f t="shared" si="45"/>
        <v>2.1411473713548628E-10</v>
      </c>
      <c r="J755" s="24">
        <f t="shared" si="53"/>
        <v>2.1637291642414122E-11</v>
      </c>
      <c r="K755" s="24">
        <f t="shared" si="54"/>
        <v>15.40492957746479</v>
      </c>
      <c r="L755" s="24">
        <f t="shared" si="49"/>
        <v>156.90375742082756</v>
      </c>
      <c r="M755" s="24">
        <f t="shared" si="50"/>
        <v>152.44155791679012</v>
      </c>
      <c r="N755" s="16">
        <f t="shared" si="51"/>
        <v>85.694982332959086</v>
      </c>
      <c r="O755" s="16">
        <f t="shared" si="52"/>
        <v>85.694982332959256</v>
      </c>
      <c r="P755" s="63">
        <f>N755*'Datos mes_productividad'!V496/100</f>
        <v>109.14879037168171</v>
      </c>
      <c r="Q755" s="63">
        <f t="shared" si="46"/>
        <v>4.0006756183464324E-11</v>
      </c>
      <c r="R755" s="63">
        <f t="shared" si="47"/>
        <v>3.1797923369911408E-11</v>
      </c>
      <c r="S755" s="63">
        <f t="shared" si="48"/>
        <v>114.30501766704093</v>
      </c>
    </row>
    <row r="756" spans="1:19" x14ac:dyDescent="0.3">
      <c r="A756" s="30">
        <v>1969</v>
      </c>
      <c r="B756" s="31">
        <v>8</v>
      </c>
      <c r="C756" s="30" t="str">
        <f t="shared" si="55"/>
        <v>1969-8</v>
      </c>
      <c r="D756" s="7">
        <v>3.5000000000000002E-11</v>
      </c>
      <c r="E756" s="7">
        <f t="shared" si="43"/>
        <v>3.5595046428194459E-11</v>
      </c>
      <c r="F756" s="7">
        <v>2.147518836638435E-11</v>
      </c>
      <c r="G756" s="7">
        <v>38.700000000000003</v>
      </c>
      <c r="H756" s="24">
        <f t="shared" si="44"/>
        <v>2.2038220571104747E-10</v>
      </c>
      <c r="I756" s="24">
        <f t="shared" si="45"/>
        <v>2.1411473713548628E-10</v>
      </c>
      <c r="J756" s="24">
        <f t="shared" si="53"/>
        <v>2.147518836638435E-11</v>
      </c>
      <c r="K756" s="24">
        <f t="shared" si="54"/>
        <v>15.484955185659413</v>
      </c>
      <c r="L756" s="24">
        <f t="shared" si="49"/>
        <v>158.90936651778969</v>
      </c>
      <c r="M756" s="24">
        <f t="shared" si="50"/>
        <v>154.39012932348359</v>
      </c>
      <c r="N756" s="16">
        <f t="shared" si="51"/>
        <v>86.790371244965954</v>
      </c>
      <c r="O756" s="16">
        <f t="shared" si="52"/>
        <v>86.790371244966153</v>
      </c>
      <c r="P756" s="63">
        <f>N756*'Datos mes_productividad'!V497/100</f>
        <v>110.83694399806849</v>
      </c>
      <c r="Q756" s="63">
        <f t="shared" si="46"/>
        <v>3.9623370064261918E-11</v>
      </c>
      <c r="R756" s="63">
        <f t="shared" si="47"/>
        <v>3.1207069600676029E-11</v>
      </c>
      <c r="S756" s="63">
        <f t="shared" si="48"/>
        <v>113.20962875503405</v>
      </c>
    </row>
    <row r="757" spans="1:19" x14ac:dyDescent="0.3">
      <c r="A757" s="30">
        <v>1969</v>
      </c>
      <c r="B757" s="31">
        <v>9</v>
      </c>
      <c r="C757" s="30" t="str">
        <f t="shared" si="55"/>
        <v>1969-9</v>
      </c>
      <c r="D757" s="7">
        <v>3.5000000000000002E-11</v>
      </c>
      <c r="E757" s="7">
        <f t="shared" si="43"/>
        <v>3.5595046428194459E-11</v>
      </c>
      <c r="F757" s="7">
        <v>2.1875324938409682E-11</v>
      </c>
      <c r="G757" s="7">
        <v>38.9</v>
      </c>
      <c r="H757" s="24">
        <f t="shared" si="44"/>
        <v>2.2038220571104747E-10</v>
      </c>
      <c r="I757" s="24">
        <f t="shared" si="45"/>
        <v>2.1411473713548628E-10</v>
      </c>
      <c r="J757" s="24">
        <f t="shared" si="53"/>
        <v>2.1875324938409682E-11</v>
      </c>
      <c r="K757" s="24">
        <f t="shared" si="54"/>
        <v>15.564980793854033</v>
      </c>
      <c r="L757" s="24">
        <f t="shared" si="49"/>
        <v>156.80886153040242</v>
      </c>
      <c r="M757" s="24">
        <f t="shared" si="50"/>
        <v>152.34936077878589</v>
      </c>
      <c r="N757" s="16">
        <f t="shared" si="51"/>
        <v>85.643153735689467</v>
      </c>
      <c r="O757" s="16">
        <f t="shared" si="52"/>
        <v>85.643153735689651</v>
      </c>
      <c r="P757" s="63">
        <f>N757*'Datos mes_productividad'!V498/100</f>
        <v>109.6617347149994</v>
      </c>
      <c r="Q757" s="63">
        <f t="shared" si="46"/>
        <v>4.0024896192508688E-11</v>
      </c>
      <c r="R757" s="63">
        <f t="shared" si="47"/>
        <v>3.1618392849750215E-11</v>
      </c>
      <c r="S757" s="63">
        <f t="shared" si="48"/>
        <v>114.35684626431053</v>
      </c>
    </row>
    <row r="758" spans="1:19" x14ac:dyDescent="0.3">
      <c r="A758" s="30">
        <v>1969</v>
      </c>
      <c r="B758" s="31">
        <v>10</v>
      </c>
      <c r="C758" s="30" t="str">
        <f t="shared" si="55"/>
        <v>1969-10</v>
      </c>
      <c r="D758" s="7">
        <v>3.5000000000000002E-11</v>
      </c>
      <c r="E758" s="7">
        <f t="shared" si="43"/>
        <v>3.5595046428194459E-11</v>
      </c>
      <c r="F758" s="7">
        <v>2.220684808768212E-11</v>
      </c>
      <c r="G758" s="7">
        <v>39.1</v>
      </c>
      <c r="H758" s="24">
        <f t="shared" si="44"/>
        <v>2.2038220571104747E-10</v>
      </c>
      <c r="I758" s="24">
        <f t="shared" si="45"/>
        <v>2.1411473713548628E-10</v>
      </c>
      <c r="J758" s="24">
        <f t="shared" si="53"/>
        <v>2.220684808768212E-11</v>
      </c>
      <c r="K758" s="24">
        <f t="shared" si="54"/>
        <v>15.645006402048656</v>
      </c>
      <c r="L758" s="24">
        <f t="shared" si="49"/>
        <v>155.26206175830242</v>
      </c>
      <c r="M758" s="24">
        <f t="shared" si="50"/>
        <v>150.84655057895216</v>
      </c>
      <c r="N758" s="16">
        <f t="shared" si="51"/>
        <v>84.798349370761372</v>
      </c>
      <c r="O758" s="16">
        <f t="shared" si="52"/>
        <v>84.798349370761557</v>
      </c>
      <c r="P758" s="63">
        <f>N758*'Datos mes_productividad'!V499/100</f>
        <v>108.86776876061947</v>
      </c>
      <c r="Q758" s="63">
        <f t="shared" si="46"/>
        <v>4.032057772023352E-11</v>
      </c>
      <c r="R758" s="63">
        <f t="shared" si="47"/>
        <v>3.1896280933783183E-11</v>
      </c>
      <c r="S758" s="63">
        <f t="shared" si="48"/>
        <v>115.20165062923861</v>
      </c>
    </row>
    <row r="759" spans="1:19" x14ac:dyDescent="0.3">
      <c r="A759" s="30">
        <v>1969</v>
      </c>
      <c r="B759" s="31">
        <v>11</v>
      </c>
      <c r="C759" s="30" t="str">
        <f t="shared" si="55"/>
        <v>1969-11</v>
      </c>
      <c r="D759" s="7">
        <v>3.5000000000000002E-11</v>
      </c>
      <c r="E759" s="7">
        <f t="shared" si="43"/>
        <v>3.5595046428194459E-11</v>
      </c>
      <c r="F759" s="7">
        <v>2.2365374360629972E-11</v>
      </c>
      <c r="G759" s="7">
        <v>39.200000000000003</v>
      </c>
      <c r="H759" s="24">
        <f t="shared" si="44"/>
        <v>2.2038220571104747E-10</v>
      </c>
      <c r="I759" s="24">
        <f t="shared" si="45"/>
        <v>2.1411473713548628E-10</v>
      </c>
      <c r="J759" s="24">
        <f t="shared" si="53"/>
        <v>2.2365374360629972E-11</v>
      </c>
      <c r="K759" s="24">
        <f t="shared" si="54"/>
        <v>15.68501920614597</v>
      </c>
      <c r="L759" s="24">
        <f t="shared" si="49"/>
        <v>154.5558358886878</v>
      </c>
      <c r="M759" s="24">
        <f t="shared" si="50"/>
        <v>150.16040912781756</v>
      </c>
      <c r="N759" s="16">
        <f t="shared" si="51"/>
        <v>84.41263513157088</v>
      </c>
      <c r="O759" s="16">
        <f t="shared" si="52"/>
        <v>84.412635131571051</v>
      </c>
      <c r="P759" s="63">
        <f>N759*'Datos mes_productividad'!V500/100</f>
        <v>108.65978586501399</v>
      </c>
      <c r="Q759" s="63">
        <f t="shared" si="46"/>
        <v>4.0455577703950193E-11</v>
      </c>
      <c r="R759" s="63">
        <f t="shared" si="47"/>
        <v>3.1969074947245105E-11</v>
      </c>
      <c r="S759" s="63">
        <f t="shared" si="48"/>
        <v>115.58736486842911</v>
      </c>
    </row>
    <row r="760" spans="1:19" x14ac:dyDescent="0.3">
      <c r="A760" s="30">
        <v>1969</v>
      </c>
      <c r="B760" s="31">
        <v>12</v>
      </c>
      <c r="C760" s="30" t="str">
        <f t="shared" si="55"/>
        <v>1969-12</v>
      </c>
      <c r="D760" s="7">
        <v>3.5000000000000002E-11</v>
      </c>
      <c r="E760" s="7">
        <f t="shared" si="43"/>
        <v>3.5595046428194459E-11</v>
      </c>
      <c r="F760" s="7">
        <v>2.4005430273681234E-11</v>
      </c>
      <c r="G760" s="7">
        <v>39.4</v>
      </c>
      <c r="H760" s="24">
        <f t="shared" si="44"/>
        <v>2.2038220571104747E-10</v>
      </c>
      <c r="I760" s="24">
        <f t="shared" si="45"/>
        <v>2.1411473713548628E-10</v>
      </c>
      <c r="J760" s="24">
        <f t="shared" si="53"/>
        <v>2.4005430273681237E-11</v>
      </c>
      <c r="K760" s="24">
        <f t="shared" si="54"/>
        <v>15.765044814340589</v>
      </c>
      <c r="L760" s="24">
        <f t="shared" si="49"/>
        <v>144.73122579798275</v>
      </c>
      <c r="M760" s="24">
        <f t="shared" si="50"/>
        <v>140.61520197171865</v>
      </c>
      <c r="N760" s="16">
        <f t="shared" si="51"/>
        <v>79.046799398949844</v>
      </c>
      <c r="O760" s="16">
        <f t="shared" si="52"/>
        <v>79.046799398950014</v>
      </c>
      <c r="P760" s="63">
        <f>N760*'Datos mes_productividad'!V501/100</f>
        <v>102.02230709488198</v>
      </c>
      <c r="Q760" s="63">
        <f t="shared" si="46"/>
        <v>4.2333620210367559E-11</v>
      </c>
      <c r="R760" s="63">
        <f t="shared" si="47"/>
        <v>3.4292192516791309E-11</v>
      </c>
      <c r="S760" s="63">
        <f t="shared" si="48"/>
        <v>120.95320060105017</v>
      </c>
    </row>
    <row r="761" spans="1:19" x14ac:dyDescent="0.3">
      <c r="A761" s="30">
        <v>1970</v>
      </c>
      <c r="B761" s="31">
        <v>1</v>
      </c>
      <c r="C761" s="30" t="str">
        <f t="shared" si="55"/>
        <v>1970-1</v>
      </c>
      <c r="D761" s="7">
        <v>3.5000000000000002E-11</v>
      </c>
      <c r="E761" s="7">
        <f t="shared" si="43"/>
        <v>3.5595046428194459E-11</v>
      </c>
      <c r="F761" s="7">
        <v>2.2873633980358149E-11</v>
      </c>
      <c r="G761" s="7">
        <v>39.6</v>
      </c>
      <c r="H761" s="24">
        <f t="shared" si="44"/>
        <v>2.2038220571104747E-10</v>
      </c>
      <c r="I761" s="24">
        <f t="shared" si="45"/>
        <v>2.1411473713548628E-10</v>
      </c>
      <c r="J761" s="24">
        <f t="shared" si="53"/>
        <v>2.2873633980358149E-11</v>
      </c>
      <c r="K761" s="24">
        <f t="shared" si="54"/>
        <v>15.845070422535212</v>
      </c>
      <c r="L761" s="24">
        <f t="shared" si="49"/>
        <v>152.66361140358305</v>
      </c>
      <c r="M761" s="24">
        <f t="shared" si="50"/>
        <v>148.32199777821546</v>
      </c>
      <c r="N761" s="16">
        <f t="shared" si="51"/>
        <v>83.379172667149874</v>
      </c>
      <c r="O761" s="16">
        <f t="shared" si="52"/>
        <v>83.379172667150044</v>
      </c>
      <c r="P761" s="63">
        <f>N761*'Datos mes_productividad'!V502/100</f>
        <v>107.89911810804514</v>
      </c>
      <c r="Q761" s="63">
        <f t="shared" si="46"/>
        <v>4.0817289566497544E-11</v>
      </c>
      <c r="R761" s="63">
        <f t="shared" si="47"/>
        <v>3.2235308662184197E-11</v>
      </c>
      <c r="S761" s="63">
        <f t="shared" si="48"/>
        <v>116.62082733285013</v>
      </c>
    </row>
    <row r="762" spans="1:19" x14ac:dyDescent="0.3">
      <c r="A762" s="30">
        <v>1970</v>
      </c>
      <c r="B762" s="31">
        <v>2</v>
      </c>
      <c r="C762" s="30" t="str">
        <f t="shared" si="55"/>
        <v>1970-2</v>
      </c>
      <c r="D762" s="7">
        <v>3.5000000000000002E-11</v>
      </c>
      <c r="E762" s="7">
        <f t="shared" si="43"/>
        <v>3.5595046428194459E-11</v>
      </c>
      <c r="F762" s="7">
        <v>2.3183695111139236E-11</v>
      </c>
      <c r="G762" s="7">
        <v>39.799999999999997</v>
      </c>
      <c r="H762" s="24">
        <f t="shared" si="44"/>
        <v>2.2038220571104747E-10</v>
      </c>
      <c r="I762" s="24">
        <f t="shared" si="45"/>
        <v>2.1411473713548628E-10</v>
      </c>
      <c r="J762" s="24">
        <f t="shared" si="53"/>
        <v>2.3183695111139232E-11</v>
      </c>
      <c r="K762" s="24">
        <f t="shared" si="54"/>
        <v>15.925096030729833</v>
      </c>
      <c r="L762" s="24">
        <f t="shared" si="49"/>
        <v>151.38258903888888</v>
      </c>
      <c r="M762" s="24">
        <f t="shared" si="50"/>
        <v>147.07740651915165</v>
      </c>
      <c r="N762" s="16">
        <f t="shared" si="51"/>
        <v>82.679526012951783</v>
      </c>
      <c r="O762" s="16">
        <f t="shared" si="52"/>
        <v>82.679526012951939</v>
      </c>
      <c r="P762" s="63">
        <f>N762*'Datos mes_productividad'!V503/100</f>
        <v>107.27728040467247</v>
      </c>
      <c r="Q762" s="63">
        <f t="shared" si="46"/>
        <v>4.106216589546688E-11</v>
      </c>
      <c r="R762" s="63">
        <f t="shared" si="47"/>
        <v>3.2452951858364642E-11</v>
      </c>
      <c r="S762" s="63">
        <f t="shared" si="48"/>
        <v>117.32047398704822</v>
      </c>
    </row>
    <row r="763" spans="1:19" x14ac:dyDescent="0.3">
      <c r="A763" s="30">
        <v>1970</v>
      </c>
      <c r="B763" s="31">
        <v>3</v>
      </c>
      <c r="C763" s="30" t="str">
        <f t="shared" si="55"/>
        <v>1970-3</v>
      </c>
      <c r="D763" s="7">
        <v>3.5000000000000002E-11</v>
      </c>
      <c r="E763" s="7">
        <f t="shared" si="43"/>
        <v>3.5595046428194459E-11</v>
      </c>
      <c r="F763" s="7">
        <v>2.3482862641625442E-11</v>
      </c>
      <c r="G763" s="7">
        <v>40.1</v>
      </c>
      <c r="H763" s="24">
        <f t="shared" si="44"/>
        <v>2.2038220571104747E-10</v>
      </c>
      <c r="I763" s="24">
        <f t="shared" si="45"/>
        <v>2.1411473713548628E-10</v>
      </c>
      <c r="J763" s="24">
        <f t="shared" si="53"/>
        <v>2.3482862641625442E-11</v>
      </c>
      <c r="K763" s="24">
        <f t="shared" si="54"/>
        <v>16.045134443021769</v>
      </c>
      <c r="L763" s="24">
        <f t="shared" si="49"/>
        <v>150.58053924036736</v>
      </c>
      <c r="M763" s="24">
        <f t="shared" si="50"/>
        <v>146.29816628409765</v>
      </c>
      <c r="N763" s="16">
        <f t="shared" si="51"/>
        <v>82.241476316473751</v>
      </c>
      <c r="O763" s="16">
        <f t="shared" si="52"/>
        <v>82.241476316473936</v>
      </c>
      <c r="P763" s="63">
        <f>N763*'Datos mes_productividad'!V504/100</f>
        <v>106.99171229131927</v>
      </c>
      <c r="Q763" s="63">
        <f t="shared" si="46"/>
        <v>4.1215483289234194E-11</v>
      </c>
      <c r="R763" s="63">
        <f t="shared" si="47"/>
        <v>3.2552900698038261E-11</v>
      </c>
      <c r="S763" s="63">
        <f t="shared" si="48"/>
        <v>117.75852368352626</v>
      </c>
    </row>
    <row r="764" spans="1:19" x14ac:dyDescent="0.3">
      <c r="A764" s="30">
        <v>1970</v>
      </c>
      <c r="B764" s="31">
        <v>4</v>
      </c>
      <c r="C764" s="30" t="str">
        <f t="shared" si="55"/>
        <v>1970-4</v>
      </c>
      <c r="D764" s="7">
        <v>3.5000000000000002E-11</v>
      </c>
      <c r="E764" s="7">
        <f t="shared" si="43"/>
        <v>3.5595046428194459E-11</v>
      </c>
      <c r="F764" s="7">
        <v>2.3663013524113872E-11</v>
      </c>
      <c r="G764" s="7">
        <v>40.4</v>
      </c>
      <c r="H764" s="24">
        <f t="shared" si="44"/>
        <v>2.2038220571104747E-10</v>
      </c>
      <c r="I764" s="24">
        <f t="shared" si="45"/>
        <v>2.1411473713548628E-10</v>
      </c>
      <c r="J764" s="24">
        <f t="shared" si="53"/>
        <v>2.3663013524113872E-11</v>
      </c>
      <c r="K764" s="24">
        <f t="shared" si="54"/>
        <v>16.165172855313699</v>
      </c>
      <c r="L764" s="24">
        <f t="shared" si="49"/>
        <v>150.55210300767439</v>
      </c>
      <c r="M764" s="24">
        <f t="shared" si="50"/>
        <v>146.27053875188136</v>
      </c>
      <c r="N764" s="16">
        <f t="shared" si="51"/>
        <v>82.225945506388015</v>
      </c>
      <c r="O764" s="16">
        <f t="shared" si="52"/>
        <v>82.225945506388214</v>
      </c>
      <c r="P764" s="63">
        <f>N764*'Datos mes_productividad'!V505/100</f>
        <v>107.25500802301147</v>
      </c>
      <c r="Q764" s="63">
        <f t="shared" si="46"/>
        <v>4.1220919072764198E-11</v>
      </c>
      <c r="R764" s="63">
        <f t="shared" si="47"/>
        <v>3.246074719194599E-11</v>
      </c>
      <c r="S764" s="63">
        <f t="shared" si="48"/>
        <v>117.77405449361198</v>
      </c>
    </row>
    <row r="765" spans="1:19" x14ac:dyDescent="0.3">
      <c r="A765" s="30">
        <v>1970</v>
      </c>
      <c r="B765" s="31">
        <v>5</v>
      </c>
      <c r="C765" s="30" t="str">
        <f t="shared" si="55"/>
        <v>1970-5</v>
      </c>
      <c r="D765" s="7">
        <v>3.5000000000000002E-11</v>
      </c>
      <c r="E765" s="7">
        <f t="shared" si="43"/>
        <v>3.5595046428194459E-11</v>
      </c>
      <c r="F765" s="7">
        <v>2.3837961493028646E-11</v>
      </c>
      <c r="G765" s="7">
        <v>40.5</v>
      </c>
      <c r="H765" s="24">
        <f t="shared" si="44"/>
        <v>2.2038220571104747E-10</v>
      </c>
      <c r="I765" s="24">
        <f t="shared" si="45"/>
        <v>2.1411473713548628E-10</v>
      </c>
      <c r="J765" s="24">
        <f t="shared" si="53"/>
        <v>2.3837961493028646E-11</v>
      </c>
      <c r="K765" s="24">
        <f t="shared" si="54"/>
        <v>16.205185659411011</v>
      </c>
      <c r="L765" s="24">
        <f t="shared" si="49"/>
        <v>149.81711253382392</v>
      </c>
      <c r="M765" s="24">
        <f t="shared" si="50"/>
        <v>145.55645073557426</v>
      </c>
      <c r="N765" s="16">
        <f t="shared" si="51"/>
        <v>81.824521112818033</v>
      </c>
      <c r="O765" s="16">
        <f t="shared" si="52"/>
        <v>81.824521112818204</v>
      </c>
      <c r="P765" s="63">
        <f>N765*'Datos mes_productividad'!V506/100</f>
        <v>107.01425667222034</v>
      </c>
      <c r="Q765" s="63">
        <f t="shared" si="46"/>
        <v>4.1361417610513689E-11</v>
      </c>
      <c r="R765" s="63">
        <f t="shared" si="47"/>
        <v>3.2545010164722881E-11</v>
      </c>
      <c r="S765" s="63">
        <f t="shared" si="48"/>
        <v>118.17547888718197</v>
      </c>
    </row>
    <row r="766" spans="1:19" x14ac:dyDescent="0.3">
      <c r="A766" s="30">
        <v>1970</v>
      </c>
      <c r="B766" s="31">
        <v>6</v>
      </c>
      <c r="C766" s="30" t="str">
        <f t="shared" si="55"/>
        <v>1970-6</v>
      </c>
      <c r="D766" s="7">
        <v>3.9999999999999998E-11</v>
      </c>
      <c r="E766" s="7">
        <f t="shared" si="43"/>
        <v>4.0680053060793659E-11</v>
      </c>
      <c r="F766" s="7">
        <v>2.4012746870894198E-11</v>
      </c>
      <c r="G766" s="7">
        <v>40.799999999999997</v>
      </c>
      <c r="H766" s="24">
        <f t="shared" si="44"/>
        <v>2.5186537795548278E-10</v>
      </c>
      <c r="I766" s="24">
        <f t="shared" si="45"/>
        <v>2.4470255672627E-10</v>
      </c>
      <c r="J766" s="24">
        <f t="shared" si="53"/>
        <v>2.4012746870894198E-11</v>
      </c>
      <c r="K766" s="24">
        <f t="shared" si="54"/>
        <v>16.325224071702944</v>
      </c>
      <c r="L766" s="24">
        <f t="shared" si="49"/>
        <v>171.23233560635504</v>
      </c>
      <c r="M766" s="24">
        <f t="shared" si="50"/>
        <v>166.36264443019954</v>
      </c>
      <c r="N766" s="16">
        <f t="shared" si="51"/>
        <v>93.520717513869471</v>
      </c>
      <c r="O766" s="16">
        <f t="shared" si="52"/>
        <v>93.520717513869684</v>
      </c>
      <c r="P766" s="63">
        <f>N766*'Datos mes_productividad'!V507/100</f>
        <v>122.63528945961997</v>
      </c>
      <c r="Q766" s="63">
        <f t="shared" si="46"/>
        <v>4.2591712994452208E-11</v>
      </c>
      <c r="R766" s="63">
        <f t="shared" si="47"/>
        <v>3.0945884216152009E-11</v>
      </c>
      <c r="S766" s="63">
        <f t="shared" si="48"/>
        <v>106.47928248613053</v>
      </c>
    </row>
    <row r="767" spans="1:19" x14ac:dyDescent="0.3">
      <c r="A767" s="30">
        <v>1970</v>
      </c>
      <c r="B767" s="31">
        <v>7</v>
      </c>
      <c r="C767" s="30" t="str">
        <f t="shared" si="55"/>
        <v>1970-7</v>
      </c>
      <c r="D767" s="7">
        <v>3.9999999999999998E-11</v>
      </c>
      <c r="E767" s="7">
        <f t="shared" si="43"/>
        <v>4.0680053060793659E-11</v>
      </c>
      <c r="F767" s="7">
        <v>2.4308174807249318E-11</v>
      </c>
      <c r="G767" s="7">
        <v>40.9</v>
      </c>
      <c r="H767" s="24">
        <f t="shared" si="44"/>
        <v>2.5186537795548278E-10</v>
      </c>
      <c r="I767" s="24">
        <f t="shared" si="45"/>
        <v>2.4470255672627E-10</v>
      </c>
      <c r="J767" s="24">
        <f t="shared" si="53"/>
        <v>2.4308174807249318E-11</v>
      </c>
      <c r="K767" s="24">
        <f t="shared" si="54"/>
        <v>16.365236875800257</v>
      </c>
      <c r="L767" s="24">
        <f t="shared" si="49"/>
        <v>169.56586019881672</v>
      </c>
      <c r="M767" s="24">
        <f t="shared" si="50"/>
        <v>164.74356206065619</v>
      </c>
      <c r="N767" s="16">
        <f t="shared" si="51"/>
        <v>92.610550778828937</v>
      </c>
      <c r="O767" s="16">
        <f t="shared" si="52"/>
        <v>92.610550778829122</v>
      </c>
      <c r="P767" s="63">
        <f>N767*'Datos mes_productividad'!V508/100</f>
        <v>121.32995872965168</v>
      </c>
      <c r="Q767" s="63">
        <f t="shared" si="46"/>
        <v>4.295577968846842E-11</v>
      </c>
      <c r="R767" s="63">
        <f t="shared" si="47"/>
        <v>3.1468016508139326E-11</v>
      </c>
      <c r="S767" s="63">
        <f t="shared" si="48"/>
        <v>107.38944922117106</v>
      </c>
    </row>
    <row r="768" spans="1:19" x14ac:dyDescent="0.3">
      <c r="A768" s="30">
        <v>1970</v>
      </c>
      <c r="B768" s="31">
        <v>8</v>
      </c>
      <c r="C768" s="30" t="str">
        <f t="shared" si="55"/>
        <v>1970-8</v>
      </c>
      <c r="D768" s="7">
        <v>3.9999999999999998E-11</v>
      </c>
      <c r="E768" s="7">
        <f t="shared" si="43"/>
        <v>4.0680053060793659E-11</v>
      </c>
      <c r="F768" s="7">
        <v>2.4582140725113025E-11</v>
      </c>
      <c r="G768" s="7">
        <v>41.1</v>
      </c>
      <c r="H768" s="24">
        <f t="shared" si="44"/>
        <v>2.5186537795548278E-10</v>
      </c>
      <c r="I768" s="24">
        <f t="shared" si="45"/>
        <v>2.4470255672627E-10</v>
      </c>
      <c r="J768" s="24">
        <f t="shared" si="53"/>
        <v>2.4582140725113025E-11</v>
      </c>
      <c r="K768" s="24">
        <f t="shared" si="54"/>
        <v>16.445262483994881</v>
      </c>
      <c r="L768" s="24">
        <f t="shared" si="49"/>
        <v>168.49599460949503</v>
      </c>
      <c r="M768" s="24">
        <f t="shared" si="50"/>
        <v>163.70412247119924</v>
      </c>
      <c r="N768" s="16">
        <f t="shared" si="51"/>
        <v>92.026230082609629</v>
      </c>
      <c r="O768" s="16">
        <f t="shared" si="52"/>
        <v>92.026230082609828</v>
      </c>
      <c r="P768" s="63">
        <f>N768*'Datos mes_productividad'!V509/100</f>
        <v>120.4534286538662</v>
      </c>
      <c r="Q768" s="63">
        <f t="shared" si="46"/>
        <v>4.3189507966956146E-11</v>
      </c>
      <c r="R768" s="63">
        <f t="shared" si="47"/>
        <v>3.181862853845352E-11</v>
      </c>
      <c r="S768" s="63">
        <f t="shared" si="48"/>
        <v>107.97376991739038</v>
      </c>
    </row>
    <row r="769" spans="1:19" x14ac:dyDescent="0.3">
      <c r="A769" s="30">
        <v>1970</v>
      </c>
      <c r="B769" s="31">
        <v>9</v>
      </c>
      <c r="C769" s="30" t="str">
        <f t="shared" si="55"/>
        <v>1970-9</v>
      </c>
      <c r="D769" s="7">
        <v>3.9999999999999998E-11</v>
      </c>
      <c r="E769" s="7">
        <f t="shared" ref="E769:E832" si="56">E770*D769/D770</f>
        <v>4.0680053060793659E-11</v>
      </c>
      <c r="F769" s="7">
        <v>2.5083246338677413E-11</v>
      </c>
      <c r="G769" s="7">
        <v>41.3</v>
      </c>
      <c r="H769" s="24">
        <f t="shared" ref="H769:H832" si="57">D769/D$1324*100</f>
        <v>2.5186537795548278E-10</v>
      </c>
      <c r="I769" s="24">
        <f t="shared" ref="I769:I832" si="58">E769/E$1324*100</f>
        <v>2.4470255672627E-10</v>
      </c>
      <c r="J769" s="24">
        <f t="shared" si="53"/>
        <v>2.5083246338677413E-11</v>
      </c>
      <c r="K769" s="24">
        <f t="shared" si="54"/>
        <v>16.525288092189498</v>
      </c>
      <c r="L769" s="24">
        <f t="shared" si="49"/>
        <v>165.93338338126802</v>
      </c>
      <c r="M769" s="24">
        <f t="shared" si="50"/>
        <v>161.21438956494237</v>
      </c>
      <c r="N769" s="16">
        <f t="shared" si="51"/>
        <v>90.626627373668981</v>
      </c>
      <c r="O769" s="16">
        <f t="shared" si="52"/>
        <v>90.626627373669194</v>
      </c>
      <c r="P769" s="63">
        <f>N769*'Datos mes_productividad'!V510/100</f>
        <v>118.51226707326592</v>
      </c>
      <c r="Q769" s="63">
        <f t="shared" ref="Q769:Q832" si="59">D769+(D769-(D769*N769/100))</f>
        <v>4.3749349050532408E-11</v>
      </c>
      <c r="R769" s="63">
        <f t="shared" ref="R769:R832" si="60">D769+(D769-(D769*P769/100))</f>
        <v>3.2595093170693631E-11</v>
      </c>
      <c r="S769" s="63">
        <f t="shared" ref="S769:S832" si="61">Q769/D769*100</f>
        <v>109.37337262633102</v>
      </c>
    </row>
    <row r="770" spans="1:19" x14ac:dyDescent="0.3">
      <c r="A770" s="30">
        <v>1970</v>
      </c>
      <c r="B770" s="31">
        <v>10</v>
      </c>
      <c r="C770" s="30" t="str">
        <f t="shared" si="55"/>
        <v>1970-10</v>
      </c>
      <c r="D770" s="7">
        <v>3.9999999999999998E-11</v>
      </c>
      <c r="E770" s="7">
        <f t="shared" si="56"/>
        <v>4.0680053060793659E-11</v>
      </c>
      <c r="F770" s="7">
        <v>2.6077978377544012E-11</v>
      </c>
      <c r="G770" s="7">
        <v>41.5</v>
      </c>
      <c r="H770" s="24">
        <f t="shared" si="57"/>
        <v>2.5186537795548278E-10</v>
      </c>
      <c r="I770" s="24">
        <f t="shared" si="58"/>
        <v>2.4470255672627E-10</v>
      </c>
      <c r="J770" s="24">
        <f t="shared" si="53"/>
        <v>2.6077978377544012E-11</v>
      </c>
      <c r="K770" s="24">
        <f t="shared" si="54"/>
        <v>16.605313700384126</v>
      </c>
      <c r="L770" s="24">
        <f t="shared" ref="L770:L833" si="62">H770*K770/J770</f>
        <v>160.37683407307466</v>
      </c>
      <c r="M770" s="24">
        <f t="shared" ref="M770:M833" si="63">I770*K770/J770</f>
        <v>155.81586344226571</v>
      </c>
      <c r="N770" s="16">
        <f t="shared" ref="N770:N833" si="64">L770/$E$5*100</f>
        <v>87.591847310877199</v>
      </c>
      <c r="O770" s="16">
        <f t="shared" ref="O770:O833" si="65">M770/$F$5*100</f>
        <v>87.591847310877398</v>
      </c>
      <c r="P770" s="63">
        <f>N770*'Datos mes_productividad'!V511/100</f>
        <v>114.43822840788255</v>
      </c>
      <c r="Q770" s="63">
        <f t="shared" si="59"/>
        <v>4.4963261075649119E-11</v>
      </c>
      <c r="R770" s="63">
        <f t="shared" si="60"/>
        <v>3.4224708636846977E-11</v>
      </c>
      <c r="S770" s="63">
        <f t="shared" si="61"/>
        <v>112.40815268912282</v>
      </c>
    </row>
    <row r="771" spans="1:19" x14ac:dyDescent="0.3">
      <c r="A771" s="30">
        <v>1970</v>
      </c>
      <c r="B771" s="31">
        <v>11</v>
      </c>
      <c r="C771" s="30" t="str">
        <f t="shared" si="55"/>
        <v>1970-11</v>
      </c>
      <c r="D771" s="7">
        <v>3.9999999999999998E-11</v>
      </c>
      <c r="E771" s="7">
        <f t="shared" si="56"/>
        <v>4.0680053060793659E-11</v>
      </c>
      <c r="F771" s="7">
        <v>2.6752080867433047E-11</v>
      </c>
      <c r="G771" s="7">
        <v>41.8</v>
      </c>
      <c r="H771" s="24">
        <f t="shared" si="57"/>
        <v>2.5186537795548278E-10</v>
      </c>
      <c r="I771" s="24">
        <f t="shared" si="58"/>
        <v>2.4470255672627E-10</v>
      </c>
      <c r="J771" s="24">
        <f t="shared" si="53"/>
        <v>2.6752080867433047E-11</v>
      </c>
      <c r="K771" s="24">
        <f t="shared" si="54"/>
        <v>16.725352112676056</v>
      </c>
      <c r="L771" s="24">
        <f t="shared" si="62"/>
        <v>157.46577442601361</v>
      </c>
      <c r="M771" s="24">
        <f t="shared" si="63"/>
        <v>152.98759167184232</v>
      </c>
      <c r="N771" s="16">
        <f t="shared" si="64"/>
        <v>86.001935067054973</v>
      </c>
      <c r="O771" s="16">
        <f t="shared" si="65"/>
        <v>86.001935067055172</v>
      </c>
      <c r="P771" s="63">
        <f>N771*'Datos mes_productividad'!V512/100</f>
        <v>112.25756454292018</v>
      </c>
      <c r="Q771" s="63">
        <f t="shared" si="59"/>
        <v>4.5599225973178005E-11</v>
      </c>
      <c r="R771" s="63">
        <f t="shared" si="60"/>
        <v>3.5096974182831929E-11</v>
      </c>
      <c r="S771" s="63">
        <f t="shared" si="61"/>
        <v>113.99806493294503</v>
      </c>
    </row>
    <row r="772" spans="1:19" x14ac:dyDescent="0.3">
      <c r="A772" s="30">
        <v>1970</v>
      </c>
      <c r="B772" s="31">
        <v>12</v>
      </c>
      <c r="C772" s="30" t="str">
        <f t="shared" si="55"/>
        <v>1970-12</v>
      </c>
      <c r="D772" s="7">
        <v>3.9999999999999998E-11</v>
      </c>
      <c r="E772" s="7">
        <f t="shared" si="56"/>
        <v>4.0680053060793659E-11</v>
      </c>
      <c r="F772" s="7">
        <v>2.9224765543321088E-11</v>
      </c>
      <c r="G772" s="7">
        <v>42</v>
      </c>
      <c r="H772" s="24">
        <f t="shared" si="57"/>
        <v>2.5186537795548278E-10</v>
      </c>
      <c r="I772" s="24">
        <f t="shared" si="58"/>
        <v>2.4470255672627E-10</v>
      </c>
      <c r="J772" s="24">
        <f t="shared" si="53"/>
        <v>2.9224765543321088E-11</v>
      </c>
      <c r="K772" s="24">
        <f t="shared" si="54"/>
        <v>16.80537772087068</v>
      </c>
      <c r="L772" s="24">
        <f t="shared" si="62"/>
        <v>144.83239583487665</v>
      </c>
      <c r="M772" s="24">
        <f t="shared" si="63"/>
        <v>140.7134948251985</v>
      </c>
      <c r="N772" s="16">
        <f t="shared" si="64"/>
        <v>79.102054701096577</v>
      </c>
      <c r="O772" s="16">
        <f t="shared" si="65"/>
        <v>79.102054701096748</v>
      </c>
      <c r="P772" s="63">
        <f>N772*'Datos mes_productividad'!V513/100</f>
        <v>103.15614639492962</v>
      </c>
      <c r="Q772" s="63">
        <f t="shared" si="59"/>
        <v>4.835917811956137E-11</v>
      </c>
      <c r="R772" s="63">
        <f t="shared" si="60"/>
        <v>3.8737541442028151E-11</v>
      </c>
      <c r="S772" s="63">
        <f t="shared" si="61"/>
        <v>120.89794529890344</v>
      </c>
    </row>
    <row r="773" spans="1:19" x14ac:dyDescent="0.3">
      <c r="A773" s="30">
        <v>1971</v>
      </c>
      <c r="B773" s="31">
        <v>1</v>
      </c>
      <c r="C773" s="30" t="str">
        <f t="shared" si="55"/>
        <v>1971-1</v>
      </c>
      <c r="D773" s="7">
        <v>3.9999999999999998E-11</v>
      </c>
      <c r="E773" s="7">
        <f t="shared" si="56"/>
        <v>4.0680053060793659E-11</v>
      </c>
      <c r="F773" s="7">
        <v>2.9141844108240687E-11</v>
      </c>
      <c r="G773" s="7">
        <v>42.1</v>
      </c>
      <c r="H773" s="24">
        <f t="shared" si="57"/>
        <v>2.5186537795548278E-10</v>
      </c>
      <c r="I773" s="24">
        <f t="shared" si="58"/>
        <v>2.4470255672627E-10</v>
      </c>
      <c r="J773" s="24">
        <f t="shared" si="53"/>
        <v>2.9141844108240687E-11</v>
      </c>
      <c r="K773" s="24">
        <f t="shared" si="54"/>
        <v>16.845390524967989</v>
      </c>
      <c r="L773" s="24">
        <f t="shared" si="62"/>
        <v>145.59032831347164</v>
      </c>
      <c r="M773" s="24">
        <f t="shared" si="63"/>
        <v>141.44987239659645</v>
      </c>
      <c r="N773" s="16">
        <f t="shared" si="64"/>
        <v>79.516009162292633</v>
      </c>
      <c r="O773" s="16">
        <f t="shared" si="65"/>
        <v>79.516009162292818</v>
      </c>
      <c r="P773" s="63">
        <f>N773*'Datos mes_productividad'!V514/100</f>
        <v>103.60050510386348</v>
      </c>
      <c r="Q773" s="63">
        <f t="shared" si="59"/>
        <v>4.8193596335082942E-11</v>
      </c>
      <c r="R773" s="63">
        <f t="shared" si="60"/>
        <v>3.8559797958454602E-11</v>
      </c>
      <c r="S773" s="63">
        <f t="shared" si="61"/>
        <v>120.48399083770735</v>
      </c>
    </row>
    <row r="774" spans="1:19" x14ac:dyDescent="0.3">
      <c r="A774" s="30">
        <v>1971</v>
      </c>
      <c r="B774" s="31">
        <v>2</v>
      </c>
      <c r="C774" s="30" t="str">
        <f t="shared" si="55"/>
        <v>1971-2</v>
      </c>
      <c r="D774" s="7">
        <v>3.9999999999999998E-11</v>
      </c>
      <c r="E774" s="7">
        <f t="shared" si="56"/>
        <v>4.0680053060793659E-11</v>
      </c>
      <c r="F774" s="7">
        <v>3.0114951537566703E-11</v>
      </c>
      <c r="G774" s="7">
        <v>42.2</v>
      </c>
      <c r="H774" s="24">
        <f t="shared" si="57"/>
        <v>2.5186537795548278E-10</v>
      </c>
      <c r="I774" s="24">
        <f t="shared" si="58"/>
        <v>2.4470255672627E-10</v>
      </c>
      <c r="J774" s="24">
        <f t="shared" si="53"/>
        <v>3.0114951537566703E-11</v>
      </c>
      <c r="K774" s="24">
        <f t="shared" si="54"/>
        <v>16.885403329065301</v>
      </c>
      <c r="L774" s="24">
        <f t="shared" si="62"/>
        <v>141.22049926265399</v>
      </c>
      <c r="M774" s="24">
        <f t="shared" si="63"/>
        <v>137.20431729143701</v>
      </c>
      <c r="N774" s="16">
        <f t="shared" si="64"/>
        <v>77.129371458623709</v>
      </c>
      <c r="O774" s="16">
        <f t="shared" si="65"/>
        <v>77.129371458623879</v>
      </c>
      <c r="P774" s="63">
        <f>N774*'Datos mes_productividad'!V515/100</f>
        <v>100.39845796190127</v>
      </c>
      <c r="Q774" s="63">
        <f t="shared" si="59"/>
        <v>4.9148251416550512E-11</v>
      </c>
      <c r="R774" s="63">
        <f t="shared" si="60"/>
        <v>3.9840616815239493E-11</v>
      </c>
      <c r="S774" s="63">
        <f t="shared" si="61"/>
        <v>122.87062854137629</v>
      </c>
    </row>
    <row r="775" spans="1:19" x14ac:dyDescent="0.3">
      <c r="A775" s="30">
        <v>1971</v>
      </c>
      <c r="B775" s="31">
        <v>3</v>
      </c>
      <c r="C775" s="30" t="str">
        <f t="shared" si="55"/>
        <v>1971-3</v>
      </c>
      <c r="D775" s="7">
        <v>3.9999999999999998E-11</v>
      </c>
      <c r="E775" s="7">
        <f t="shared" si="56"/>
        <v>4.0680053060793659E-11</v>
      </c>
      <c r="F775" s="7">
        <v>3.0432166674511566E-11</v>
      </c>
      <c r="G775" s="7">
        <v>42.2</v>
      </c>
      <c r="H775" s="24">
        <f t="shared" si="57"/>
        <v>2.5186537795548278E-10</v>
      </c>
      <c r="I775" s="24">
        <f t="shared" si="58"/>
        <v>2.4470255672627E-10</v>
      </c>
      <c r="J775" s="24">
        <f t="shared" si="53"/>
        <v>3.0432166674511566E-11</v>
      </c>
      <c r="K775" s="24">
        <f t="shared" si="54"/>
        <v>16.885403329065301</v>
      </c>
      <c r="L775" s="24">
        <f t="shared" si="62"/>
        <v>139.74846210893583</v>
      </c>
      <c r="M775" s="24">
        <f t="shared" si="63"/>
        <v>135.77414352942608</v>
      </c>
      <c r="N775" s="16">
        <f t="shared" si="64"/>
        <v>76.325399648420316</v>
      </c>
      <c r="O775" s="16">
        <f t="shared" si="65"/>
        <v>76.325399648420486</v>
      </c>
      <c r="P775" s="63">
        <f>N775*'Datos mes_productividad'!V516/100</f>
        <v>99.260461416154854</v>
      </c>
      <c r="Q775" s="63">
        <f t="shared" si="59"/>
        <v>4.9469840140631874E-11</v>
      </c>
      <c r="R775" s="63">
        <f t="shared" si="60"/>
        <v>4.0295815433538058E-11</v>
      </c>
      <c r="S775" s="63">
        <f t="shared" si="61"/>
        <v>123.67460035157968</v>
      </c>
    </row>
    <row r="776" spans="1:19" x14ac:dyDescent="0.3">
      <c r="A776" s="30">
        <v>1971</v>
      </c>
      <c r="B776" s="31">
        <v>4</v>
      </c>
      <c r="C776" s="30" t="str">
        <f t="shared" si="55"/>
        <v>1971-4</v>
      </c>
      <c r="D776" s="7">
        <v>4.0399999999999997E-11</v>
      </c>
      <c r="E776" s="7">
        <f t="shared" si="56"/>
        <v>4.1086853591401596E-11</v>
      </c>
      <c r="F776" s="7">
        <v>3.0706132592375275E-11</v>
      </c>
      <c r="G776" s="7">
        <v>42.4</v>
      </c>
      <c r="H776" s="24">
        <f t="shared" si="57"/>
        <v>2.5438403173503756E-10</v>
      </c>
      <c r="I776" s="24">
        <f t="shared" si="58"/>
        <v>2.4714958229353269E-10</v>
      </c>
      <c r="J776" s="24">
        <f t="shared" si="53"/>
        <v>3.0706132592375275E-11</v>
      </c>
      <c r="K776" s="24">
        <f t="shared" si="54"/>
        <v>16.965428937259926</v>
      </c>
      <c r="L776" s="24">
        <f t="shared" si="62"/>
        <v>140.54958566309668</v>
      </c>
      <c r="M776" s="24">
        <f t="shared" si="63"/>
        <v>136.55248386166281</v>
      </c>
      <c r="N776" s="16">
        <f t="shared" si="64"/>
        <v>76.762943464762458</v>
      </c>
      <c r="O776" s="16">
        <f t="shared" si="65"/>
        <v>76.762943464762628</v>
      </c>
      <c r="P776" s="63">
        <f>N776*'Datos mes_productividad'!V517/100</f>
        <v>99.73756808392325</v>
      </c>
      <c r="Q776" s="63">
        <f t="shared" si="59"/>
        <v>4.9787770840235961E-11</v>
      </c>
      <c r="R776" s="63">
        <f t="shared" si="60"/>
        <v>4.0506022494095009E-11</v>
      </c>
      <c r="S776" s="63">
        <f t="shared" si="61"/>
        <v>123.23705653523753</v>
      </c>
    </row>
    <row r="777" spans="1:19" x14ac:dyDescent="0.3">
      <c r="A777" s="30">
        <v>1971</v>
      </c>
      <c r="B777" s="31">
        <v>5</v>
      </c>
      <c r="C777" s="30" t="str">
        <f t="shared" si="55"/>
        <v>1971-5</v>
      </c>
      <c r="D777" s="7">
        <v>4.1199999999999997E-11</v>
      </c>
      <c r="E777" s="7">
        <f t="shared" si="56"/>
        <v>4.1900454652617472E-11</v>
      </c>
      <c r="F777" s="7">
        <v>3.1452262917049843E-11</v>
      </c>
      <c r="G777" s="7">
        <v>42.6</v>
      </c>
      <c r="H777" s="24">
        <f t="shared" si="57"/>
        <v>2.5942133929414723E-10</v>
      </c>
      <c r="I777" s="24">
        <f t="shared" si="58"/>
        <v>2.5204363342805812E-10</v>
      </c>
      <c r="J777" s="24">
        <f t="shared" si="53"/>
        <v>3.1452262917049843E-11</v>
      </c>
      <c r="K777" s="24">
        <f t="shared" si="54"/>
        <v>17.045454545454547</v>
      </c>
      <c r="L777" s="24">
        <f t="shared" si="62"/>
        <v>140.59257544430125</v>
      </c>
      <c r="M777" s="24">
        <f t="shared" si="63"/>
        <v>136.59425105276804</v>
      </c>
      <c r="N777" s="16">
        <f t="shared" si="64"/>
        <v>76.786422880433449</v>
      </c>
      <c r="O777" s="16">
        <f t="shared" si="65"/>
        <v>76.786422880433619</v>
      </c>
      <c r="P777" s="63">
        <f>N777*'Datos mes_productividad'!V518/100</f>
        <v>99.676216334950553</v>
      </c>
      <c r="Q777" s="63">
        <f t="shared" si="59"/>
        <v>5.0763993773261412E-11</v>
      </c>
      <c r="R777" s="63">
        <f t="shared" si="60"/>
        <v>4.1333398870000371E-11</v>
      </c>
      <c r="S777" s="63">
        <f t="shared" si="61"/>
        <v>123.21357711956655</v>
      </c>
    </row>
    <row r="778" spans="1:19" x14ac:dyDescent="0.3">
      <c r="A778" s="30">
        <v>1971</v>
      </c>
      <c r="B778" s="31">
        <v>6</v>
      </c>
      <c r="C778" s="30" t="str">
        <f t="shared" si="55"/>
        <v>1971-6</v>
      </c>
      <c r="D778" s="7">
        <v>4.4000000000000003E-11</v>
      </c>
      <c r="E778" s="7">
        <f t="shared" si="56"/>
        <v>4.474805836687303E-11</v>
      </c>
      <c r="F778" s="7">
        <v>3.2432686943588872E-11</v>
      </c>
      <c r="G778" s="7">
        <v>42.8</v>
      </c>
      <c r="H778" s="24">
        <f t="shared" si="57"/>
        <v>2.7705191575103108E-10</v>
      </c>
      <c r="I778" s="24">
        <f t="shared" si="58"/>
        <v>2.69172812398897E-10</v>
      </c>
      <c r="J778" s="24">
        <f t="shared" ref="J778:J841" si="66">F778/F$1324*100</f>
        <v>3.2432686943588872E-11</v>
      </c>
      <c r="K778" s="24">
        <f t="shared" ref="K778:K841" si="67">G778/G$1324*100</f>
        <v>17.125480153649168</v>
      </c>
      <c r="L778" s="24">
        <f t="shared" si="62"/>
        <v>146.29213709543302</v>
      </c>
      <c r="M778" s="24">
        <f t="shared" si="63"/>
        <v>142.13172237801487</v>
      </c>
      <c r="N778" s="16">
        <f t="shared" si="64"/>
        <v>79.89931095289279</v>
      </c>
      <c r="O778" s="16">
        <f t="shared" si="65"/>
        <v>79.899310952892961</v>
      </c>
      <c r="P778" s="63">
        <f>N778*'Datos mes_productividad'!V519/100</f>
        <v>103.62155235622642</v>
      </c>
      <c r="Q778" s="63">
        <f t="shared" si="59"/>
        <v>5.2844303180727174E-11</v>
      </c>
      <c r="R778" s="63">
        <f t="shared" si="60"/>
        <v>4.2406516963260377E-11</v>
      </c>
      <c r="S778" s="63">
        <f t="shared" si="61"/>
        <v>120.1006890471072</v>
      </c>
    </row>
    <row r="779" spans="1:19" x14ac:dyDescent="0.3">
      <c r="A779" s="30">
        <v>1971</v>
      </c>
      <c r="B779" s="31">
        <v>7</v>
      </c>
      <c r="C779" s="30" t="str">
        <f t="shared" ref="C779:C842" si="68">_xlfn.CONCAT(A779,"-",B779)</f>
        <v>1971-7</v>
      </c>
      <c r="D779" s="7">
        <v>4.6999999999999999E-11</v>
      </c>
      <c r="E779" s="7">
        <f t="shared" si="56"/>
        <v>4.7799062346432553E-11</v>
      </c>
      <c r="F779" s="7">
        <v>3.3827555554480741E-11</v>
      </c>
      <c r="G779" s="7">
        <v>42.9</v>
      </c>
      <c r="H779" s="24">
        <f t="shared" si="57"/>
        <v>2.9594181909769226E-10</v>
      </c>
      <c r="I779" s="24">
        <f t="shared" si="58"/>
        <v>2.8752550415336728E-10</v>
      </c>
      <c r="J779" s="24">
        <f t="shared" si="66"/>
        <v>3.3827555554480741E-11</v>
      </c>
      <c r="K779" s="24">
        <f t="shared" si="67"/>
        <v>17.16549295774648</v>
      </c>
      <c r="L779" s="24">
        <f t="shared" si="62"/>
        <v>150.17305059014922</v>
      </c>
      <c r="M779" s="24">
        <f t="shared" si="63"/>
        <v>145.90226623878479</v>
      </c>
      <c r="N779" s="16">
        <f t="shared" si="64"/>
        <v>82.018921208455097</v>
      </c>
      <c r="O779" s="16">
        <f t="shared" si="65"/>
        <v>82.018921208455282</v>
      </c>
      <c r="P779" s="63">
        <f>N779*'Datos mes_productividad'!V520/100</f>
        <v>106.22218075408891</v>
      </c>
      <c r="Q779" s="63">
        <f t="shared" si="59"/>
        <v>5.5451107032026099E-11</v>
      </c>
      <c r="R779" s="63">
        <f t="shared" si="60"/>
        <v>4.4075575045578217E-11</v>
      </c>
      <c r="S779" s="63">
        <f t="shared" si="61"/>
        <v>117.98107879154489</v>
      </c>
    </row>
    <row r="780" spans="1:19" x14ac:dyDescent="0.3">
      <c r="A780" s="30">
        <v>1971</v>
      </c>
      <c r="B780" s="31">
        <v>8</v>
      </c>
      <c r="C780" s="30" t="str">
        <f t="shared" si="68"/>
        <v>1971-8</v>
      </c>
      <c r="D780" s="7">
        <v>5.0000000000000002E-11</v>
      </c>
      <c r="E780" s="7">
        <f t="shared" si="56"/>
        <v>5.0850066325992077E-11</v>
      </c>
      <c r="F780" s="7">
        <v>3.4714164545644439E-11</v>
      </c>
      <c r="G780" s="7">
        <v>43</v>
      </c>
      <c r="H780" s="24">
        <f t="shared" si="57"/>
        <v>3.148317224443535E-10</v>
      </c>
      <c r="I780" s="24">
        <f t="shared" si="58"/>
        <v>3.058781959078375E-10</v>
      </c>
      <c r="J780" s="24">
        <f t="shared" si="66"/>
        <v>3.4714164545644439E-11</v>
      </c>
      <c r="K780" s="24">
        <f t="shared" si="67"/>
        <v>17.205505761843789</v>
      </c>
      <c r="L780" s="24">
        <f t="shared" si="62"/>
        <v>156.04117470276771</v>
      </c>
      <c r="M780" s="24">
        <f t="shared" si="63"/>
        <v>151.6035062631228</v>
      </c>
      <c r="N780" s="16">
        <f t="shared" si="64"/>
        <v>85.223871812727253</v>
      </c>
      <c r="O780" s="16">
        <f t="shared" si="65"/>
        <v>85.223871812727438</v>
      </c>
      <c r="P780" s="63">
        <f>N780*'Datos mes_productividad'!V521/100</f>
        <v>110.21901403680826</v>
      </c>
      <c r="Q780" s="63">
        <f t="shared" si="59"/>
        <v>5.7388064093636369E-11</v>
      </c>
      <c r="R780" s="63">
        <f t="shared" si="60"/>
        <v>4.4890492981595877E-11</v>
      </c>
      <c r="S780" s="63">
        <f t="shared" si="61"/>
        <v>114.77612818727275</v>
      </c>
    </row>
    <row r="781" spans="1:19" x14ac:dyDescent="0.3">
      <c r="A781" s="30">
        <v>1971</v>
      </c>
      <c r="B781" s="31">
        <v>9</v>
      </c>
      <c r="C781" s="30" t="str">
        <f t="shared" si="68"/>
        <v>1971-9</v>
      </c>
      <c r="D781" s="7">
        <v>5.0000000000000002E-11</v>
      </c>
      <c r="E781" s="7">
        <f t="shared" si="56"/>
        <v>5.0850066325992077E-11</v>
      </c>
      <c r="F781" s="7">
        <v>3.502780267950743E-11</v>
      </c>
      <c r="G781" s="7">
        <v>43</v>
      </c>
      <c r="H781" s="24">
        <f t="shared" si="57"/>
        <v>3.148317224443535E-10</v>
      </c>
      <c r="I781" s="24">
        <f t="shared" si="58"/>
        <v>3.058781959078375E-10</v>
      </c>
      <c r="J781" s="24">
        <f t="shared" si="66"/>
        <v>3.502780267950743E-11</v>
      </c>
      <c r="K781" s="24">
        <f t="shared" si="67"/>
        <v>17.205505761843789</v>
      </c>
      <c r="L781" s="24">
        <f t="shared" si="62"/>
        <v>154.64398563877322</v>
      </c>
      <c r="M781" s="24">
        <f t="shared" si="63"/>
        <v>150.24605197954963</v>
      </c>
      <c r="N781" s="16">
        <f t="shared" si="64"/>
        <v>84.460779238508763</v>
      </c>
      <c r="O781" s="16">
        <f t="shared" si="65"/>
        <v>84.460779238508948</v>
      </c>
      <c r="P781" s="63">
        <f>N781*'Datos mes_productividad'!V522/100</f>
        <v>109.07982820058378</v>
      </c>
      <c r="Q781" s="63">
        <f t="shared" si="59"/>
        <v>5.7769610380745626E-11</v>
      </c>
      <c r="R781" s="63">
        <f t="shared" si="60"/>
        <v>4.5460085899708114E-11</v>
      </c>
      <c r="S781" s="63">
        <f t="shared" si="61"/>
        <v>115.53922076149125</v>
      </c>
    </row>
    <row r="782" spans="1:19" x14ac:dyDescent="0.3">
      <c r="A782" s="30">
        <v>1971</v>
      </c>
      <c r="B782" s="31">
        <v>10</v>
      </c>
      <c r="C782" s="30" t="str">
        <f t="shared" si="68"/>
        <v>1971-10</v>
      </c>
      <c r="D782" s="7">
        <v>5.0000000000000002E-11</v>
      </c>
      <c r="E782" s="7">
        <f t="shared" si="56"/>
        <v>5.0850066325992077E-11</v>
      </c>
      <c r="F782" s="7">
        <v>3.5388104444484291E-11</v>
      </c>
      <c r="G782" s="7">
        <v>43.1</v>
      </c>
      <c r="H782" s="24">
        <f t="shared" si="57"/>
        <v>3.148317224443535E-10</v>
      </c>
      <c r="I782" s="24">
        <f t="shared" si="58"/>
        <v>3.058781959078375E-10</v>
      </c>
      <c r="J782" s="24">
        <f t="shared" si="66"/>
        <v>3.5388104444484291E-11</v>
      </c>
      <c r="K782" s="24">
        <f t="shared" si="67"/>
        <v>17.245518565941104</v>
      </c>
      <c r="L782" s="24">
        <f t="shared" si="62"/>
        <v>153.42546315468346</v>
      </c>
      <c r="M782" s="24">
        <f t="shared" si="63"/>
        <v>149.06218316158964</v>
      </c>
      <c r="N782" s="16">
        <f t="shared" si="64"/>
        <v>83.795267688862964</v>
      </c>
      <c r="O782" s="16">
        <f t="shared" si="65"/>
        <v>83.795267688863134</v>
      </c>
      <c r="P782" s="63">
        <f>N782*'Datos mes_productividad'!V523/100</f>
        <v>108.06945328303632</v>
      </c>
      <c r="Q782" s="63">
        <f t="shared" si="59"/>
        <v>5.8102366155568518E-11</v>
      </c>
      <c r="R782" s="63">
        <f t="shared" si="60"/>
        <v>4.5965273358481836E-11</v>
      </c>
      <c r="S782" s="63">
        <f t="shared" si="61"/>
        <v>116.20473231113704</v>
      </c>
    </row>
    <row r="783" spans="1:19" x14ac:dyDescent="0.3">
      <c r="A783" s="30">
        <v>1971</v>
      </c>
      <c r="B783" s="31">
        <v>11</v>
      </c>
      <c r="C783" s="30" t="str">
        <f t="shared" si="68"/>
        <v>1971-11</v>
      </c>
      <c r="D783" s="7">
        <v>5.0000000000000002E-11</v>
      </c>
      <c r="E783" s="7">
        <f t="shared" si="56"/>
        <v>5.0850066325992077E-11</v>
      </c>
      <c r="F783" s="7">
        <v>3.6343489449449941E-11</v>
      </c>
      <c r="G783" s="7">
        <v>43.2</v>
      </c>
      <c r="H783" s="24">
        <f t="shared" si="57"/>
        <v>3.148317224443535E-10</v>
      </c>
      <c r="I783" s="24">
        <f t="shared" si="58"/>
        <v>3.058781959078375E-10</v>
      </c>
      <c r="J783" s="24">
        <f t="shared" si="66"/>
        <v>3.6343489449449941E-11</v>
      </c>
      <c r="K783" s="24">
        <f t="shared" si="67"/>
        <v>17.285531370038417</v>
      </c>
      <c r="L783" s="24">
        <f t="shared" si="62"/>
        <v>149.73888575461115</v>
      </c>
      <c r="M783" s="24">
        <f t="shared" si="63"/>
        <v>145.48044865448946</v>
      </c>
      <c r="N783" s="16">
        <f t="shared" si="64"/>
        <v>81.781796562604598</v>
      </c>
      <c r="O783" s="16">
        <f t="shared" si="65"/>
        <v>81.781796562604768</v>
      </c>
      <c r="P783" s="63">
        <f>N783*'Datos mes_productividad'!V524/100</f>
        <v>105.32566477564946</v>
      </c>
      <c r="Q783" s="63">
        <f t="shared" si="59"/>
        <v>5.9109101718697705E-11</v>
      </c>
      <c r="R783" s="63">
        <f t="shared" si="60"/>
        <v>4.7337167612175273E-11</v>
      </c>
      <c r="S783" s="63">
        <f t="shared" si="61"/>
        <v>118.2182034373954</v>
      </c>
    </row>
    <row r="784" spans="1:19" x14ac:dyDescent="0.3">
      <c r="A784" s="30">
        <v>1971</v>
      </c>
      <c r="B784" s="31">
        <v>12</v>
      </c>
      <c r="C784" s="30" t="str">
        <f t="shared" si="68"/>
        <v>1971-12</v>
      </c>
      <c r="D784" s="7">
        <v>5.0000000000000002E-11</v>
      </c>
      <c r="E784" s="7">
        <f t="shared" si="56"/>
        <v>5.0850066325992077E-11</v>
      </c>
      <c r="F784" s="7">
        <v>4.0658005530418262E-11</v>
      </c>
      <c r="G784" s="7">
        <v>43.3</v>
      </c>
      <c r="H784" s="24">
        <f t="shared" si="57"/>
        <v>3.148317224443535E-10</v>
      </c>
      <c r="I784" s="24">
        <f t="shared" si="58"/>
        <v>3.058781959078375E-10</v>
      </c>
      <c r="J784" s="24">
        <f t="shared" si="66"/>
        <v>4.0658005530418262E-11</v>
      </c>
      <c r="K784" s="24">
        <f t="shared" si="67"/>
        <v>17.325544174135725</v>
      </c>
      <c r="L784" s="24">
        <f t="shared" si="62"/>
        <v>134.15884137622064</v>
      </c>
      <c r="M784" s="24">
        <f t="shared" si="63"/>
        <v>130.34348650332487</v>
      </c>
      <c r="N784" s="16">
        <f t="shared" si="64"/>
        <v>73.2725572065835</v>
      </c>
      <c r="O784" s="16">
        <f t="shared" si="65"/>
        <v>73.272557206583656</v>
      </c>
      <c r="P784" s="63">
        <f>N784*'Datos mes_productividad'!V525/100</f>
        <v>94.235168434912396</v>
      </c>
      <c r="Q784" s="63">
        <f t="shared" si="59"/>
        <v>6.3363721396708245E-11</v>
      </c>
      <c r="R784" s="63">
        <f t="shared" si="60"/>
        <v>5.2882415782543808E-11</v>
      </c>
      <c r="S784" s="63">
        <f t="shared" si="61"/>
        <v>126.72744279341647</v>
      </c>
    </row>
    <row r="785" spans="1:19" x14ac:dyDescent="0.3">
      <c r="A785" s="30">
        <v>1972</v>
      </c>
      <c r="B785" s="31">
        <v>1</v>
      </c>
      <c r="C785" s="30" t="str">
        <f t="shared" si="68"/>
        <v>1972-1</v>
      </c>
      <c r="D785" s="7">
        <v>5.0000000000000002E-11</v>
      </c>
      <c r="E785" s="7">
        <f t="shared" si="56"/>
        <v>5.0850066325992077E-11</v>
      </c>
      <c r="F785" s="7">
        <v>4.2777379856444116E-11</v>
      </c>
      <c r="G785" s="7">
        <v>43.5</v>
      </c>
      <c r="H785" s="24">
        <f t="shared" si="57"/>
        <v>3.148317224443535E-10</v>
      </c>
      <c r="I785" s="24">
        <f t="shared" si="58"/>
        <v>3.058781959078375E-10</v>
      </c>
      <c r="J785" s="24">
        <f t="shared" si="66"/>
        <v>4.2777379856444116E-11</v>
      </c>
      <c r="K785" s="24">
        <f t="shared" si="67"/>
        <v>17.405569782330346</v>
      </c>
      <c r="L785" s="24">
        <f t="shared" si="62"/>
        <v>128.10100882957553</v>
      </c>
      <c r="M785" s="24">
        <f t="shared" si="63"/>
        <v>124.45793317949455</v>
      </c>
      <c r="N785" s="16">
        <f t="shared" si="64"/>
        <v>69.963994928699719</v>
      </c>
      <c r="O785" s="16">
        <f t="shared" si="65"/>
        <v>69.963994928699861</v>
      </c>
      <c r="P785" s="63">
        <f>N785*'Datos mes_productividad'!V526/100</f>
        <v>89.854609789018483</v>
      </c>
      <c r="Q785" s="63">
        <f t="shared" si="59"/>
        <v>6.5018002535650146E-11</v>
      </c>
      <c r="R785" s="63">
        <f t="shared" si="60"/>
        <v>5.5072695105490759E-11</v>
      </c>
      <c r="S785" s="63">
        <f t="shared" si="61"/>
        <v>130.03600507130028</v>
      </c>
    </row>
    <row r="786" spans="1:19" x14ac:dyDescent="0.3">
      <c r="A786" s="30">
        <v>1972</v>
      </c>
      <c r="B786" s="31">
        <v>2</v>
      </c>
      <c r="C786" s="30" t="str">
        <f t="shared" si="68"/>
        <v>1972-2</v>
      </c>
      <c r="D786" s="7">
        <v>5.0000000000000002E-11</v>
      </c>
      <c r="E786" s="7">
        <f t="shared" si="56"/>
        <v>5.0850066325992077E-11</v>
      </c>
      <c r="F786" s="7">
        <v>4.4322807778874183E-11</v>
      </c>
      <c r="G786" s="7">
        <v>43.6</v>
      </c>
      <c r="H786" s="24">
        <f t="shared" si="57"/>
        <v>3.148317224443535E-10</v>
      </c>
      <c r="I786" s="24">
        <f t="shared" si="58"/>
        <v>3.058781959078375E-10</v>
      </c>
      <c r="J786" s="24">
        <f t="shared" si="66"/>
        <v>4.4322807778874183E-11</v>
      </c>
      <c r="K786" s="24">
        <f t="shared" si="67"/>
        <v>17.445582586427658</v>
      </c>
      <c r="L786" s="24">
        <f t="shared" si="62"/>
        <v>123.91865700683616</v>
      </c>
      <c r="M786" s="24">
        <f t="shared" si="63"/>
        <v>120.39452362133768</v>
      </c>
      <c r="N786" s="16">
        <f t="shared" si="64"/>
        <v>67.679750297141297</v>
      </c>
      <c r="O786" s="16">
        <f t="shared" si="65"/>
        <v>67.679750297141439</v>
      </c>
      <c r="P786" s="63">
        <f>N786*'Datos mes_productividad'!V527/100</f>
        <v>86.799777313693127</v>
      </c>
      <c r="Q786" s="63">
        <f t="shared" si="59"/>
        <v>6.6160124851429362E-11</v>
      </c>
      <c r="R786" s="63">
        <f t="shared" si="60"/>
        <v>5.6600111343153437E-11</v>
      </c>
      <c r="S786" s="63">
        <f t="shared" si="61"/>
        <v>132.32024970285872</v>
      </c>
    </row>
    <row r="787" spans="1:19" x14ac:dyDescent="0.3">
      <c r="A787" s="30">
        <v>1972</v>
      </c>
      <c r="B787" s="31">
        <v>3</v>
      </c>
      <c r="C787" s="30" t="str">
        <f t="shared" si="68"/>
        <v>1972-3</v>
      </c>
      <c r="D787" s="7">
        <v>5.0000000000000002E-11</v>
      </c>
      <c r="E787" s="7">
        <f t="shared" si="56"/>
        <v>5.0850066325992077E-11</v>
      </c>
      <c r="F787" s="7">
        <v>4.6197970349035791E-11</v>
      </c>
      <c r="G787" s="7">
        <v>43.6</v>
      </c>
      <c r="H787" s="24">
        <f t="shared" si="57"/>
        <v>3.148317224443535E-10</v>
      </c>
      <c r="I787" s="24">
        <f t="shared" si="58"/>
        <v>3.058781959078375E-10</v>
      </c>
      <c r="J787" s="24">
        <f t="shared" si="66"/>
        <v>4.6197970349035791E-11</v>
      </c>
      <c r="K787" s="24">
        <f t="shared" si="67"/>
        <v>17.445582586427658</v>
      </c>
      <c r="L787" s="24">
        <f t="shared" si="62"/>
        <v>118.88883371355453</v>
      </c>
      <c r="M787" s="24">
        <f t="shared" si="63"/>
        <v>115.50774390695827</v>
      </c>
      <c r="N787" s="16">
        <f t="shared" si="64"/>
        <v>64.93264834534024</v>
      </c>
      <c r="O787" s="16">
        <f t="shared" si="65"/>
        <v>64.932648345340382</v>
      </c>
      <c r="P787" s="63">
        <f>N787*'Datos mes_productividad'!V528/100</f>
        <v>83.160497739644356</v>
      </c>
      <c r="Q787" s="63">
        <f t="shared" si="59"/>
        <v>6.7533675827329874E-11</v>
      </c>
      <c r="R787" s="63">
        <f t="shared" si="60"/>
        <v>5.8419751130177816E-11</v>
      </c>
      <c r="S787" s="63">
        <f t="shared" si="61"/>
        <v>135.06735165465975</v>
      </c>
    </row>
    <row r="788" spans="1:19" x14ac:dyDescent="0.3">
      <c r="A788" s="30">
        <v>1972</v>
      </c>
      <c r="B788" s="31">
        <v>4</v>
      </c>
      <c r="C788" s="30" t="str">
        <f t="shared" si="68"/>
        <v>1972-4</v>
      </c>
      <c r="D788" s="7">
        <v>5.0000000000000002E-11</v>
      </c>
      <c r="E788" s="7">
        <f t="shared" si="56"/>
        <v>5.0850066325992077E-11</v>
      </c>
      <c r="F788" s="7">
        <v>4.8450669335386987E-11</v>
      </c>
      <c r="G788" s="7">
        <v>43.8</v>
      </c>
      <c r="H788" s="24">
        <f t="shared" si="57"/>
        <v>3.148317224443535E-10</v>
      </c>
      <c r="I788" s="24">
        <f t="shared" si="58"/>
        <v>3.058781959078375E-10</v>
      </c>
      <c r="J788" s="24">
        <f t="shared" si="66"/>
        <v>4.8450669335386987E-11</v>
      </c>
      <c r="K788" s="24">
        <f t="shared" si="67"/>
        <v>17.525608194622279</v>
      </c>
      <c r="L788" s="24">
        <f t="shared" si="62"/>
        <v>113.8811391149946</v>
      </c>
      <c r="M788" s="24">
        <f t="shared" si="63"/>
        <v>110.6424635674408</v>
      </c>
      <c r="N788" s="16">
        <f t="shared" si="64"/>
        <v>62.19763226155407</v>
      </c>
      <c r="O788" s="16">
        <f t="shared" si="65"/>
        <v>62.197632261554205</v>
      </c>
      <c r="P788" s="63">
        <f>N788*'Datos mes_productividad'!V529/100</f>
        <v>79.546653974274122</v>
      </c>
      <c r="Q788" s="63">
        <f t="shared" si="59"/>
        <v>6.8901183869222966E-11</v>
      </c>
      <c r="R788" s="63">
        <f t="shared" si="60"/>
        <v>6.0226673012862937E-11</v>
      </c>
      <c r="S788" s="63">
        <f t="shared" si="61"/>
        <v>137.80236773844592</v>
      </c>
    </row>
    <row r="789" spans="1:19" x14ac:dyDescent="0.3">
      <c r="A789" s="30">
        <v>1972</v>
      </c>
      <c r="B789" s="31">
        <v>5</v>
      </c>
      <c r="C789" s="30" t="str">
        <f t="shared" si="68"/>
        <v>1972-5</v>
      </c>
      <c r="D789" s="7">
        <v>5.0000000000000002E-11</v>
      </c>
      <c r="E789" s="7">
        <f t="shared" si="56"/>
        <v>5.0850066325992077E-11</v>
      </c>
      <c r="F789" s="7">
        <v>4.9229317869896957E-11</v>
      </c>
      <c r="G789" s="7">
        <v>43.9</v>
      </c>
      <c r="H789" s="24">
        <f t="shared" si="57"/>
        <v>3.148317224443535E-10</v>
      </c>
      <c r="I789" s="24">
        <f t="shared" si="58"/>
        <v>3.058781959078375E-10</v>
      </c>
      <c r="J789" s="24">
        <f t="shared" si="66"/>
        <v>4.9229317869896957E-11</v>
      </c>
      <c r="K789" s="24">
        <f t="shared" si="67"/>
        <v>17.565620998719591</v>
      </c>
      <c r="L789" s="24">
        <f t="shared" si="62"/>
        <v>112.33579814058815</v>
      </c>
      <c r="M789" s="24">
        <f t="shared" si="63"/>
        <v>109.14107067842704</v>
      </c>
      <c r="N789" s="16">
        <f t="shared" si="64"/>
        <v>61.353624637536655</v>
      </c>
      <c r="O789" s="16">
        <f t="shared" si="65"/>
        <v>61.353624637536775</v>
      </c>
      <c r="P789" s="63">
        <f>N789*'Datos mes_productividad'!V530/100</f>
        <v>78.357828024849226</v>
      </c>
      <c r="Q789" s="63">
        <f t="shared" si="59"/>
        <v>6.9323187681231674E-11</v>
      </c>
      <c r="R789" s="63">
        <f t="shared" si="60"/>
        <v>6.0821085987575382E-11</v>
      </c>
      <c r="S789" s="63">
        <f t="shared" si="61"/>
        <v>138.64637536246335</v>
      </c>
    </row>
    <row r="790" spans="1:19" x14ac:dyDescent="0.3">
      <c r="A790" s="30">
        <v>1972</v>
      </c>
      <c r="B790" s="31">
        <v>6</v>
      </c>
      <c r="C790" s="30" t="str">
        <f t="shared" si="68"/>
        <v>1972-6</v>
      </c>
      <c r="D790" s="7">
        <v>5.0000000000000002E-11</v>
      </c>
      <c r="E790" s="7">
        <f t="shared" si="56"/>
        <v>5.0850066325992077E-11</v>
      </c>
      <c r="F790" s="7">
        <v>5.1936133656600339E-11</v>
      </c>
      <c r="G790" s="7">
        <v>44</v>
      </c>
      <c r="H790" s="24">
        <f t="shared" si="57"/>
        <v>3.148317224443535E-10</v>
      </c>
      <c r="I790" s="24">
        <f t="shared" si="58"/>
        <v>3.058781959078375E-10</v>
      </c>
      <c r="J790" s="24">
        <f t="shared" si="66"/>
        <v>5.1936133656600339E-11</v>
      </c>
      <c r="K790" s="24">
        <f t="shared" si="67"/>
        <v>17.605633802816904</v>
      </c>
      <c r="L790" s="24">
        <f t="shared" si="62"/>
        <v>106.72361657712592</v>
      </c>
      <c r="M790" s="24">
        <f t="shared" si="63"/>
        <v>103.68849443099228</v>
      </c>
      <c r="N790" s="16">
        <f t="shared" si="64"/>
        <v>58.288460311099591</v>
      </c>
      <c r="O790" s="16">
        <f t="shared" si="65"/>
        <v>58.288460311099712</v>
      </c>
      <c r="P790" s="63">
        <f>N790*'Datos mes_productividad'!V531/100</f>
        <v>74.339365229098576</v>
      </c>
      <c r="Q790" s="63">
        <f t="shared" si="59"/>
        <v>7.0855769844450213E-11</v>
      </c>
      <c r="R790" s="63">
        <f t="shared" si="60"/>
        <v>6.2830317385450707E-11</v>
      </c>
      <c r="S790" s="63">
        <f t="shared" si="61"/>
        <v>141.71153968890042</v>
      </c>
    </row>
    <row r="791" spans="1:19" x14ac:dyDescent="0.3">
      <c r="A791" s="30">
        <v>1972</v>
      </c>
      <c r="B791" s="31">
        <v>7</v>
      </c>
      <c r="C791" s="30" t="str">
        <f t="shared" si="68"/>
        <v>1972-7</v>
      </c>
      <c r="D791" s="7">
        <v>5.0000000000000002E-11</v>
      </c>
      <c r="E791" s="7">
        <f t="shared" si="56"/>
        <v>5.0850066325992077E-11</v>
      </c>
      <c r="F791" s="7">
        <v>5.4513364377109474E-11</v>
      </c>
      <c r="G791" s="7">
        <v>44.1</v>
      </c>
      <c r="H791" s="24">
        <f t="shared" si="57"/>
        <v>3.148317224443535E-10</v>
      </c>
      <c r="I791" s="24">
        <f t="shared" si="58"/>
        <v>3.058781959078375E-10</v>
      </c>
      <c r="J791" s="24">
        <f t="shared" si="66"/>
        <v>5.4513364377109474E-11</v>
      </c>
      <c r="K791" s="24">
        <f t="shared" si="67"/>
        <v>17.645646606914216</v>
      </c>
      <c r="L791" s="24">
        <f t="shared" si="62"/>
        <v>101.90912592494324</v>
      </c>
      <c r="M791" s="24">
        <f t="shared" si="63"/>
        <v>99.010923494140215</v>
      </c>
      <c r="N791" s="16">
        <f t="shared" si="64"/>
        <v>55.658965019444928</v>
      </c>
      <c r="O791" s="16">
        <f t="shared" si="65"/>
        <v>55.658965019445041</v>
      </c>
      <c r="P791" s="63">
        <f>N791*'Datos mes_productividad'!V532/100</f>
        <v>71.045143528002143</v>
      </c>
      <c r="Q791" s="63">
        <f t="shared" si="59"/>
        <v>7.2170517490277538E-11</v>
      </c>
      <c r="R791" s="63">
        <f t="shared" si="60"/>
        <v>6.4477428235998928E-11</v>
      </c>
      <c r="S791" s="63">
        <f t="shared" si="61"/>
        <v>144.34103498055507</v>
      </c>
    </row>
    <row r="792" spans="1:19" x14ac:dyDescent="0.3">
      <c r="A792" s="30">
        <v>1972</v>
      </c>
      <c r="B792" s="31">
        <v>8</v>
      </c>
      <c r="C792" s="30" t="str">
        <f t="shared" si="68"/>
        <v>1972-8</v>
      </c>
      <c r="D792" s="7">
        <v>5.0000000000000002E-11</v>
      </c>
      <c r="E792" s="7">
        <f t="shared" si="56"/>
        <v>5.0850066325992077E-11</v>
      </c>
      <c r="F792" s="7">
        <v>5.4444913545405648E-11</v>
      </c>
      <c r="G792" s="7">
        <v>44.3</v>
      </c>
      <c r="H792" s="24">
        <f t="shared" si="57"/>
        <v>3.148317224443535E-10</v>
      </c>
      <c r="I792" s="24">
        <f t="shared" si="58"/>
        <v>3.058781959078375E-10</v>
      </c>
      <c r="J792" s="24">
        <f t="shared" si="66"/>
        <v>5.4444913545405648E-11</v>
      </c>
      <c r="K792" s="24">
        <f t="shared" si="67"/>
        <v>17.725672215108833</v>
      </c>
      <c r="L792" s="24">
        <f t="shared" si="62"/>
        <v>102.50000507967844</v>
      </c>
      <c r="M792" s="24">
        <f t="shared" si="63"/>
        <v>99.584998585578617</v>
      </c>
      <c r="N792" s="16">
        <f t="shared" si="64"/>
        <v>55.981681183533581</v>
      </c>
      <c r="O792" s="16">
        <f t="shared" si="65"/>
        <v>55.981681183533702</v>
      </c>
      <c r="P792" s="63">
        <f>N792*'Datos mes_productividad'!V533/100</f>
        <v>71.51682259168355</v>
      </c>
      <c r="Q792" s="63">
        <f t="shared" si="59"/>
        <v>7.2009159408233205E-11</v>
      </c>
      <c r="R792" s="63">
        <f t="shared" si="60"/>
        <v>6.4241588704158229E-11</v>
      </c>
      <c r="S792" s="63">
        <f t="shared" si="61"/>
        <v>144.0183188164664</v>
      </c>
    </row>
    <row r="793" spans="1:19" x14ac:dyDescent="0.3">
      <c r="A793" s="30">
        <v>1972</v>
      </c>
      <c r="B793" s="31">
        <v>9</v>
      </c>
      <c r="C793" s="30" t="str">
        <f t="shared" si="68"/>
        <v>1972-9</v>
      </c>
      <c r="D793" s="7">
        <v>5.0000000000000002E-11</v>
      </c>
      <c r="E793" s="7">
        <f t="shared" si="56"/>
        <v>5.0850066325992077E-11</v>
      </c>
      <c r="F793" s="7">
        <v>5.5778485330758015E-11</v>
      </c>
      <c r="G793" s="7">
        <v>44.3</v>
      </c>
      <c r="H793" s="24">
        <f t="shared" si="57"/>
        <v>3.148317224443535E-10</v>
      </c>
      <c r="I793" s="24">
        <f t="shared" si="58"/>
        <v>3.058781959078375E-10</v>
      </c>
      <c r="J793" s="24">
        <f t="shared" si="66"/>
        <v>5.5778485330758015E-11</v>
      </c>
      <c r="K793" s="24">
        <f t="shared" si="67"/>
        <v>17.725672215108833</v>
      </c>
      <c r="L793" s="24">
        <f t="shared" si="62"/>
        <v>100.04939865029667</v>
      </c>
      <c r="M793" s="24">
        <f t="shared" si="63"/>
        <v>97.204085164022317</v>
      </c>
      <c r="N793" s="16">
        <f t="shared" si="64"/>
        <v>54.643251319756267</v>
      </c>
      <c r="O793" s="16">
        <f t="shared" si="65"/>
        <v>54.643251319756381</v>
      </c>
      <c r="P793" s="63">
        <f>N793*'Datos mes_productividad'!V534/100</f>
        <v>69.865345575179219</v>
      </c>
      <c r="Q793" s="63">
        <f t="shared" si="59"/>
        <v>7.2678374340121875E-11</v>
      </c>
      <c r="R793" s="63">
        <f t="shared" si="60"/>
        <v>6.5067327212410394E-11</v>
      </c>
      <c r="S793" s="63">
        <f t="shared" si="61"/>
        <v>145.35674868024375</v>
      </c>
    </row>
    <row r="794" spans="1:19" x14ac:dyDescent="0.3">
      <c r="A794" s="30">
        <v>1972</v>
      </c>
      <c r="B794" s="31">
        <v>10</v>
      </c>
      <c r="C794" s="30" t="str">
        <f t="shared" si="68"/>
        <v>1972-10</v>
      </c>
      <c r="D794" s="7">
        <v>5.0000000000000002E-11</v>
      </c>
      <c r="E794" s="7">
        <f t="shared" si="56"/>
        <v>5.0850066325992077E-11</v>
      </c>
      <c r="F794" s="7">
        <v>5.8478147111297421E-11</v>
      </c>
      <c r="G794" s="7">
        <v>44.4</v>
      </c>
      <c r="H794" s="24">
        <f t="shared" si="57"/>
        <v>3.148317224443535E-10</v>
      </c>
      <c r="I794" s="24">
        <f t="shared" si="58"/>
        <v>3.058781959078375E-10</v>
      </c>
      <c r="J794" s="24">
        <f t="shared" si="66"/>
        <v>5.8478147111297421E-11</v>
      </c>
      <c r="K794" s="24">
        <f t="shared" si="67"/>
        <v>17.765685019206146</v>
      </c>
      <c r="L794" s="24">
        <f t="shared" si="62"/>
        <v>95.646006094470891</v>
      </c>
      <c r="M794" s="24">
        <f t="shared" si="63"/>
        <v>92.925921069271496</v>
      </c>
      <c r="N794" s="16">
        <f t="shared" si="64"/>
        <v>52.238282481027341</v>
      </c>
      <c r="O794" s="16">
        <f t="shared" si="65"/>
        <v>52.23828248102744</v>
      </c>
      <c r="P794" s="63">
        <f>N794*'Datos mes_productividad'!V535/100</f>
        <v>66.846269193206496</v>
      </c>
      <c r="Q794" s="63">
        <f t="shared" si="59"/>
        <v>7.3880858759486334E-11</v>
      </c>
      <c r="R794" s="63">
        <f t="shared" si="60"/>
        <v>6.6576865403396763E-11</v>
      </c>
      <c r="S794" s="63">
        <f t="shared" si="61"/>
        <v>147.76171751897266</v>
      </c>
    </row>
    <row r="795" spans="1:19" x14ac:dyDescent="0.3">
      <c r="A795" s="30">
        <v>1972</v>
      </c>
      <c r="B795" s="31">
        <v>11</v>
      </c>
      <c r="C795" s="30" t="str">
        <f t="shared" si="68"/>
        <v>1972-11</v>
      </c>
      <c r="D795" s="7">
        <v>5.0000000000000002E-11</v>
      </c>
      <c r="E795" s="7">
        <f t="shared" si="56"/>
        <v>5.0850066325992077E-11</v>
      </c>
      <c r="F795" s="7">
        <v>6.1329343749670052E-11</v>
      </c>
      <c r="G795" s="7">
        <v>44.4</v>
      </c>
      <c r="H795" s="24">
        <f t="shared" si="57"/>
        <v>3.148317224443535E-10</v>
      </c>
      <c r="I795" s="24">
        <f t="shared" si="58"/>
        <v>3.058781959078375E-10</v>
      </c>
      <c r="J795" s="24">
        <f t="shared" si="66"/>
        <v>6.1329343749670052E-11</v>
      </c>
      <c r="K795" s="24">
        <f t="shared" si="67"/>
        <v>17.765685019206146</v>
      </c>
      <c r="L795" s="24">
        <f t="shared" si="62"/>
        <v>91.199430371054788</v>
      </c>
      <c r="M795" s="24">
        <f t="shared" si="63"/>
        <v>88.60580189676179</v>
      </c>
      <c r="N795" s="16">
        <f t="shared" si="64"/>
        <v>49.809728606193701</v>
      </c>
      <c r="O795" s="16">
        <f t="shared" si="65"/>
        <v>49.809728606193801</v>
      </c>
      <c r="P795" s="63">
        <f>N795*'Datos mes_productividad'!V536/100</f>
        <v>63.791889237414715</v>
      </c>
      <c r="Q795" s="63">
        <f t="shared" si="59"/>
        <v>7.509513569690315E-11</v>
      </c>
      <c r="R795" s="63">
        <f t="shared" si="60"/>
        <v>6.8104055381292649E-11</v>
      </c>
      <c r="S795" s="63">
        <f t="shared" si="61"/>
        <v>150.19027139380628</v>
      </c>
    </row>
    <row r="796" spans="1:19" x14ac:dyDescent="0.3">
      <c r="A796" s="30">
        <v>1972</v>
      </c>
      <c r="B796" s="31">
        <v>12</v>
      </c>
      <c r="C796" s="30" t="str">
        <f t="shared" si="68"/>
        <v>1972-12</v>
      </c>
      <c r="D796" s="7">
        <v>5.0000000000000002E-11</v>
      </c>
      <c r="E796" s="7">
        <f t="shared" si="56"/>
        <v>5.0850066325992077E-11</v>
      </c>
      <c r="F796" s="7">
        <v>6.673956091104424E-11</v>
      </c>
      <c r="G796" s="7">
        <v>44.6</v>
      </c>
      <c r="H796" s="24">
        <f t="shared" si="57"/>
        <v>3.148317224443535E-10</v>
      </c>
      <c r="I796" s="24">
        <f t="shared" si="58"/>
        <v>3.058781959078375E-10</v>
      </c>
      <c r="J796" s="24">
        <f t="shared" si="66"/>
        <v>6.673956091104424E-11</v>
      </c>
      <c r="K796" s="24">
        <f t="shared" si="67"/>
        <v>17.84571062740077</v>
      </c>
      <c r="L796" s="24">
        <f t="shared" si="62"/>
        <v>84.183889410910737</v>
      </c>
      <c r="M796" s="24">
        <f t="shared" si="63"/>
        <v>81.789776511690604</v>
      </c>
      <c r="N796" s="16">
        <f t="shared" si="64"/>
        <v>45.978101699877868</v>
      </c>
      <c r="O796" s="16">
        <f t="shared" si="65"/>
        <v>45.978101699877968</v>
      </c>
      <c r="P796" s="63">
        <f>N796*'Datos mes_productividad'!V537/100</f>
        <v>58.933920128301367</v>
      </c>
      <c r="Q796" s="63">
        <f t="shared" si="59"/>
        <v>7.701094915006107E-11</v>
      </c>
      <c r="R796" s="63">
        <f t="shared" si="60"/>
        <v>7.0533039935849324E-11</v>
      </c>
      <c r="S796" s="63">
        <f t="shared" si="61"/>
        <v>154.02189830012213</v>
      </c>
    </row>
    <row r="797" spans="1:19" x14ac:dyDescent="0.3">
      <c r="A797" s="30">
        <v>1973</v>
      </c>
      <c r="B797" s="31">
        <v>1</v>
      </c>
      <c r="C797" s="30" t="str">
        <f t="shared" si="68"/>
        <v>1973-1</v>
      </c>
      <c r="D797" s="7">
        <v>5.0000000000000002E-11</v>
      </c>
      <c r="E797" s="7">
        <f t="shared" si="56"/>
        <v>5.0850066325992077E-11</v>
      </c>
      <c r="F797" s="7">
        <v>6.9824888660232276E-11</v>
      </c>
      <c r="G797" s="7">
        <v>44.6</v>
      </c>
      <c r="H797" s="24">
        <f t="shared" si="57"/>
        <v>3.148317224443535E-10</v>
      </c>
      <c r="I797" s="24">
        <f t="shared" si="58"/>
        <v>3.058781959078375E-10</v>
      </c>
      <c r="J797" s="24">
        <f t="shared" si="66"/>
        <v>6.9824888660232276E-11</v>
      </c>
      <c r="K797" s="24">
        <f t="shared" si="67"/>
        <v>17.84571062740077</v>
      </c>
      <c r="L797" s="24">
        <f t="shared" si="62"/>
        <v>80.464085555613096</v>
      </c>
      <c r="M797" s="24">
        <f t="shared" si="63"/>
        <v>78.175760479393958</v>
      </c>
      <c r="N797" s="16">
        <f t="shared" si="64"/>
        <v>43.946483522584359</v>
      </c>
      <c r="O797" s="16">
        <f t="shared" si="65"/>
        <v>43.946483522584451</v>
      </c>
      <c r="P797" s="63">
        <f>N797*'Datos mes_productividad'!V538/100</f>
        <v>56.376930705199491</v>
      </c>
      <c r="Q797" s="63">
        <f t="shared" si="59"/>
        <v>7.8026758238707823E-11</v>
      </c>
      <c r="R797" s="63">
        <f t="shared" si="60"/>
        <v>7.181153464740025E-11</v>
      </c>
      <c r="S797" s="63">
        <f t="shared" si="61"/>
        <v>156.05351647741563</v>
      </c>
    </row>
    <row r="798" spans="1:19" x14ac:dyDescent="0.3">
      <c r="A798" s="30">
        <v>1973</v>
      </c>
      <c r="B798" s="31">
        <v>2</v>
      </c>
      <c r="C798" s="30" t="str">
        <f t="shared" si="68"/>
        <v>1973-2</v>
      </c>
      <c r="D798" s="7">
        <v>5.0000000000000002E-11</v>
      </c>
      <c r="E798" s="7">
        <f t="shared" si="56"/>
        <v>5.0850066325992077E-11</v>
      </c>
      <c r="F798" s="7">
        <v>7.5109097758493734E-11</v>
      </c>
      <c r="G798" s="7">
        <v>44.8</v>
      </c>
      <c r="H798" s="24">
        <f t="shared" si="57"/>
        <v>3.148317224443535E-10</v>
      </c>
      <c r="I798" s="24">
        <f t="shared" si="58"/>
        <v>3.058781959078375E-10</v>
      </c>
      <c r="J798" s="24">
        <f t="shared" si="66"/>
        <v>7.5109097758493734E-11</v>
      </c>
      <c r="K798" s="24">
        <f t="shared" si="67"/>
        <v>17.925736235595391</v>
      </c>
      <c r="L798" s="24">
        <f t="shared" si="62"/>
        <v>75.138572870121465</v>
      </c>
      <c r="M798" s="24">
        <f t="shared" si="63"/>
        <v>73.001700508958805</v>
      </c>
      <c r="N798" s="16">
        <f t="shared" si="64"/>
        <v>41.037887049186104</v>
      </c>
      <c r="O798" s="16">
        <f t="shared" si="65"/>
        <v>41.037887049186196</v>
      </c>
      <c r="P798" s="63">
        <f>N798*'Datos mes_productividad'!V539/100</f>
        <v>52.689647732005248</v>
      </c>
      <c r="Q798" s="63">
        <f t="shared" si="59"/>
        <v>7.9481056475406944E-11</v>
      </c>
      <c r="R798" s="63">
        <f t="shared" si="60"/>
        <v>7.365517613399738E-11</v>
      </c>
      <c r="S798" s="63">
        <f t="shared" si="61"/>
        <v>158.96211295081389</v>
      </c>
    </row>
    <row r="799" spans="1:19" x14ac:dyDescent="0.3">
      <c r="A799" s="30">
        <v>1973</v>
      </c>
      <c r="B799" s="31">
        <v>3</v>
      </c>
      <c r="C799" s="30" t="str">
        <f t="shared" si="68"/>
        <v>1973-3</v>
      </c>
      <c r="D799" s="7">
        <v>5.0000000000000002E-11</v>
      </c>
      <c r="E799" s="7">
        <f t="shared" si="56"/>
        <v>5.0850066325992077E-11</v>
      </c>
      <c r="F799" s="7">
        <v>8.1561035771946503E-11</v>
      </c>
      <c r="G799" s="7">
        <v>45</v>
      </c>
      <c r="H799" s="24">
        <f t="shared" si="57"/>
        <v>3.148317224443535E-10</v>
      </c>
      <c r="I799" s="24">
        <f t="shared" si="58"/>
        <v>3.058781959078375E-10</v>
      </c>
      <c r="J799" s="24">
        <f t="shared" si="66"/>
        <v>8.1561035771946503E-11</v>
      </c>
      <c r="K799" s="24">
        <f t="shared" si="67"/>
        <v>18.005761843790012</v>
      </c>
      <c r="L799" s="24">
        <f t="shared" si="62"/>
        <v>69.503592757867438</v>
      </c>
      <c r="M799" s="24">
        <f t="shared" si="63"/>
        <v>67.526974082629721</v>
      </c>
      <c r="N799" s="16">
        <f t="shared" si="64"/>
        <v>37.960271005415791</v>
      </c>
      <c r="O799" s="16">
        <f t="shared" si="65"/>
        <v>37.960271005415869</v>
      </c>
      <c r="P799" s="63">
        <f>N799*'Datos mes_productividad'!V540/100</f>
        <v>48.778968496736155</v>
      </c>
      <c r="Q799" s="63">
        <f t="shared" si="59"/>
        <v>8.1019864497292112E-11</v>
      </c>
      <c r="R799" s="63">
        <f t="shared" si="60"/>
        <v>7.5610515751631924E-11</v>
      </c>
      <c r="S799" s="63">
        <f t="shared" si="61"/>
        <v>162.03972899458421</v>
      </c>
    </row>
    <row r="800" spans="1:19" x14ac:dyDescent="0.3">
      <c r="A800" s="30">
        <v>1973</v>
      </c>
      <c r="B800" s="31">
        <v>4</v>
      </c>
      <c r="C800" s="30" t="str">
        <f t="shared" si="68"/>
        <v>1973-4</v>
      </c>
      <c r="D800" s="7">
        <v>5.0000000000000002E-11</v>
      </c>
      <c r="E800" s="7">
        <f t="shared" si="56"/>
        <v>5.0850066325992077E-11</v>
      </c>
      <c r="F800" s="7">
        <v>8.5205026366107806E-11</v>
      </c>
      <c r="G800" s="7">
        <v>45.1</v>
      </c>
      <c r="H800" s="24">
        <f t="shared" si="57"/>
        <v>3.148317224443535E-10</v>
      </c>
      <c r="I800" s="24">
        <f t="shared" si="58"/>
        <v>3.058781959078375E-10</v>
      </c>
      <c r="J800" s="24">
        <f t="shared" si="66"/>
        <v>8.5205026366107806E-11</v>
      </c>
      <c r="K800" s="24">
        <f t="shared" si="67"/>
        <v>18.045774647887324</v>
      </c>
      <c r="L800" s="24">
        <f t="shared" si="62"/>
        <v>66.67895730499896</v>
      </c>
      <c r="M800" s="24">
        <f t="shared" si="63"/>
        <v>64.782668681278565</v>
      </c>
      <c r="N800" s="16">
        <f t="shared" si="64"/>
        <v>36.417560434238077</v>
      </c>
      <c r="O800" s="16">
        <f t="shared" si="65"/>
        <v>36.417560434238155</v>
      </c>
      <c r="P800" s="63">
        <f>N800*'Datos mes_productividad'!V541/100</f>
        <v>46.835715840086344</v>
      </c>
      <c r="Q800" s="63">
        <f t="shared" si="59"/>
        <v>8.1791219782880963E-11</v>
      </c>
      <c r="R800" s="63">
        <f t="shared" si="60"/>
        <v>7.6582142079956833E-11</v>
      </c>
      <c r="S800" s="63">
        <f t="shared" si="61"/>
        <v>163.58243956576192</v>
      </c>
    </row>
    <row r="801" spans="1:19" x14ac:dyDescent="0.3">
      <c r="A801" s="30">
        <v>1973</v>
      </c>
      <c r="B801" s="31">
        <v>5</v>
      </c>
      <c r="C801" s="30" t="str">
        <f t="shared" si="68"/>
        <v>1973-5</v>
      </c>
      <c r="D801" s="7">
        <v>5.0000000000000002E-11</v>
      </c>
      <c r="E801" s="7">
        <f t="shared" si="56"/>
        <v>5.0850066325992077E-11</v>
      </c>
      <c r="F801" s="7">
        <v>8.8153452451888733E-11</v>
      </c>
      <c r="G801" s="7">
        <v>45.3</v>
      </c>
      <c r="H801" s="24">
        <f t="shared" si="57"/>
        <v>3.148317224443535E-10</v>
      </c>
      <c r="I801" s="24">
        <f t="shared" si="58"/>
        <v>3.058781959078375E-10</v>
      </c>
      <c r="J801" s="24">
        <f t="shared" si="66"/>
        <v>8.8153452451888733E-11</v>
      </c>
      <c r="K801" s="24">
        <f t="shared" si="67"/>
        <v>18.125800256081945</v>
      </c>
      <c r="L801" s="24">
        <f t="shared" si="62"/>
        <v>64.734582215246135</v>
      </c>
      <c r="M801" s="24">
        <f t="shared" si="63"/>
        <v>62.893589842576546</v>
      </c>
      <c r="N801" s="16">
        <f t="shared" si="64"/>
        <v>35.355615253931667</v>
      </c>
      <c r="O801" s="16">
        <f t="shared" si="65"/>
        <v>35.355615253931738</v>
      </c>
      <c r="P801" s="63">
        <f>N801*'Datos mes_productividad'!V542/100</f>
        <v>45.507996580449252</v>
      </c>
      <c r="Q801" s="63">
        <f t="shared" si="59"/>
        <v>8.2322192373034163E-11</v>
      </c>
      <c r="R801" s="63">
        <f t="shared" si="60"/>
        <v>7.7246001709775382E-11</v>
      </c>
      <c r="S801" s="63">
        <f t="shared" si="61"/>
        <v>164.64438474606834</v>
      </c>
    </row>
    <row r="802" spans="1:19" x14ac:dyDescent="0.3">
      <c r="A802" s="30">
        <v>1973</v>
      </c>
      <c r="B802" s="31">
        <v>6</v>
      </c>
      <c r="C802" s="30" t="str">
        <f t="shared" si="68"/>
        <v>1973-6</v>
      </c>
      <c r="D802" s="7">
        <v>5.0000000000000002E-11</v>
      </c>
      <c r="E802" s="7">
        <f t="shared" si="56"/>
        <v>5.0850066325992077E-11</v>
      </c>
      <c r="F802" s="7">
        <v>8.5565490722133782E-11</v>
      </c>
      <c r="G802" s="7">
        <v>45.4</v>
      </c>
      <c r="H802" s="24">
        <f t="shared" si="57"/>
        <v>3.148317224443535E-10</v>
      </c>
      <c r="I802" s="24">
        <f t="shared" si="58"/>
        <v>3.058781959078375E-10</v>
      </c>
      <c r="J802" s="24">
        <f t="shared" si="66"/>
        <v>8.5565490722133782E-11</v>
      </c>
      <c r="K802" s="24">
        <f t="shared" si="67"/>
        <v>18.165813060179261</v>
      </c>
      <c r="L802" s="24">
        <f t="shared" si="62"/>
        <v>66.839729043462995</v>
      </c>
      <c r="M802" s="24">
        <f t="shared" si="63"/>
        <v>64.938868218391718</v>
      </c>
      <c r="N802" s="16">
        <f t="shared" si="64"/>
        <v>36.50536796360376</v>
      </c>
      <c r="O802" s="16">
        <f t="shared" si="65"/>
        <v>36.505367963603831</v>
      </c>
      <c r="P802" s="63">
        <f>N802*'Datos mes_productividad'!V543/100</f>
        <v>47.027192543477575</v>
      </c>
      <c r="Q802" s="63">
        <f t="shared" si="59"/>
        <v>8.1747316018198132E-11</v>
      </c>
      <c r="R802" s="63">
        <f t="shared" si="60"/>
        <v>7.6486403728261221E-11</v>
      </c>
      <c r="S802" s="63">
        <f t="shared" si="61"/>
        <v>163.49463203639624</v>
      </c>
    </row>
    <row r="803" spans="1:19" x14ac:dyDescent="0.3">
      <c r="A803" s="30">
        <v>1973</v>
      </c>
      <c r="B803" s="31">
        <v>7</v>
      </c>
      <c r="C803" s="30" t="str">
        <f t="shared" si="68"/>
        <v>1973-7</v>
      </c>
      <c r="D803" s="7">
        <v>5.0000000000000002E-11</v>
      </c>
      <c r="E803" s="7">
        <f t="shared" si="56"/>
        <v>5.0850066325992077E-11</v>
      </c>
      <c r="F803" s="7">
        <v>8.5558336715970143E-11</v>
      </c>
      <c r="G803" s="7">
        <v>45.5</v>
      </c>
      <c r="H803" s="24">
        <f t="shared" si="57"/>
        <v>3.148317224443535E-10</v>
      </c>
      <c r="I803" s="24">
        <f t="shared" si="58"/>
        <v>3.058781959078375E-10</v>
      </c>
      <c r="J803" s="24">
        <f t="shared" si="66"/>
        <v>8.5558336715970143E-11</v>
      </c>
      <c r="K803" s="24">
        <f t="shared" si="67"/>
        <v>18.205825864276569</v>
      </c>
      <c r="L803" s="24">
        <f t="shared" si="62"/>
        <v>66.992554266219997</v>
      </c>
      <c r="M803" s="24">
        <f t="shared" si="63"/>
        <v>65.087347231444127</v>
      </c>
      <c r="N803" s="16">
        <f t="shared" si="64"/>
        <v>36.588835402366655</v>
      </c>
      <c r="O803" s="16">
        <f t="shared" si="65"/>
        <v>36.58883540236674</v>
      </c>
      <c r="P803" s="63">
        <f>N803*'Datos mes_productividad'!V544/100</f>
        <v>47.319530656773935</v>
      </c>
      <c r="Q803" s="63">
        <f t="shared" si="59"/>
        <v>8.1705582298816686E-11</v>
      </c>
      <c r="R803" s="63">
        <f t="shared" si="60"/>
        <v>7.6340234671613037E-11</v>
      </c>
      <c r="S803" s="63">
        <f t="shared" si="61"/>
        <v>163.41116459763336</v>
      </c>
    </row>
    <row r="804" spans="1:19" x14ac:dyDescent="0.3">
      <c r="A804" s="30">
        <v>1973</v>
      </c>
      <c r="B804" s="31">
        <v>8</v>
      </c>
      <c r="C804" s="30" t="str">
        <f t="shared" si="68"/>
        <v>1973-8</v>
      </c>
      <c r="D804" s="7">
        <v>5.0000000000000002E-11</v>
      </c>
      <c r="E804" s="7">
        <f t="shared" si="56"/>
        <v>5.0850066325992077E-11</v>
      </c>
      <c r="F804" s="7">
        <v>8.6243170215105099E-11</v>
      </c>
      <c r="G804" s="7">
        <v>45.7</v>
      </c>
      <c r="H804" s="24">
        <f t="shared" si="57"/>
        <v>3.148317224443535E-10</v>
      </c>
      <c r="I804" s="24">
        <f t="shared" si="58"/>
        <v>3.058781959078375E-10</v>
      </c>
      <c r="J804" s="24">
        <f t="shared" si="66"/>
        <v>8.6243170215105099E-11</v>
      </c>
      <c r="K804" s="24">
        <f t="shared" si="67"/>
        <v>18.285851472471194</v>
      </c>
      <c r="L804" s="24">
        <f t="shared" si="62"/>
        <v>66.75271909741808</v>
      </c>
      <c r="M804" s="24">
        <f t="shared" si="63"/>
        <v>64.854332755714623</v>
      </c>
      <c r="N804" s="16">
        <f t="shared" si="64"/>
        <v>36.457846375136548</v>
      </c>
      <c r="O804" s="16">
        <f t="shared" si="65"/>
        <v>36.457846375136619</v>
      </c>
      <c r="P804" s="63">
        <f>N804*'Datos mes_productividad'!V545/100</f>
        <v>47.334998985641334</v>
      </c>
      <c r="Q804" s="63">
        <f t="shared" si="59"/>
        <v>8.177107681243173E-11</v>
      </c>
      <c r="R804" s="63">
        <f t="shared" si="60"/>
        <v>7.6332500507179335E-11</v>
      </c>
      <c r="S804" s="63">
        <f t="shared" si="61"/>
        <v>163.54215362486346</v>
      </c>
    </row>
    <row r="805" spans="1:19" x14ac:dyDescent="0.3">
      <c r="A805" s="30">
        <v>1973</v>
      </c>
      <c r="B805" s="31">
        <v>9</v>
      </c>
      <c r="C805" s="30" t="str">
        <f t="shared" si="68"/>
        <v>1973-9</v>
      </c>
      <c r="D805" s="7">
        <v>5.0000000000000002E-11</v>
      </c>
      <c r="E805" s="7">
        <f t="shared" si="56"/>
        <v>5.0850066325992077E-11</v>
      </c>
      <c r="F805" s="7">
        <v>8.66937100123752E-11</v>
      </c>
      <c r="G805" s="7">
        <v>46</v>
      </c>
      <c r="H805" s="24">
        <f t="shared" si="57"/>
        <v>3.148317224443535E-10</v>
      </c>
      <c r="I805" s="24">
        <f t="shared" si="58"/>
        <v>3.058781959078375E-10</v>
      </c>
      <c r="J805" s="24">
        <f t="shared" si="66"/>
        <v>8.66937100123752E-11</v>
      </c>
      <c r="K805" s="24">
        <f t="shared" si="67"/>
        <v>18.405889884763123</v>
      </c>
      <c r="L805" s="24">
        <f t="shared" si="62"/>
        <v>66.841735285223081</v>
      </c>
      <c r="M805" s="24">
        <f t="shared" si="63"/>
        <v>64.940817404469186</v>
      </c>
      <c r="N805" s="16">
        <f t="shared" si="64"/>
        <v>36.506463698052769</v>
      </c>
      <c r="O805" s="16">
        <f t="shared" si="65"/>
        <v>36.506463698052855</v>
      </c>
      <c r="P805" s="63">
        <f>N805*'Datos mes_productividad'!V546/100</f>
        <v>47.583967143430975</v>
      </c>
      <c r="Q805" s="63">
        <f t="shared" si="59"/>
        <v>8.1746768150973617E-11</v>
      </c>
      <c r="R805" s="63">
        <f t="shared" si="60"/>
        <v>7.6208016428284517E-11</v>
      </c>
      <c r="S805" s="63">
        <f t="shared" si="61"/>
        <v>163.49353630194722</v>
      </c>
    </row>
    <row r="806" spans="1:19" x14ac:dyDescent="0.3">
      <c r="A806" s="30">
        <v>1973</v>
      </c>
      <c r="B806" s="31">
        <v>10</v>
      </c>
      <c r="C806" s="30" t="str">
        <f t="shared" si="68"/>
        <v>1973-10</v>
      </c>
      <c r="D806" s="7">
        <v>5.0000000000000002E-11</v>
      </c>
      <c r="E806" s="7">
        <f t="shared" si="56"/>
        <v>5.0850066325992077E-11</v>
      </c>
      <c r="F806" s="7">
        <v>8.8038175398021914E-11</v>
      </c>
      <c r="G806" s="7">
        <v>46.3</v>
      </c>
      <c r="H806" s="24">
        <f t="shared" si="57"/>
        <v>3.148317224443535E-10</v>
      </c>
      <c r="I806" s="24">
        <f t="shared" si="58"/>
        <v>3.058781959078375E-10</v>
      </c>
      <c r="J806" s="24">
        <f t="shared" si="66"/>
        <v>8.8038175398021914E-11</v>
      </c>
      <c r="K806" s="24">
        <f t="shared" si="67"/>
        <v>18.525928297055057</v>
      </c>
      <c r="L806" s="24">
        <f t="shared" si="62"/>
        <v>66.250236210296109</v>
      </c>
      <c r="M806" s="24">
        <f t="shared" si="63"/>
        <v>64.366140022802867</v>
      </c>
      <c r="N806" s="16">
        <f t="shared" si="64"/>
        <v>36.183408956668359</v>
      </c>
      <c r="O806" s="16">
        <f t="shared" si="65"/>
        <v>36.183408956668437</v>
      </c>
      <c r="P806" s="63">
        <f>N806*'Datos mes_productividad'!V547/100</f>
        <v>47.347808396036669</v>
      </c>
      <c r="Q806" s="63">
        <f t="shared" si="59"/>
        <v>8.1908295521665831E-11</v>
      </c>
      <c r="R806" s="63">
        <f t="shared" si="60"/>
        <v>7.6326095801981677E-11</v>
      </c>
      <c r="S806" s="63">
        <f t="shared" si="61"/>
        <v>163.81659104333167</v>
      </c>
    </row>
    <row r="807" spans="1:19" x14ac:dyDescent="0.3">
      <c r="A807" s="30">
        <v>1973</v>
      </c>
      <c r="B807" s="31">
        <v>11</v>
      </c>
      <c r="C807" s="30" t="str">
        <f t="shared" si="68"/>
        <v>1973-11</v>
      </c>
      <c r="D807" s="7">
        <v>5.0000000000000002E-11</v>
      </c>
      <c r="E807" s="7">
        <f t="shared" si="56"/>
        <v>5.0850066325992077E-11</v>
      </c>
      <c r="F807" s="7">
        <v>8.8737316909484124E-11</v>
      </c>
      <c r="G807" s="7">
        <v>46.5</v>
      </c>
      <c r="H807" s="24">
        <f t="shared" si="57"/>
        <v>3.148317224443535E-10</v>
      </c>
      <c r="I807" s="24">
        <f t="shared" si="58"/>
        <v>3.058781959078375E-10</v>
      </c>
      <c r="J807" s="24">
        <f t="shared" si="66"/>
        <v>8.8737316909484124E-11</v>
      </c>
      <c r="K807" s="24">
        <f t="shared" si="67"/>
        <v>18.605953905249681</v>
      </c>
      <c r="L807" s="24">
        <f t="shared" si="62"/>
        <v>66.012188780568536</v>
      </c>
      <c r="M807" s="24">
        <f t="shared" si="63"/>
        <v>64.134862444481826</v>
      </c>
      <c r="N807" s="16">
        <f t="shared" si="64"/>
        <v>36.053396325866935</v>
      </c>
      <c r="O807" s="16">
        <f t="shared" si="65"/>
        <v>36.053396325867006</v>
      </c>
      <c r="P807" s="63">
        <f>N807*'Datos mes_productividad'!V548/100</f>
        <v>47.362661915925216</v>
      </c>
      <c r="Q807" s="63">
        <f t="shared" si="59"/>
        <v>8.1973301837066547E-11</v>
      </c>
      <c r="R807" s="63">
        <f t="shared" si="60"/>
        <v>7.6318669042037398E-11</v>
      </c>
      <c r="S807" s="63">
        <f t="shared" si="61"/>
        <v>163.94660367413309</v>
      </c>
    </row>
    <row r="808" spans="1:19" x14ac:dyDescent="0.3">
      <c r="A808" s="30">
        <v>1973</v>
      </c>
      <c r="B808" s="31">
        <v>12</v>
      </c>
      <c r="C808" s="30" t="str">
        <f t="shared" si="68"/>
        <v>1973-12</v>
      </c>
      <c r="D808" s="7">
        <v>5.0000000000000002E-11</v>
      </c>
      <c r="E808" s="7">
        <f t="shared" si="56"/>
        <v>5.0850066325992077E-11</v>
      </c>
      <c r="F808" s="7">
        <v>9.5949693259939284E-11</v>
      </c>
      <c r="G808" s="7">
        <v>46.7</v>
      </c>
      <c r="H808" s="24">
        <f t="shared" si="57"/>
        <v>3.148317224443535E-10</v>
      </c>
      <c r="I808" s="24">
        <f t="shared" si="58"/>
        <v>3.058781959078375E-10</v>
      </c>
      <c r="J808" s="24">
        <f t="shared" si="66"/>
        <v>9.5949693259939284E-11</v>
      </c>
      <c r="K808" s="24">
        <f t="shared" si="67"/>
        <v>18.685979513444302</v>
      </c>
      <c r="L808" s="24">
        <f t="shared" si="62"/>
        <v>61.312745417955433</v>
      </c>
      <c r="M808" s="24">
        <f t="shared" si="63"/>
        <v>59.569066957398327</v>
      </c>
      <c r="N808" s="16">
        <f t="shared" si="64"/>
        <v>33.486735574373576</v>
      </c>
      <c r="O808" s="16">
        <f t="shared" si="65"/>
        <v>33.486735574373647</v>
      </c>
      <c r="P808" s="63">
        <f>N808*'Datos mes_productividad'!V549/100</f>
        <v>44.163374750691098</v>
      </c>
      <c r="Q808" s="63">
        <f t="shared" si="59"/>
        <v>8.3256632212813215E-11</v>
      </c>
      <c r="R808" s="63">
        <f t="shared" si="60"/>
        <v>7.7918312624654457E-11</v>
      </c>
      <c r="S808" s="63">
        <f t="shared" si="61"/>
        <v>166.5132644256264</v>
      </c>
    </row>
    <row r="809" spans="1:19" x14ac:dyDescent="0.3">
      <c r="A809" s="30">
        <v>1974</v>
      </c>
      <c r="B809" s="31">
        <v>1</v>
      </c>
      <c r="C809" s="30" t="str">
        <f t="shared" si="68"/>
        <v>1974-1</v>
      </c>
      <c r="D809" s="7">
        <v>5.0000000000000002E-11</v>
      </c>
      <c r="E809" s="7">
        <f t="shared" si="56"/>
        <v>5.0850066325992077E-11</v>
      </c>
      <c r="F809" s="7">
        <v>9.0460782030763625E-11</v>
      </c>
      <c r="G809" s="7">
        <v>46.9</v>
      </c>
      <c r="H809" s="24">
        <f t="shared" si="57"/>
        <v>3.148317224443535E-10</v>
      </c>
      <c r="I809" s="24">
        <f t="shared" si="58"/>
        <v>3.058781959078375E-10</v>
      </c>
      <c r="J809" s="24">
        <f t="shared" si="66"/>
        <v>9.0460782030763625E-11</v>
      </c>
      <c r="K809" s="24">
        <f t="shared" si="67"/>
        <v>18.766005121638926</v>
      </c>
      <c r="L809" s="24">
        <f t="shared" si="62"/>
        <v>65.31154808982221</v>
      </c>
      <c r="M809" s="24">
        <f t="shared" si="63"/>
        <v>63.454147334831504</v>
      </c>
      <c r="N809" s="16">
        <f t="shared" si="64"/>
        <v>35.670732503137543</v>
      </c>
      <c r="O809" s="16">
        <f t="shared" si="65"/>
        <v>35.670732503137607</v>
      </c>
      <c r="P809" s="63">
        <f>N809*'Datos mes_productividad'!V550/100</f>
        <v>47.228155793059642</v>
      </c>
      <c r="Q809" s="63">
        <f t="shared" si="59"/>
        <v>8.2164633748431231E-11</v>
      </c>
      <c r="R809" s="63">
        <f t="shared" si="60"/>
        <v>7.638592210347018E-11</v>
      </c>
      <c r="S809" s="63">
        <f t="shared" si="61"/>
        <v>164.32926749686246</v>
      </c>
    </row>
    <row r="810" spans="1:19" x14ac:dyDescent="0.3">
      <c r="A810" s="30">
        <v>1974</v>
      </c>
      <c r="B810" s="31">
        <v>2</v>
      </c>
      <c r="C810" s="30" t="str">
        <f t="shared" si="68"/>
        <v>1974-2</v>
      </c>
      <c r="D810" s="7">
        <v>5.0000000000000002E-11</v>
      </c>
      <c r="E810" s="7">
        <f t="shared" si="56"/>
        <v>5.0850066325992077E-11</v>
      </c>
      <c r="F810" s="7">
        <v>9.1876787478048184E-11</v>
      </c>
      <c r="G810" s="7">
        <v>47.2</v>
      </c>
      <c r="H810" s="24">
        <f t="shared" si="57"/>
        <v>3.148317224443535E-10</v>
      </c>
      <c r="I810" s="24">
        <f t="shared" si="58"/>
        <v>3.058781959078375E-10</v>
      </c>
      <c r="J810" s="24">
        <f t="shared" si="66"/>
        <v>9.1876787478048184E-11</v>
      </c>
      <c r="K810" s="24">
        <f t="shared" si="67"/>
        <v>18.886043533930859</v>
      </c>
      <c r="L810" s="24">
        <f t="shared" si="62"/>
        <v>64.716298633832153</v>
      </c>
      <c r="M810" s="24">
        <f t="shared" si="63"/>
        <v>62.875826229512974</v>
      </c>
      <c r="N810" s="16">
        <f t="shared" si="64"/>
        <v>35.34562944344497</v>
      </c>
      <c r="O810" s="16">
        <f t="shared" si="65"/>
        <v>35.345629443445056</v>
      </c>
      <c r="P810" s="63">
        <f>N810*'Datos mes_productividad'!V551/100</f>
        <v>46.981210141274175</v>
      </c>
      <c r="Q810" s="63">
        <f t="shared" si="59"/>
        <v>8.2327185278277528E-11</v>
      </c>
      <c r="R810" s="63">
        <f t="shared" si="60"/>
        <v>7.650939492936292E-11</v>
      </c>
      <c r="S810" s="63">
        <f t="shared" si="61"/>
        <v>164.65437055655505</v>
      </c>
    </row>
    <row r="811" spans="1:19" x14ac:dyDescent="0.3">
      <c r="A811" s="30">
        <v>1974</v>
      </c>
      <c r="B811" s="31">
        <v>3</v>
      </c>
      <c r="C811" s="30" t="str">
        <f t="shared" si="68"/>
        <v>1974-3</v>
      </c>
      <c r="D811" s="7">
        <v>5.0000000000000002E-11</v>
      </c>
      <c r="E811" s="7">
        <f t="shared" si="56"/>
        <v>5.0850066325992077E-11</v>
      </c>
      <c r="F811" s="7">
        <v>9.2968911555372076E-11</v>
      </c>
      <c r="G811" s="7">
        <v>47.6</v>
      </c>
      <c r="H811" s="24">
        <f t="shared" si="57"/>
        <v>3.148317224443535E-10</v>
      </c>
      <c r="I811" s="24">
        <f t="shared" si="58"/>
        <v>3.058781959078375E-10</v>
      </c>
      <c r="J811" s="24">
        <f t="shared" si="66"/>
        <v>9.2968911555372076E-11</v>
      </c>
      <c r="K811" s="24">
        <f t="shared" si="67"/>
        <v>19.046094750320101</v>
      </c>
      <c r="L811" s="24">
        <f t="shared" si="62"/>
        <v>64.498064092212644</v>
      </c>
      <c r="M811" s="24">
        <f t="shared" si="63"/>
        <v>62.663798078864488</v>
      </c>
      <c r="N811" s="16">
        <f t="shared" si="64"/>
        <v>35.226437873428161</v>
      </c>
      <c r="O811" s="16">
        <f t="shared" si="65"/>
        <v>35.226437873428232</v>
      </c>
      <c r="P811" s="63">
        <f>N811*'Datos mes_productividad'!V552/100</f>
        <v>47.006371418464767</v>
      </c>
      <c r="Q811" s="63">
        <f t="shared" si="59"/>
        <v>8.2386781063285917E-11</v>
      </c>
      <c r="R811" s="63">
        <f t="shared" si="60"/>
        <v>7.6496814290767611E-11</v>
      </c>
      <c r="S811" s="63">
        <f t="shared" si="61"/>
        <v>164.77356212657185</v>
      </c>
    </row>
    <row r="812" spans="1:19" x14ac:dyDescent="0.3">
      <c r="A812" s="30">
        <v>1974</v>
      </c>
      <c r="B812" s="31">
        <v>4</v>
      </c>
      <c r="C812" s="30" t="str">
        <f t="shared" si="68"/>
        <v>1974-4</v>
      </c>
      <c r="D812" s="7">
        <v>5.0000000000000002E-11</v>
      </c>
      <c r="E812" s="7">
        <f t="shared" si="56"/>
        <v>5.0850066325992077E-11</v>
      </c>
      <c r="F812" s="7">
        <v>9.5607276510371832E-11</v>
      </c>
      <c r="G812" s="7">
        <v>47.9</v>
      </c>
      <c r="H812" s="24">
        <f t="shared" si="57"/>
        <v>3.148317224443535E-10</v>
      </c>
      <c r="I812" s="24">
        <f t="shared" si="58"/>
        <v>3.058781959078375E-10</v>
      </c>
      <c r="J812" s="24">
        <f t="shared" si="66"/>
        <v>9.5607276510371832E-11</v>
      </c>
      <c r="K812" s="24">
        <f t="shared" si="67"/>
        <v>19.166133162612038</v>
      </c>
      <c r="L812" s="24">
        <f t="shared" si="62"/>
        <v>63.113467263429371</v>
      </c>
      <c r="M812" s="24">
        <f t="shared" si="63"/>
        <v>61.318577918838216</v>
      </c>
      <c r="N812" s="16">
        <f t="shared" si="64"/>
        <v>34.470222708595507</v>
      </c>
      <c r="O812" s="16">
        <f t="shared" si="65"/>
        <v>34.470222708595578</v>
      </c>
      <c r="P812" s="63">
        <f>N812*'Datos mes_productividad'!V553/100</f>
        <v>46.177626591674063</v>
      </c>
      <c r="Q812" s="63">
        <f t="shared" si="59"/>
        <v>8.2764888645702238E-11</v>
      </c>
      <c r="R812" s="63">
        <f t="shared" si="60"/>
        <v>7.691118670416298E-11</v>
      </c>
      <c r="S812" s="63">
        <f t="shared" si="61"/>
        <v>165.52977729140449</v>
      </c>
    </row>
    <row r="813" spans="1:19" x14ac:dyDescent="0.3">
      <c r="A813" s="30">
        <v>1974</v>
      </c>
      <c r="B813" s="31">
        <v>5</v>
      </c>
      <c r="C813" s="30" t="str">
        <f t="shared" si="68"/>
        <v>1974-5</v>
      </c>
      <c r="D813" s="7">
        <v>5.0000000000000002E-11</v>
      </c>
      <c r="E813" s="7">
        <f t="shared" si="56"/>
        <v>5.0850066325992077E-11</v>
      </c>
      <c r="F813" s="7">
        <v>9.8790158889066495E-11</v>
      </c>
      <c r="G813" s="7">
        <v>48.5</v>
      </c>
      <c r="H813" s="24">
        <f t="shared" si="57"/>
        <v>3.148317224443535E-10</v>
      </c>
      <c r="I813" s="24">
        <f t="shared" si="58"/>
        <v>3.058781959078375E-10</v>
      </c>
      <c r="J813" s="24">
        <f t="shared" si="66"/>
        <v>9.8790158889066482E-11</v>
      </c>
      <c r="K813" s="24">
        <f t="shared" si="67"/>
        <v>19.406209987195904</v>
      </c>
      <c r="L813" s="24">
        <f t="shared" si="62"/>
        <v>61.845133008100539</v>
      </c>
      <c r="M813" s="24">
        <f t="shared" si="63"/>
        <v>60.086313930902044</v>
      </c>
      <c r="N813" s="16">
        <f t="shared" si="64"/>
        <v>33.777505826671664</v>
      </c>
      <c r="O813" s="16">
        <f t="shared" si="65"/>
        <v>33.777505826671735</v>
      </c>
      <c r="P813" s="63">
        <f>N813*'Datos mes_productividad'!V554/100</f>
        <v>45.427058410568655</v>
      </c>
      <c r="Q813" s="63">
        <f t="shared" si="59"/>
        <v>8.3111247086664166E-11</v>
      </c>
      <c r="R813" s="63">
        <f t="shared" si="60"/>
        <v>7.7286470794715677E-11</v>
      </c>
      <c r="S813" s="63">
        <f t="shared" si="61"/>
        <v>166.22249417332833</v>
      </c>
    </row>
    <row r="814" spans="1:19" x14ac:dyDescent="0.3">
      <c r="A814" s="30">
        <v>1974</v>
      </c>
      <c r="B814" s="31">
        <v>6</v>
      </c>
      <c r="C814" s="30" t="str">
        <f t="shared" si="68"/>
        <v>1974-6</v>
      </c>
      <c r="D814" s="7">
        <v>5.0000000000000002E-11</v>
      </c>
      <c r="E814" s="7">
        <f t="shared" si="56"/>
        <v>5.0850066325992077E-11</v>
      </c>
      <c r="F814" s="7">
        <v>1.0257479074076614E-10</v>
      </c>
      <c r="G814" s="7">
        <v>49</v>
      </c>
      <c r="H814" s="24">
        <f t="shared" si="57"/>
        <v>3.148317224443535E-10</v>
      </c>
      <c r="I814" s="24">
        <f t="shared" si="58"/>
        <v>3.058781959078375E-10</v>
      </c>
      <c r="J814" s="24">
        <f t="shared" si="66"/>
        <v>1.0257479074076614E-10</v>
      </c>
      <c r="K814" s="24">
        <f t="shared" si="67"/>
        <v>19.606274007682458</v>
      </c>
      <c r="L814" s="24">
        <f t="shared" si="62"/>
        <v>60.177329848565108</v>
      </c>
      <c r="M814" s="24">
        <f t="shared" si="63"/>
        <v>58.465941569415328</v>
      </c>
      <c r="N814" s="16">
        <f t="shared" si="64"/>
        <v>32.866613922993956</v>
      </c>
      <c r="O814" s="16">
        <f t="shared" si="65"/>
        <v>32.866613922994034</v>
      </c>
      <c r="P814" s="63">
        <f>N814*'Datos mes_productividad'!V555/100</f>
        <v>44.375322328281435</v>
      </c>
      <c r="Q814" s="63">
        <f t="shared" si="59"/>
        <v>8.3566693038503034E-11</v>
      </c>
      <c r="R814" s="63">
        <f t="shared" si="60"/>
        <v>7.7812338835859281E-11</v>
      </c>
      <c r="S814" s="63">
        <f t="shared" si="61"/>
        <v>167.13338607700607</v>
      </c>
    </row>
    <row r="815" spans="1:19" x14ac:dyDescent="0.3">
      <c r="A815" s="30">
        <v>1974</v>
      </c>
      <c r="B815" s="31">
        <v>7</v>
      </c>
      <c r="C815" s="30" t="str">
        <f t="shared" si="68"/>
        <v>1974-7</v>
      </c>
      <c r="D815" s="7">
        <v>5.0000000000000002E-11</v>
      </c>
      <c r="E815" s="7">
        <f t="shared" si="56"/>
        <v>5.0850066325992077E-11</v>
      </c>
      <c r="F815" s="7">
        <v>1.0492910913285295E-10</v>
      </c>
      <c r="G815" s="7">
        <v>49.5</v>
      </c>
      <c r="H815" s="24">
        <f t="shared" si="57"/>
        <v>3.148317224443535E-10</v>
      </c>
      <c r="I815" s="24">
        <f t="shared" si="58"/>
        <v>3.058781959078375E-10</v>
      </c>
      <c r="J815" s="24">
        <f t="shared" si="66"/>
        <v>1.0492910913285294E-10</v>
      </c>
      <c r="K815" s="24">
        <f t="shared" si="67"/>
        <v>19.806338028169016</v>
      </c>
      <c r="L815" s="24">
        <f t="shared" si="62"/>
        <v>59.427394059244776</v>
      </c>
      <c r="M815" s="24">
        <f t="shared" si="63"/>
        <v>57.737333268755386</v>
      </c>
      <c r="N815" s="16">
        <f t="shared" si="64"/>
        <v>32.457026955332665</v>
      </c>
      <c r="O815" s="16">
        <f t="shared" si="65"/>
        <v>32.457026955332744</v>
      </c>
      <c r="P815" s="63">
        <f>N815*'Datos mes_productividad'!V556/100</f>
        <v>43.670342384509077</v>
      </c>
      <c r="Q815" s="63">
        <f t="shared" si="59"/>
        <v>8.377148652233367E-11</v>
      </c>
      <c r="R815" s="63">
        <f t="shared" si="60"/>
        <v>7.8164828807745461E-11</v>
      </c>
      <c r="S815" s="63">
        <f t="shared" si="61"/>
        <v>167.54297304466735</v>
      </c>
    </row>
    <row r="816" spans="1:19" x14ac:dyDescent="0.3">
      <c r="A816" s="30">
        <v>1974</v>
      </c>
      <c r="B816" s="31">
        <v>8</v>
      </c>
      <c r="C816" s="30" t="str">
        <f t="shared" si="68"/>
        <v>1974-8</v>
      </c>
      <c r="D816" s="7">
        <v>5.0000000000000002E-11</v>
      </c>
      <c r="E816" s="7">
        <f t="shared" si="56"/>
        <v>5.0850066325992077E-11</v>
      </c>
      <c r="F816" s="7">
        <v>1.0687841322143921E-10</v>
      </c>
      <c r="G816" s="7">
        <v>50.2</v>
      </c>
      <c r="H816" s="24">
        <f t="shared" si="57"/>
        <v>3.148317224443535E-10</v>
      </c>
      <c r="I816" s="24">
        <f t="shared" si="58"/>
        <v>3.058781959078375E-10</v>
      </c>
      <c r="J816" s="24">
        <f t="shared" si="66"/>
        <v>1.0687841322143921E-10</v>
      </c>
      <c r="K816" s="24">
        <f t="shared" si="67"/>
        <v>20.086427656850194</v>
      </c>
      <c r="L816" s="24">
        <f t="shared" si="62"/>
        <v>59.168586306177666</v>
      </c>
      <c r="M816" s="24">
        <f t="shared" si="63"/>
        <v>57.485885771722671</v>
      </c>
      <c r="N816" s="16">
        <f t="shared" si="64"/>
        <v>32.315675809947194</v>
      </c>
      <c r="O816" s="16">
        <f t="shared" si="65"/>
        <v>32.315675809947258</v>
      </c>
      <c r="P816" s="63">
        <f>N816*'Datos mes_productividad'!V557/100</f>
        <v>43.32937320722359</v>
      </c>
      <c r="Q816" s="63">
        <f t="shared" si="59"/>
        <v>8.3842162095026404E-11</v>
      </c>
      <c r="R816" s="63">
        <f t="shared" si="60"/>
        <v>7.8335313396388206E-11</v>
      </c>
      <c r="S816" s="63">
        <f t="shared" si="61"/>
        <v>167.68432419005282</v>
      </c>
    </row>
    <row r="817" spans="1:19" x14ac:dyDescent="0.3">
      <c r="A817" s="30">
        <v>1974</v>
      </c>
      <c r="B817" s="31">
        <v>9</v>
      </c>
      <c r="C817" s="30" t="str">
        <f t="shared" si="68"/>
        <v>1974-9</v>
      </c>
      <c r="D817" s="7">
        <v>5.0000000000000002E-11</v>
      </c>
      <c r="E817" s="7">
        <f t="shared" si="56"/>
        <v>5.0850066325992077E-11</v>
      </c>
      <c r="F817" s="7">
        <v>1.1041086635586498E-10</v>
      </c>
      <c r="G817" s="7">
        <v>50.7</v>
      </c>
      <c r="H817" s="24">
        <f t="shared" si="57"/>
        <v>3.148317224443535E-10</v>
      </c>
      <c r="I817" s="24">
        <f t="shared" si="58"/>
        <v>3.058781959078375E-10</v>
      </c>
      <c r="J817" s="24">
        <f t="shared" si="66"/>
        <v>1.1041086635586498E-10</v>
      </c>
      <c r="K817" s="24">
        <f t="shared" si="67"/>
        <v>20.286491677336748</v>
      </c>
      <c r="L817" s="24">
        <f t="shared" si="62"/>
        <v>57.846037513586673</v>
      </c>
      <c r="M817" s="24">
        <f t="shared" si="63"/>
        <v>56.200949058430304</v>
      </c>
      <c r="N817" s="16">
        <f t="shared" si="64"/>
        <v>31.593348969095409</v>
      </c>
      <c r="O817" s="16">
        <f t="shared" si="65"/>
        <v>31.593348969095469</v>
      </c>
      <c r="P817" s="63">
        <f>N817*'Datos mes_productividad'!V558/100</f>
        <v>42.21396365873548</v>
      </c>
      <c r="Q817" s="63">
        <f t="shared" si="59"/>
        <v>8.4203325515452304E-11</v>
      </c>
      <c r="R817" s="63">
        <f t="shared" si="60"/>
        <v>7.889301817063226E-11</v>
      </c>
      <c r="S817" s="63">
        <f t="shared" si="61"/>
        <v>168.40665103090458</v>
      </c>
    </row>
    <row r="818" spans="1:19" x14ac:dyDescent="0.3">
      <c r="A818" s="30">
        <v>1974</v>
      </c>
      <c r="B818" s="31">
        <v>10</v>
      </c>
      <c r="C818" s="30" t="str">
        <f t="shared" si="68"/>
        <v>1974-10</v>
      </c>
      <c r="D818" s="7">
        <v>5.0000000000000002E-11</v>
      </c>
      <c r="E818" s="7">
        <f t="shared" si="56"/>
        <v>5.0850066325992077E-11</v>
      </c>
      <c r="F818" s="7">
        <v>1.1458474117929507E-10</v>
      </c>
      <c r="G818" s="7">
        <v>51.2</v>
      </c>
      <c r="H818" s="24">
        <f t="shared" si="57"/>
        <v>3.148317224443535E-10</v>
      </c>
      <c r="I818" s="24">
        <f t="shared" si="58"/>
        <v>3.058781959078375E-10</v>
      </c>
      <c r="J818" s="24">
        <f t="shared" si="66"/>
        <v>1.1458474117929508E-10</v>
      </c>
      <c r="K818" s="24">
        <f t="shared" si="67"/>
        <v>20.486555697823306</v>
      </c>
      <c r="L818" s="24">
        <f t="shared" si="62"/>
        <v>56.288625788364108</v>
      </c>
      <c r="M818" s="24">
        <f t="shared" si="63"/>
        <v>54.687828699725067</v>
      </c>
      <c r="N818" s="16">
        <f t="shared" si="64"/>
        <v>30.742748751025832</v>
      </c>
      <c r="O818" s="16">
        <f t="shared" si="65"/>
        <v>30.7427487510259</v>
      </c>
      <c r="P818" s="63">
        <f>N818*'Datos mes_productividad'!V559/100</f>
        <v>40.934969056596032</v>
      </c>
      <c r="Q818" s="63">
        <f t="shared" si="59"/>
        <v>8.4628625624487084E-11</v>
      </c>
      <c r="R818" s="63">
        <f t="shared" si="60"/>
        <v>7.9532515471701987E-11</v>
      </c>
      <c r="S818" s="63">
        <f t="shared" si="61"/>
        <v>169.25725124897414</v>
      </c>
    </row>
    <row r="819" spans="1:19" x14ac:dyDescent="0.3">
      <c r="A819" s="30">
        <v>1974</v>
      </c>
      <c r="B819" s="31">
        <v>11</v>
      </c>
      <c r="C819" s="30" t="str">
        <f t="shared" si="68"/>
        <v>1974-11</v>
      </c>
      <c r="D819" s="7">
        <v>5.0000000000000002E-11</v>
      </c>
      <c r="E819" s="7">
        <f t="shared" si="56"/>
        <v>5.0850066325992077E-11</v>
      </c>
      <c r="F819" s="7">
        <v>1.1932443285386159E-10</v>
      </c>
      <c r="G819" s="7">
        <v>51.6</v>
      </c>
      <c r="H819" s="24">
        <f t="shared" si="57"/>
        <v>3.148317224443535E-10</v>
      </c>
      <c r="I819" s="24">
        <f t="shared" si="58"/>
        <v>3.058781959078375E-10</v>
      </c>
      <c r="J819" s="24">
        <f t="shared" si="66"/>
        <v>1.1932443285386159E-10</v>
      </c>
      <c r="K819" s="24">
        <f t="shared" si="67"/>
        <v>20.646606914212551</v>
      </c>
      <c r="L819" s="24">
        <f t="shared" si="62"/>
        <v>54.475069874364593</v>
      </c>
      <c r="M819" s="24">
        <f t="shared" si="63"/>
        <v>52.925848658942456</v>
      </c>
      <c r="N819" s="16">
        <f t="shared" si="64"/>
        <v>29.752252127078243</v>
      </c>
      <c r="O819" s="16">
        <f t="shared" si="65"/>
        <v>29.752252127078304</v>
      </c>
      <c r="P819" s="63">
        <f>N819*'Datos mes_productividad'!V560/100</f>
        <v>39.478706943778882</v>
      </c>
      <c r="Q819" s="63">
        <f t="shared" si="59"/>
        <v>8.5123873936460883E-11</v>
      </c>
      <c r="R819" s="63">
        <f t="shared" si="60"/>
        <v>8.0260646528110555E-11</v>
      </c>
      <c r="S819" s="63">
        <f t="shared" si="61"/>
        <v>170.24774787292176</v>
      </c>
    </row>
    <row r="820" spans="1:19" x14ac:dyDescent="0.3">
      <c r="A820" s="30">
        <v>1974</v>
      </c>
      <c r="B820" s="31">
        <v>12</v>
      </c>
      <c r="C820" s="30" t="str">
        <f t="shared" si="68"/>
        <v>1974-12</v>
      </c>
      <c r="D820" s="7">
        <v>5.0000000000000002E-11</v>
      </c>
      <c r="E820" s="7">
        <f t="shared" si="56"/>
        <v>5.0850066325992077E-11</v>
      </c>
      <c r="F820" s="7">
        <v>1.3442702763879164E-10</v>
      </c>
      <c r="G820" s="7">
        <v>52</v>
      </c>
      <c r="H820" s="24">
        <f t="shared" si="57"/>
        <v>3.148317224443535E-10</v>
      </c>
      <c r="I820" s="24">
        <f t="shared" si="58"/>
        <v>3.058781959078375E-10</v>
      </c>
      <c r="J820" s="24">
        <f t="shared" si="66"/>
        <v>1.3442702763879164E-10</v>
      </c>
      <c r="K820" s="24">
        <f t="shared" si="67"/>
        <v>20.806658130601793</v>
      </c>
      <c r="L820" s="24">
        <f t="shared" si="62"/>
        <v>48.729754221522846</v>
      </c>
      <c r="M820" s="24">
        <f t="shared" si="63"/>
        <v>47.343924533990567</v>
      </c>
      <c r="N820" s="16">
        <f t="shared" si="64"/>
        <v>26.614374924768537</v>
      </c>
      <c r="O820" s="16">
        <f t="shared" si="65"/>
        <v>26.61437492476859</v>
      </c>
      <c r="P820" s="63">
        <f>N820*'Datos mes_productividad'!V561/100</f>
        <v>35.192542839752612</v>
      </c>
      <c r="Q820" s="63">
        <f t="shared" si="59"/>
        <v>8.6692812537615733E-11</v>
      </c>
      <c r="R820" s="63">
        <f t="shared" si="60"/>
        <v>8.2403728580123698E-11</v>
      </c>
      <c r="S820" s="63">
        <f t="shared" si="61"/>
        <v>173.38562507523145</v>
      </c>
    </row>
    <row r="821" spans="1:19" x14ac:dyDescent="0.3">
      <c r="A821" s="30">
        <v>1975</v>
      </c>
      <c r="B821" s="31">
        <v>1</v>
      </c>
      <c r="C821" s="30" t="str">
        <f t="shared" si="68"/>
        <v>1975-1</v>
      </c>
      <c r="D821" s="7">
        <v>1E-10</v>
      </c>
      <c r="E821" s="7">
        <f t="shared" si="56"/>
        <v>1.0170013265198415E-10</v>
      </c>
      <c r="F821" s="7">
        <v>1.3831295371412865E-10</v>
      </c>
      <c r="G821" s="7">
        <v>52.3</v>
      </c>
      <c r="H821" s="24">
        <f t="shared" si="57"/>
        <v>6.29663444888707E-10</v>
      </c>
      <c r="I821" s="24">
        <f t="shared" si="58"/>
        <v>6.11756391815675E-10</v>
      </c>
      <c r="J821" s="24">
        <f t="shared" si="66"/>
        <v>1.3831295371412865E-10</v>
      </c>
      <c r="K821" s="24">
        <f t="shared" si="67"/>
        <v>20.926696542893726</v>
      </c>
      <c r="L821" s="24">
        <f t="shared" si="62"/>
        <v>95.267836319752121</v>
      </c>
      <c r="M821" s="24">
        <f t="shared" si="63"/>
        <v>92.55850609742636</v>
      </c>
      <c r="N821" s="16">
        <f t="shared" si="64"/>
        <v>52.031740249686976</v>
      </c>
      <c r="O821" s="16">
        <f t="shared" si="65"/>
        <v>52.03174024968709</v>
      </c>
      <c r="P821" s="63">
        <f>N821*'Datos mes_productividad'!V562/100</f>
        <v>68.563666242224912</v>
      </c>
      <c r="Q821" s="63">
        <f t="shared" si="59"/>
        <v>1.4796825975031304E-10</v>
      </c>
      <c r="R821" s="63">
        <f t="shared" si="60"/>
        <v>1.3143633375777508E-10</v>
      </c>
      <c r="S821" s="63">
        <f t="shared" si="61"/>
        <v>147.96825975031302</v>
      </c>
    </row>
    <row r="822" spans="1:19" x14ac:dyDescent="0.3">
      <c r="A822" s="30">
        <v>1975</v>
      </c>
      <c r="B822" s="31">
        <v>2</v>
      </c>
      <c r="C822" s="30" t="str">
        <f t="shared" si="68"/>
        <v>1975-2</v>
      </c>
      <c r="D822" s="7">
        <v>1E-10</v>
      </c>
      <c r="E822" s="7">
        <f t="shared" si="56"/>
        <v>1.0170013265198415E-10</v>
      </c>
      <c r="F822" s="7">
        <v>1.446995301258127E-10</v>
      </c>
      <c r="G822" s="7">
        <v>52.8</v>
      </c>
      <c r="H822" s="24">
        <f t="shared" si="57"/>
        <v>6.29663444888707E-10</v>
      </c>
      <c r="I822" s="24">
        <f t="shared" si="58"/>
        <v>6.11756391815675E-10</v>
      </c>
      <c r="J822" s="24">
        <f t="shared" si="66"/>
        <v>1.446995301258127E-10</v>
      </c>
      <c r="K822" s="24">
        <f t="shared" si="67"/>
        <v>21.12676056338028</v>
      </c>
      <c r="L822" s="24">
        <f t="shared" si="62"/>
        <v>91.933600780254736</v>
      </c>
      <c r="M822" s="24">
        <f t="shared" si="63"/>
        <v>89.319093170307752</v>
      </c>
      <c r="N822" s="16">
        <f t="shared" si="64"/>
        <v>50.210705111026719</v>
      </c>
      <c r="O822" s="16">
        <f t="shared" si="65"/>
        <v>50.210705111026819</v>
      </c>
      <c r="P822" s="63">
        <f>N822*'Datos mes_productividad'!V563/100</f>
        <v>65.934589125375055</v>
      </c>
      <c r="Q822" s="63">
        <f t="shared" si="59"/>
        <v>1.4978929488897328E-10</v>
      </c>
      <c r="R822" s="63">
        <f t="shared" si="60"/>
        <v>1.3406541087462496E-10</v>
      </c>
      <c r="S822" s="63">
        <f t="shared" si="61"/>
        <v>149.78929488897327</v>
      </c>
    </row>
    <row r="823" spans="1:19" x14ac:dyDescent="0.3">
      <c r="A823" s="30">
        <v>1975</v>
      </c>
      <c r="B823" s="31">
        <v>3</v>
      </c>
      <c r="C823" s="30" t="str">
        <f t="shared" si="68"/>
        <v>1975-3</v>
      </c>
      <c r="D823" s="7">
        <v>1.51E-10</v>
      </c>
      <c r="E823" s="7">
        <f t="shared" si="56"/>
        <v>1.5356720030449607E-10</v>
      </c>
      <c r="F823" s="7">
        <v>1.5643535205542853E-10</v>
      </c>
      <c r="G823" s="7">
        <v>53</v>
      </c>
      <c r="H823" s="24">
        <f t="shared" si="57"/>
        <v>9.5079180178194757E-10</v>
      </c>
      <c r="I823" s="24">
        <f t="shared" si="58"/>
        <v>9.2375215164166928E-10</v>
      </c>
      <c r="J823" s="24">
        <f t="shared" si="66"/>
        <v>1.5643535205542853E-10</v>
      </c>
      <c r="K823" s="24">
        <f t="shared" si="67"/>
        <v>21.206786171574905</v>
      </c>
      <c r="L823" s="24">
        <f t="shared" si="62"/>
        <v>128.89182764092806</v>
      </c>
      <c r="M823" s="24">
        <f t="shared" si="63"/>
        <v>125.22626182639337</v>
      </c>
      <c r="N823" s="16">
        <f t="shared" si="64"/>
        <v>70.395910678720071</v>
      </c>
      <c r="O823" s="16">
        <f t="shared" si="65"/>
        <v>70.395910678720213</v>
      </c>
      <c r="P823" s="63">
        <f>N823*'Datos mes_productividad'!V564/100</f>
        <v>92.120379594371443</v>
      </c>
      <c r="Q823" s="63">
        <f t="shared" si="59"/>
        <v>1.9570217487513269E-10</v>
      </c>
      <c r="R823" s="63">
        <f t="shared" si="60"/>
        <v>1.6289822681249911E-10</v>
      </c>
      <c r="S823" s="63">
        <f t="shared" si="61"/>
        <v>129.60408932127993</v>
      </c>
    </row>
    <row r="824" spans="1:19" x14ac:dyDescent="0.3">
      <c r="A824" s="30">
        <v>1975</v>
      </c>
      <c r="B824" s="31">
        <v>4</v>
      </c>
      <c r="C824" s="30" t="str">
        <f t="shared" si="68"/>
        <v>1975-4</v>
      </c>
      <c r="D824" s="7">
        <v>1.51E-10</v>
      </c>
      <c r="E824" s="7">
        <f t="shared" si="56"/>
        <v>1.5356720030449607E-10</v>
      </c>
      <c r="F824" s="7">
        <v>1.7160672285416079E-10</v>
      </c>
      <c r="G824" s="7">
        <v>53.3</v>
      </c>
      <c r="H824" s="24">
        <f t="shared" si="57"/>
        <v>9.5079180178194757E-10</v>
      </c>
      <c r="I824" s="24">
        <f t="shared" si="58"/>
        <v>9.2375215164166928E-10</v>
      </c>
      <c r="J824" s="24">
        <f t="shared" si="66"/>
        <v>1.7160672285416079E-10</v>
      </c>
      <c r="K824" s="24">
        <f t="shared" si="67"/>
        <v>21.326824583866838</v>
      </c>
      <c r="L824" s="24">
        <f t="shared" si="62"/>
        <v>118.1618623975176</v>
      </c>
      <c r="M824" s="24">
        <f t="shared" si="63"/>
        <v>114.8014469909433</v>
      </c>
      <c r="N824" s="16">
        <f t="shared" si="64"/>
        <v>64.535603716783214</v>
      </c>
      <c r="O824" s="16">
        <f t="shared" si="65"/>
        <v>64.535603716783356</v>
      </c>
      <c r="P824" s="63">
        <f>N824*'Datos mes_productividad'!V565/100</f>
        <v>84.158690204629423</v>
      </c>
      <c r="Q824" s="63">
        <f t="shared" si="59"/>
        <v>2.0455123838765735E-10</v>
      </c>
      <c r="R824" s="63">
        <f t="shared" si="60"/>
        <v>1.7492037779100956E-10</v>
      </c>
      <c r="S824" s="63">
        <f t="shared" si="61"/>
        <v>135.46439628321681</v>
      </c>
    </row>
    <row r="825" spans="1:19" x14ac:dyDescent="0.3">
      <c r="A825" s="30">
        <v>1975</v>
      </c>
      <c r="B825" s="31">
        <v>5</v>
      </c>
      <c r="C825" s="30" t="str">
        <f t="shared" si="68"/>
        <v>1975-5</v>
      </c>
      <c r="D825" s="7">
        <v>1.51E-10</v>
      </c>
      <c r="E825" s="7">
        <f t="shared" si="56"/>
        <v>1.5356720030449607E-10</v>
      </c>
      <c r="F825" s="7">
        <v>1.7828108542288797E-10</v>
      </c>
      <c r="G825" s="7">
        <v>53.5</v>
      </c>
      <c r="H825" s="24">
        <f t="shared" si="57"/>
        <v>9.5079180178194757E-10</v>
      </c>
      <c r="I825" s="24">
        <f t="shared" si="58"/>
        <v>9.2375215164166928E-10</v>
      </c>
      <c r="J825" s="24">
        <f t="shared" si="66"/>
        <v>1.7828108542288797E-10</v>
      </c>
      <c r="K825" s="24">
        <f t="shared" si="67"/>
        <v>21.406850192061462</v>
      </c>
      <c r="L825" s="24">
        <f t="shared" si="62"/>
        <v>114.16498624241237</v>
      </c>
      <c r="M825" s="24">
        <f t="shared" si="63"/>
        <v>110.91823834189515</v>
      </c>
      <c r="N825" s="16">
        <f t="shared" si="64"/>
        <v>62.352658979646527</v>
      </c>
      <c r="O825" s="16">
        <f t="shared" si="65"/>
        <v>62.352658979646655</v>
      </c>
      <c r="P825" s="63">
        <f>N825*'Datos mes_productividad'!V566/100</f>
        <v>81.030006230158165</v>
      </c>
      <c r="Q825" s="63">
        <f t="shared" si="59"/>
        <v>2.0784748494073372E-10</v>
      </c>
      <c r="R825" s="63">
        <f t="shared" si="60"/>
        <v>1.7964469059246118E-10</v>
      </c>
      <c r="S825" s="63">
        <f t="shared" si="61"/>
        <v>137.64734102035345</v>
      </c>
    </row>
    <row r="826" spans="1:19" x14ac:dyDescent="0.3">
      <c r="A826" s="30">
        <v>1975</v>
      </c>
      <c r="B826" s="31">
        <v>6</v>
      </c>
      <c r="C826" s="30" t="str">
        <f t="shared" si="68"/>
        <v>1975-6</v>
      </c>
      <c r="D826" s="7">
        <v>2.7900000000000002E-10</v>
      </c>
      <c r="E826" s="7">
        <f t="shared" si="56"/>
        <v>2.8374337009903582E-10</v>
      </c>
      <c r="F826" s="7">
        <v>2.1596969062218175E-10</v>
      </c>
      <c r="G826" s="7">
        <v>53.8</v>
      </c>
      <c r="H826" s="24">
        <f t="shared" si="57"/>
        <v>1.7567610112394923E-9</v>
      </c>
      <c r="I826" s="24">
        <f t="shared" si="58"/>
        <v>1.7068003331657333E-9</v>
      </c>
      <c r="J826" s="24">
        <f t="shared" si="66"/>
        <v>2.1596969062218175E-10</v>
      </c>
      <c r="K826" s="24">
        <f t="shared" si="67"/>
        <v>21.526888604353392</v>
      </c>
      <c r="L826" s="24">
        <f t="shared" si="62"/>
        <v>175.10604605894457</v>
      </c>
      <c r="M826" s="24">
        <f t="shared" si="63"/>
        <v>170.12619009677971</v>
      </c>
      <c r="N826" s="16">
        <f t="shared" si="64"/>
        <v>95.636393736379063</v>
      </c>
      <c r="O826" s="16">
        <f t="shared" si="65"/>
        <v>95.63639373637929</v>
      </c>
      <c r="P826" s="63">
        <f>N826*'Datos mes_productividad'!V567/100</f>
        <v>123.85267431417049</v>
      </c>
      <c r="Q826" s="63">
        <f t="shared" si="59"/>
        <v>2.9117446147550245E-10</v>
      </c>
      <c r="R826" s="63">
        <f t="shared" si="60"/>
        <v>2.1245103866346437E-10</v>
      </c>
      <c r="S826" s="63">
        <f t="shared" si="61"/>
        <v>104.36360626362094</v>
      </c>
    </row>
    <row r="827" spans="1:19" x14ac:dyDescent="0.3">
      <c r="A827" s="30">
        <v>1975</v>
      </c>
      <c r="B827" s="31">
        <v>7</v>
      </c>
      <c r="C827" s="30" t="str">
        <f t="shared" si="68"/>
        <v>1975-7</v>
      </c>
      <c r="D827" s="7">
        <v>3.28E-10</v>
      </c>
      <c r="E827" s="7">
        <f t="shared" si="56"/>
        <v>3.3357643509850805E-10</v>
      </c>
      <c r="F827" s="7">
        <v>2.9098432298110338E-10</v>
      </c>
      <c r="G827" s="7">
        <v>54</v>
      </c>
      <c r="H827" s="24">
        <f t="shared" si="57"/>
        <v>2.0652960992349587E-9</v>
      </c>
      <c r="I827" s="24">
        <f t="shared" si="58"/>
        <v>2.0065609651554142E-9</v>
      </c>
      <c r="J827" s="24">
        <f t="shared" si="66"/>
        <v>2.9098432298110338E-10</v>
      </c>
      <c r="K827" s="24">
        <f t="shared" si="67"/>
        <v>21.606914212548016</v>
      </c>
      <c r="L827" s="24">
        <f t="shared" si="62"/>
        <v>153.35766264829928</v>
      </c>
      <c r="M827" s="24">
        <f t="shared" si="63"/>
        <v>148.99631083966028</v>
      </c>
      <c r="N827" s="16">
        <f t="shared" si="64"/>
        <v>83.75823758013729</v>
      </c>
      <c r="O827" s="16">
        <f t="shared" si="65"/>
        <v>83.758237580137489</v>
      </c>
      <c r="P827" s="63">
        <f>N827*'Datos mes_productividad'!V568/100</f>
        <v>108.27267417452846</v>
      </c>
      <c r="Q827" s="63">
        <f t="shared" si="59"/>
        <v>3.8127298073714971E-10</v>
      </c>
      <c r="R827" s="63">
        <f t="shared" si="60"/>
        <v>3.0086562870754667E-10</v>
      </c>
      <c r="S827" s="63">
        <f t="shared" si="61"/>
        <v>116.24176241986272</v>
      </c>
    </row>
    <row r="828" spans="1:19" x14ac:dyDescent="0.3">
      <c r="A828" s="30">
        <v>1975</v>
      </c>
      <c r="B828" s="31">
        <v>8</v>
      </c>
      <c r="C828" s="30" t="str">
        <f t="shared" si="68"/>
        <v>1975-8</v>
      </c>
      <c r="D828" s="7">
        <v>3.7799999999999999E-10</v>
      </c>
      <c r="E828" s="7">
        <f t="shared" si="56"/>
        <v>3.8442650142450015E-10</v>
      </c>
      <c r="F828" s="7">
        <v>3.5637356522873006E-10</v>
      </c>
      <c r="G828" s="7">
        <v>54.2</v>
      </c>
      <c r="H828" s="24">
        <f t="shared" si="57"/>
        <v>2.3801278216793122E-9</v>
      </c>
      <c r="I828" s="24">
        <f t="shared" si="58"/>
        <v>2.3124391610632517E-9</v>
      </c>
      <c r="J828" s="24">
        <f t="shared" si="66"/>
        <v>3.5637356522873006E-10</v>
      </c>
      <c r="K828" s="24">
        <f t="shared" si="67"/>
        <v>21.686939820742641</v>
      </c>
      <c r="L828" s="24">
        <f t="shared" si="62"/>
        <v>144.84151988463259</v>
      </c>
      <c r="M828" s="24">
        <f t="shared" si="63"/>
        <v>140.72235939531572</v>
      </c>
      <c r="N828" s="16">
        <f t="shared" si="64"/>
        <v>79.107037916893916</v>
      </c>
      <c r="O828" s="16">
        <f t="shared" si="65"/>
        <v>79.107037916894114</v>
      </c>
      <c r="P828" s="63">
        <f>N828*'Datos mes_productividad'!V569/100</f>
        <v>102.07410757461861</v>
      </c>
      <c r="Q828" s="63">
        <f t="shared" si="59"/>
        <v>4.5697539667414099E-10</v>
      </c>
      <c r="R828" s="63">
        <f t="shared" si="60"/>
        <v>3.7015987336794164E-10</v>
      </c>
      <c r="S828" s="63">
        <f t="shared" si="61"/>
        <v>120.8929620831061</v>
      </c>
    </row>
    <row r="829" spans="1:19" x14ac:dyDescent="0.3">
      <c r="A829" s="30">
        <v>1975</v>
      </c>
      <c r="B829" s="31">
        <v>9</v>
      </c>
      <c r="C829" s="30" t="str">
        <f t="shared" si="68"/>
        <v>1975-9</v>
      </c>
      <c r="D829" s="7">
        <v>5.5400000000000005E-10</v>
      </c>
      <c r="E829" s="7">
        <f t="shared" si="56"/>
        <v>5.6341873489199229E-10</v>
      </c>
      <c r="F829" s="7">
        <v>3.9488650704735263E-10</v>
      </c>
      <c r="G829" s="7">
        <v>54.5</v>
      </c>
      <c r="H829" s="24">
        <f t="shared" si="57"/>
        <v>3.4883354846834372E-9</v>
      </c>
      <c r="I829" s="24">
        <f t="shared" si="58"/>
        <v>3.3891304106588401E-9</v>
      </c>
      <c r="J829" s="24">
        <f t="shared" si="66"/>
        <v>3.9488650704735263E-10</v>
      </c>
      <c r="K829" s="24">
        <f t="shared" si="67"/>
        <v>21.80697823303457</v>
      </c>
      <c r="L829" s="24">
        <f t="shared" si="62"/>
        <v>192.63776965388161</v>
      </c>
      <c r="M829" s="24">
        <f t="shared" si="63"/>
        <v>187.15932749074747</v>
      </c>
      <c r="N829" s="16">
        <f t="shared" si="64"/>
        <v>105.21156751443561</v>
      </c>
      <c r="O829" s="16">
        <f t="shared" si="65"/>
        <v>105.21156751443581</v>
      </c>
      <c r="P829" s="63">
        <f>N829*'Datos mes_productividad'!V570/100</f>
        <v>135.51054601698482</v>
      </c>
      <c r="Q829" s="63">
        <f t="shared" si="59"/>
        <v>5.2512791597002679E-10</v>
      </c>
      <c r="R829" s="63">
        <f t="shared" si="60"/>
        <v>3.572715750659042E-10</v>
      </c>
      <c r="S829" s="63">
        <f t="shared" si="61"/>
        <v>94.788432485564385</v>
      </c>
    </row>
    <row r="830" spans="1:19" x14ac:dyDescent="0.3">
      <c r="A830" s="30">
        <v>1975</v>
      </c>
      <c r="B830" s="31">
        <v>10</v>
      </c>
      <c r="C830" s="30" t="str">
        <f t="shared" si="68"/>
        <v>1975-10</v>
      </c>
      <c r="D830" s="7">
        <v>6.8000000000000003E-10</v>
      </c>
      <c r="E830" s="7">
        <f t="shared" si="56"/>
        <v>6.9156090203349234E-10</v>
      </c>
      <c r="F830" s="7">
        <v>4.4935613443223314E-10</v>
      </c>
      <c r="G830" s="7">
        <v>54.8</v>
      </c>
      <c r="H830" s="24">
        <f t="shared" si="57"/>
        <v>4.281711425243207E-9</v>
      </c>
      <c r="I830" s="24">
        <f t="shared" si="58"/>
        <v>4.1599434643465906E-9</v>
      </c>
      <c r="J830" s="24">
        <f t="shared" si="66"/>
        <v>4.4935613443223314E-10</v>
      </c>
      <c r="K830" s="24">
        <f t="shared" si="67"/>
        <v>21.927016645326507</v>
      </c>
      <c r="L830" s="24">
        <f t="shared" si="62"/>
        <v>208.93262714754636</v>
      </c>
      <c r="M830" s="24">
        <f t="shared" si="63"/>
        <v>202.99077412528561</v>
      </c>
      <c r="N830" s="16">
        <f t="shared" si="64"/>
        <v>114.11121114306123</v>
      </c>
      <c r="O830" s="16">
        <f t="shared" si="65"/>
        <v>114.11121114306148</v>
      </c>
      <c r="P830" s="63">
        <f>N830*'Datos mes_productividad'!V571/100</f>
        <v>146.70572252476879</v>
      </c>
      <c r="Q830" s="63">
        <f t="shared" si="59"/>
        <v>5.8404376422718377E-10</v>
      </c>
      <c r="R830" s="63">
        <f t="shared" si="60"/>
        <v>3.6240108683157235E-10</v>
      </c>
      <c r="S830" s="63">
        <f t="shared" si="61"/>
        <v>85.888788856938774</v>
      </c>
    </row>
    <row r="831" spans="1:19" x14ac:dyDescent="0.3">
      <c r="A831" s="30">
        <v>1975</v>
      </c>
      <c r="B831" s="31">
        <v>11</v>
      </c>
      <c r="C831" s="30" t="str">
        <f t="shared" si="68"/>
        <v>1975-11</v>
      </c>
      <c r="D831" s="7">
        <v>7.2499999999999998E-10</v>
      </c>
      <c r="E831" s="7">
        <f t="shared" si="56"/>
        <v>7.3732596172688508E-10</v>
      </c>
      <c r="F831" s="7">
        <v>4.8958928955115123E-10</v>
      </c>
      <c r="G831" s="7">
        <v>55.2</v>
      </c>
      <c r="H831" s="24">
        <f t="shared" si="57"/>
        <v>4.565059975443126E-9</v>
      </c>
      <c r="I831" s="24">
        <f t="shared" si="58"/>
        <v>4.4352338406636436E-9</v>
      </c>
      <c r="J831" s="24">
        <f t="shared" si="66"/>
        <v>4.8958928955115123E-10</v>
      </c>
      <c r="K831" s="24">
        <f t="shared" si="67"/>
        <v>22.087067861715752</v>
      </c>
      <c r="L831" s="24">
        <f t="shared" si="62"/>
        <v>205.94566021420368</v>
      </c>
      <c r="M831" s="24">
        <f t="shared" si="63"/>
        <v>200.08875380244874</v>
      </c>
      <c r="N831" s="16">
        <f t="shared" si="64"/>
        <v>112.479841169585</v>
      </c>
      <c r="O831" s="16">
        <f t="shared" si="65"/>
        <v>112.47984116958523</v>
      </c>
      <c r="P831" s="63">
        <f>N831*'Datos mes_productividad'!V572/100</f>
        <v>144.34527418441328</v>
      </c>
      <c r="Q831" s="63">
        <f t="shared" si="59"/>
        <v>6.3452115152050877E-10</v>
      </c>
      <c r="R831" s="63">
        <f t="shared" si="60"/>
        <v>4.0349676216300362E-10</v>
      </c>
      <c r="S831" s="63">
        <f t="shared" si="61"/>
        <v>87.520158830415014</v>
      </c>
    </row>
    <row r="832" spans="1:19" x14ac:dyDescent="0.3">
      <c r="A832" s="30">
        <v>1975</v>
      </c>
      <c r="B832" s="31">
        <v>12</v>
      </c>
      <c r="C832" s="30" t="str">
        <f t="shared" si="68"/>
        <v>1975-12</v>
      </c>
      <c r="D832" s="7">
        <v>7.9199999999999995E-10</v>
      </c>
      <c r="E832" s="7">
        <f t="shared" si="56"/>
        <v>8.0546505060371445E-10</v>
      </c>
      <c r="F832" s="7">
        <v>5.8470342740937055E-10</v>
      </c>
      <c r="G832" s="7">
        <v>55.5</v>
      </c>
      <c r="H832" s="24">
        <f t="shared" si="57"/>
        <v>4.9869344835185587E-9</v>
      </c>
      <c r="I832" s="24">
        <f t="shared" si="58"/>
        <v>4.8451106231801454E-9</v>
      </c>
      <c r="J832" s="24">
        <f t="shared" si="66"/>
        <v>5.8470342740937055E-10</v>
      </c>
      <c r="K832" s="24">
        <f t="shared" si="67"/>
        <v>22.207106274007685</v>
      </c>
      <c r="L832" s="24">
        <f t="shared" si="62"/>
        <v>189.40436957533635</v>
      </c>
      <c r="M832" s="24">
        <f t="shared" si="63"/>
        <v>184.01788235620106</v>
      </c>
      <c r="N832" s="16">
        <f t="shared" si="64"/>
        <v>103.44560494501695</v>
      </c>
      <c r="O832" s="16">
        <f t="shared" si="65"/>
        <v>103.44560494501718</v>
      </c>
      <c r="P832" s="63">
        <f>N832*'Datos mes_productividad'!V573/100</f>
        <v>132.51012226153546</v>
      </c>
      <c r="Q832" s="63">
        <f t="shared" si="59"/>
        <v>7.6471080883546559E-10</v>
      </c>
      <c r="R832" s="63">
        <f t="shared" si="60"/>
        <v>5.3451983168863917E-10</v>
      </c>
      <c r="S832" s="63">
        <f t="shared" si="61"/>
        <v>96.554395054983033</v>
      </c>
    </row>
    <row r="833" spans="1:19" x14ac:dyDescent="0.3">
      <c r="A833" s="30">
        <v>1976</v>
      </c>
      <c r="B833" s="31">
        <v>1</v>
      </c>
      <c r="C833" s="30" t="str">
        <f t="shared" si="68"/>
        <v>1976-1</v>
      </c>
      <c r="D833" s="7">
        <v>8.97E-10</v>
      </c>
      <c r="E833" s="7">
        <f t="shared" ref="E833:E896" si="69">E834*D833/D834</f>
        <v>9.1225018988829789E-10</v>
      </c>
      <c r="F833" s="7">
        <v>6.367390667880641E-10</v>
      </c>
      <c r="G833" s="7">
        <v>55.9</v>
      </c>
      <c r="H833" s="24">
        <f t="shared" ref="H833:H896" si="70">D833/D$1324*100</f>
        <v>5.6480811006517014E-9</v>
      </c>
      <c r="I833" s="24">
        <f t="shared" ref="I833:I896" si="71">E833/E$1324*100</f>
        <v>5.4874548345866043E-9</v>
      </c>
      <c r="J833" s="24">
        <f t="shared" si="66"/>
        <v>6.367390667880641E-10</v>
      </c>
      <c r="K833" s="24">
        <f t="shared" si="67"/>
        <v>22.367157490396927</v>
      </c>
      <c r="L833" s="24">
        <f t="shared" si="62"/>
        <v>198.40390842369962</v>
      </c>
      <c r="M833" s="24">
        <f t="shared" si="63"/>
        <v>192.7614825422541</v>
      </c>
      <c r="N833" s="16">
        <f t="shared" si="64"/>
        <v>108.36081752687254</v>
      </c>
      <c r="O833" s="16">
        <f t="shared" si="65"/>
        <v>108.36081752687276</v>
      </c>
      <c r="P833" s="63">
        <f>N833*'Datos mes_productividad'!V574/100</f>
        <v>138.5537930473331</v>
      </c>
      <c r="Q833" s="63">
        <f t="shared" ref="Q833:Q896" si="72">D833+(D833-(D833*N833/100))</f>
        <v>8.2200346678395342E-10</v>
      </c>
      <c r="R833" s="63">
        <f t="shared" ref="R833:R896" si="73">D833+(D833-(D833*P833/100))</f>
        <v>5.5117247636542211E-10</v>
      </c>
      <c r="S833" s="63">
        <f t="shared" ref="S833:S896" si="74">Q833/D833*100</f>
        <v>91.639182473127462</v>
      </c>
    </row>
    <row r="834" spans="1:19" x14ac:dyDescent="0.3">
      <c r="A834" s="30">
        <v>1976</v>
      </c>
      <c r="B834" s="31">
        <v>2</v>
      </c>
      <c r="C834" s="30" t="str">
        <f t="shared" si="68"/>
        <v>1976-2</v>
      </c>
      <c r="D834" s="7">
        <v>9.879999999999999E-10</v>
      </c>
      <c r="E834" s="7">
        <f t="shared" si="69"/>
        <v>1.0047973106016034E-9</v>
      </c>
      <c r="F834" s="7">
        <v>7.5762551185137358E-10</v>
      </c>
      <c r="G834" s="7">
        <v>56.2</v>
      </c>
      <c r="H834" s="24">
        <f t="shared" si="70"/>
        <v>6.2210748355004236E-9</v>
      </c>
      <c r="I834" s="24">
        <f t="shared" si="71"/>
        <v>6.0441531511388683E-9</v>
      </c>
      <c r="J834" s="24">
        <f t="shared" si="66"/>
        <v>7.5762551185137358E-10</v>
      </c>
      <c r="K834" s="24">
        <f t="shared" si="67"/>
        <v>22.487195902688864</v>
      </c>
      <c r="L834" s="24">
        <f t="shared" ref="L834:L897" si="75">H834*K834/J834</f>
        <v>184.64865076854696</v>
      </c>
      <c r="M834" s="24">
        <f t="shared" ref="M834:M897" si="76">I834*K834/J834</f>
        <v>179.39741184715695</v>
      </c>
      <c r="N834" s="16">
        <f t="shared" ref="N834:N897" si="77">L834/$E$5*100</f>
        <v>100.84820864407764</v>
      </c>
      <c r="O834" s="16">
        <f t="shared" ref="O834:O897" si="78">M834/$F$5*100</f>
        <v>100.84820864407789</v>
      </c>
      <c r="P834" s="63">
        <f>N834*'Datos mes_productividad'!V575/100</f>
        <v>128.7133134777992</v>
      </c>
      <c r="Q834" s="63">
        <f t="shared" si="72"/>
        <v>9.7961969859651281E-10</v>
      </c>
      <c r="R834" s="63">
        <f t="shared" si="73"/>
        <v>7.0431246283934379E-10</v>
      </c>
      <c r="S834" s="63">
        <f t="shared" si="74"/>
        <v>99.151791355922356</v>
      </c>
    </row>
    <row r="835" spans="1:19" x14ac:dyDescent="0.3">
      <c r="A835" s="30">
        <v>1976</v>
      </c>
      <c r="B835" s="31">
        <v>3</v>
      </c>
      <c r="C835" s="30" t="str">
        <f t="shared" si="68"/>
        <v>1976-3</v>
      </c>
      <c r="D835" s="7">
        <v>1.0649999999999999E-9</v>
      </c>
      <c r="E835" s="7">
        <f t="shared" si="69"/>
        <v>1.0831064127436313E-9</v>
      </c>
      <c r="F835" s="7">
        <v>1.0422736616460393E-9</v>
      </c>
      <c r="G835" s="7">
        <v>56.5</v>
      </c>
      <c r="H835" s="24">
        <f t="shared" si="70"/>
        <v>6.7059156880647286E-9</v>
      </c>
      <c r="I835" s="24">
        <f t="shared" si="71"/>
        <v>6.5152055728369381E-9</v>
      </c>
      <c r="J835" s="24">
        <f t="shared" si="66"/>
        <v>1.0422736616460393E-9</v>
      </c>
      <c r="K835" s="24">
        <f t="shared" si="67"/>
        <v>22.607234314980793</v>
      </c>
      <c r="L835" s="24">
        <f t="shared" si="75"/>
        <v>145.45336108480666</v>
      </c>
      <c r="M835" s="24">
        <f t="shared" si="76"/>
        <v>141.3168003907729</v>
      </c>
      <c r="N835" s="16">
        <f t="shared" si="77"/>
        <v>79.441202768656311</v>
      </c>
      <c r="O835" s="16">
        <f t="shared" si="78"/>
        <v>79.441202768656481</v>
      </c>
      <c r="P835" s="63">
        <f>N835*'Datos mes_productividad'!V576/100</f>
        <v>101.20692477056939</v>
      </c>
      <c r="Q835" s="63">
        <f t="shared" si="72"/>
        <v>1.2839511905138103E-9</v>
      </c>
      <c r="R835" s="63">
        <f t="shared" si="73"/>
        <v>1.0521462511934361E-9</v>
      </c>
      <c r="S835" s="63">
        <f t="shared" si="74"/>
        <v>120.5587972313437</v>
      </c>
    </row>
    <row r="836" spans="1:19" x14ac:dyDescent="0.3">
      <c r="A836" s="30">
        <v>1976</v>
      </c>
      <c r="B836" s="31">
        <v>4</v>
      </c>
      <c r="C836" s="30" t="str">
        <f t="shared" si="68"/>
        <v>1976-4</v>
      </c>
      <c r="D836" s="7">
        <v>1.357E-9</v>
      </c>
      <c r="E836" s="7">
        <f t="shared" si="69"/>
        <v>1.3800708000874252E-9</v>
      </c>
      <c r="F836" s="7">
        <v>1.395844157186952E-9</v>
      </c>
      <c r="G836" s="7">
        <v>56.7</v>
      </c>
      <c r="H836" s="24">
        <f t="shared" si="70"/>
        <v>8.544532947139754E-9</v>
      </c>
      <c r="I836" s="24">
        <f t="shared" si="71"/>
        <v>8.3015342369387107E-9</v>
      </c>
      <c r="J836" s="24">
        <f t="shared" si="66"/>
        <v>1.395844157186952E-9</v>
      </c>
      <c r="K836" s="24">
        <f t="shared" si="67"/>
        <v>22.687259923175418</v>
      </c>
      <c r="L836" s="24">
        <f t="shared" si="75"/>
        <v>138.87799644092513</v>
      </c>
      <c r="M836" s="24">
        <f t="shared" si="76"/>
        <v>134.92843310970215</v>
      </c>
      <c r="N836" s="16">
        <f t="shared" si="77"/>
        <v>75.849983754831769</v>
      </c>
      <c r="O836" s="16">
        <f t="shared" si="78"/>
        <v>75.849983754831925</v>
      </c>
      <c r="P836" s="63">
        <f>N836*'Datos mes_productividad'!V577/100</f>
        <v>96.45595506700603</v>
      </c>
      <c r="Q836" s="63">
        <f t="shared" si="72"/>
        <v>1.6847157204469328E-9</v>
      </c>
      <c r="R836" s="63">
        <f t="shared" si="73"/>
        <v>1.405092689740728E-9</v>
      </c>
      <c r="S836" s="63">
        <f t="shared" si="74"/>
        <v>124.15001624516823</v>
      </c>
    </row>
    <row r="837" spans="1:19" x14ac:dyDescent="0.3">
      <c r="A837" s="30">
        <v>1976</v>
      </c>
      <c r="B837" s="31">
        <v>5</v>
      </c>
      <c r="C837" s="30" t="str">
        <f t="shared" si="68"/>
        <v>1976-5</v>
      </c>
      <c r="D837" s="7">
        <v>1.3999999999999999E-9</v>
      </c>
      <c r="E837" s="7">
        <f t="shared" si="69"/>
        <v>1.4238018571277783E-9</v>
      </c>
      <c r="F837" s="7">
        <v>1.5646299253378855E-9</v>
      </c>
      <c r="G837" s="7">
        <v>57</v>
      </c>
      <c r="H837" s="24">
        <f t="shared" si="70"/>
        <v>8.8152882284418964E-9</v>
      </c>
      <c r="I837" s="24">
        <f t="shared" si="71"/>
        <v>8.5645894854194502E-9</v>
      </c>
      <c r="J837" s="24">
        <f t="shared" si="66"/>
        <v>1.5646299253378855E-9</v>
      </c>
      <c r="K837" s="24">
        <f t="shared" si="67"/>
        <v>22.807298335467351</v>
      </c>
      <c r="L837" s="24">
        <f t="shared" si="75"/>
        <v>128.49869817988426</v>
      </c>
      <c r="M837" s="24">
        <f t="shared" si="76"/>
        <v>124.84431260803422</v>
      </c>
      <c r="N837" s="16">
        <f t="shared" si="77"/>
        <v>70.181198024463114</v>
      </c>
      <c r="O837" s="16">
        <f t="shared" si="78"/>
        <v>70.181198024463271</v>
      </c>
      <c r="P837" s="63">
        <f>N837*'Datos mes_productividad'!V578/100</f>
        <v>89.084770734712123</v>
      </c>
      <c r="Q837" s="63">
        <f t="shared" si="72"/>
        <v>1.8174632276575163E-9</v>
      </c>
      <c r="R837" s="63">
        <f t="shared" si="73"/>
        <v>1.5528132097140302E-9</v>
      </c>
      <c r="S837" s="63">
        <f t="shared" si="74"/>
        <v>129.81880197553687</v>
      </c>
    </row>
    <row r="838" spans="1:19" x14ac:dyDescent="0.3">
      <c r="A838" s="30">
        <v>1976</v>
      </c>
      <c r="B838" s="31">
        <v>6</v>
      </c>
      <c r="C838" s="30" t="str">
        <f t="shared" si="68"/>
        <v>1976-6</v>
      </c>
      <c r="D838" s="7">
        <v>1.3999999999999999E-9</v>
      </c>
      <c r="E838" s="7">
        <f t="shared" si="69"/>
        <v>1.4238018571277783E-9</v>
      </c>
      <c r="F838" s="7">
        <v>1.607375112166593E-9</v>
      </c>
      <c r="G838" s="7">
        <v>57.2</v>
      </c>
      <c r="H838" s="24">
        <f t="shared" si="70"/>
        <v>8.8152882284418964E-9</v>
      </c>
      <c r="I838" s="24">
        <f t="shared" si="71"/>
        <v>8.5645894854194502E-9</v>
      </c>
      <c r="J838" s="24">
        <f t="shared" si="66"/>
        <v>1.607375112166593E-9</v>
      </c>
      <c r="K838" s="24">
        <f t="shared" si="67"/>
        <v>22.887323943661976</v>
      </c>
      <c r="L838" s="24">
        <f t="shared" si="75"/>
        <v>125.52039397272249</v>
      </c>
      <c r="M838" s="24">
        <f t="shared" si="76"/>
        <v>121.95070865136056</v>
      </c>
      <c r="N838" s="16">
        <f t="shared" si="77"/>
        <v>68.554559309047448</v>
      </c>
      <c r="O838" s="16">
        <f t="shared" si="78"/>
        <v>68.554559309047619</v>
      </c>
      <c r="P838" s="63">
        <f>N838*'Datos mes_productividad'!V579/100</f>
        <v>86.861668657006291</v>
      </c>
      <c r="Q838" s="63">
        <f t="shared" si="72"/>
        <v>1.8402361696733356E-9</v>
      </c>
      <c r="R838" s="63">
        <f t="shared" si="73"/>
        <v>1.5839366388019119E-9</v>
      </c>
      <c r="S838" s="63">
        <f t="shared" si="74"/>
        <v>131.44544069095255</v>
      </c>
    </row>
    <row r="839" spans="1:19" x14ac:dyDescent="0.3">
      <c r="A839" s="30">
        <v>1976</v>
      </c>
      <c r="B839" s="31">
        <v>7</v>
      </c>
      <c r="C839" s="30" t="str">
        <f t="shared" si="68"/>
        <v>1976-7</v>
      </c>
      <c r="D839" s="7">
        <v>1.3999999999999999E-9</v>
      </c>
      <c r="E839" s="7">
        <f t="shared" si="69"/>
        <v>1.4238018571277783E-9</v>
      </c>
      <c r="F839" s="7">
        <v>1.6755332799817098E-9</v>
      </c>
      <c r="G839" s="7">
        <v>57.6</v>
      </c>
      <c r="H839" s="24">
        <f t="shared" si="70"/>
        <v>8.8152882284418964E-9</v>
      </c>
      <c r="I839" s="24">
        <f t="shared" si="71"/>
        <v>8.5645894854194502E-9</v>
      </c>
      <c r="J839" s="24">
        <f t="shared" si="66"/>
        <v>1.6755332799817098E-9</v>
      </c>
      <c r="K839" s="24">
        <f t="shared" si="67"/>
        <v>23.047375160051217</v>
      </c>
      <c r="L839" s="24">
        <f t="shared" si="75"/>
        <v>121.25647241521902</v>
      </c>
      <c r="M839" s="24">
        <f t="shared" si="76"/>
        <v>117.80804912716911</v>
      </c>
      <c r="N839" s="16">
        <f t="shared" si="77"/>
        <v>66.225764329591598</v>
      </c>
      <c r="O839" s="16">
        <f t="shared" si="78"/>
        <v>66.225764329591755</v>
      </c>
      <c r="P839" s="63">
        <f>N839*'Datos mes_productividad'!V580/100</f>
        <v>84.278950854322119</v>
      </c>
      <c r="Q839" s="63">
        <f t="shared" si="72"/>
        <v>1.8728392993857176E-9</v>
      </c>
      <c r="R839" s="63">
        <f t="shared" si="73"/>
        <v>1.6200946880394903E-9</v>
      </c>
      <c r="S839" s="63">
        <f t="shared" si="74"/>
        <v>133.77423567040842</v>
      </c>
    </row>
    <row r="840" spans="1:19" x14ac:dyDescent="0.3">
      <c r="A840" s="30">
        <v>1976</v>
      </c>
      <c r="B840" s="31">
        <v>8</v>
      </c>
      <c r="C840" s="30" t="str">
        <f t="shared" si="68"/>
        <v>1976-8</v>
      </c>
      <c r="D840" s="7">
        <v>1.3999999999999999E-9</v>
      </c>
      <c r="E840" s="7">
        <f t="shared" si="69"/>
        <v>1.4238018571277783E-9</v>
      </c>
      <c r="F840" s="7">
        <v>1.7679337732291555E-9</v>
      </c>
      <c r="G840" s="7">
        <v>57.9</v>
      </c>
      <c r="H840" s="24">
        <f t="shared" si="70"/>
        <v>8.8152882284418964E-9</v>
      </c>
      <c r="I840" s="24">
        <f t="shared" si="71"/>
        <v>8.5645894854194502E-9</v>
      </c>
      <c r="J840" s="24">
        <f t="shared" si="66"/>
        <v>1.7679337732291553E-9</v>
      </c>
      <c r="K840" s="24">
        <f t="shared" si="67"/>
        <v>23.16741357234315</v>
      </c>
      <c r="L840" s="24">
        <f t="shared" si="75"/>
        <v>115.51757833931607</v>
      </c>
      <c r="M840" s="24">
        <f t="shared" si="76"/>
        <v>112.23236395537502</v>
      </c>
      <c r="N840" s="16">
        <f t="shared" si="77"/>
        <v>63.091394353184995</v>
      </c>
      <c r="O840" s="16">
        <f t="shared" si="78"/>
        <v>63.091394353185137</v>
      </c>
      <c r="P840" s="63">
        <f>N840*'Datos mes_productividad'!V581/100</f>
        <v>80.642240177113024</v>
      </c>
      <c r="Q840" s="63">
        <f t="shared" si="72"/>
        <v>1.9167204790554098E-9</v>
      </c>
      <c r="R840" s="63">
        <f t="shared" si="73"/>
        <v>1.6710086375204175E-9</v>
      </c>
      <c r="S840" s="63">
        <f t="shared" si="74"/>
        <v>136.908605646815</v>
      </c>
    </row>
    <row r="841" spans="1:19" x14ac:dyDescent="0.3">
      <c r="A841" s="30">
        <v>1976</v>
      </c>
      <c r="B841" s="31">
        <v>9</v>
      </c>
      <c r="C841" s="30" t="str">
        <f t="shared" si="68"/>
        <v>1976-9</v>
      </c>
      <c r="D841" s="7">
        <v>1.3999999999999999E-9</v>
      </c>
      <c r="E841" s="7">
        <f t="shared" si="69"/>
        <v>1.4238018571277783E-9</v>
      </c>
      <c r="F841" s="7">
        <v>1.9545557794748414E-9</v>
      </c>
      <c r="G841" s="7">
        <v>58.2</v>
      </c>
      <c r="H841" s="24">
        <f t="shared" si="70"/>
        <v>8.8152882284418964E-9</v>
      </c>
      <c r="I841" s="24">
        <f t="shared" si="71"/>
        <v>8.5645894854194502E-9</v>
      </c>
      <c r="J841" s="24">
        <f t="shared" si="66"/>
        <v>1.9545557794748414E-9</v>
      </c>
      <c r="K841" s="24">
        <f t="shared" si="67"/>
        <v>23.287451984635084</v>
      </c>
      <c r="L841" s="24">
        <f t="shared" si="75"/>
        <v>105.02928773192473</v>
      </c>
      <c r="M841" s="24">
        <f t="shared" si="76"/>
        <v>102.04235075010465</v>
      </c>
      <c r="N841" s="16">
        <f t="shared" si="77"/>
        <v>57.36308106688994</v>
      </c>
      <c r="O841" s="16">
        <f t="shared" si="78"/>
        <v>57.363081066890075</v>
      </c>
      <c r="P841" s="63">
        <f>N841*'Datos mes_productividad'!V582/100</f>
        <v>73.641944012957936</v>
      </c>
      <c r="Q841" s="63">
        <f t="shared" si="72"/>
        <v>1.9969168650635409E-9</v>
      </c>
      <c r="R841" s="63">
        <f t="shared" si="73"/>
        <v>1.7690127838185888E-9</v>
      </c>
      <c r="S841" s="63">
        <f t="shared" si="74"/>
        <v>142.63691893311008</v>
      </c>
    </row>
    <row r="842" spans="1:19" x14ac:dyDescent="0.3">
      <c r="A842" s="30">
        <v>1976</v>
      </c>
      <c r="B842" s="31">
        <v>10</v>
      </c>
      <c r="C842" s="30" t="str">
        <f t="shared" si="68"/>
        <v>1976-10</v>
      </c>
      <c r="D842" s="7">
        <v>1.3999999999999999E-9</v>
      </c>
      <c r="E842" s="7">
        <f t="shared" si="69"/>
        <v>1.4238018571277783E-9</v>
      </c>
      <c r="F842" s="7">
        <v>2.1199108764881325E-9</v>
      </c>
      <c r="G842" s="7">
        <v>58.5</v>
      </c>
      <c r="H842" s="24">
        <f t="shared" si="70"/>
        <v>8.8152882284418964E-9</v>
      </c>
      <c r="I842" s="24">
        <f t="shared" si="71"/>
        <v>8.5645894854194502E-9</v>
      </c>
      <c r="J842" s="24">
        <f t="shared" ref="J842:J905" si="79">F842/F$1324*100</f>
        <v>2.1199108764881325E-9</v>
      </c>
      <c r="K842" s="24">
        <f t="shared" ref="K842:K905" si="80">G842/G$1324*100</f>
        <v>23.407490396927017</v>
      </c>
      <c r="L842" s="24">
        <f t="shared" si="75"/>
        <v>97.336061077826457</v>
      </c>
      <c r="M842" s="24">
        <f t="shared" si="76"/>
        <v>94.567912433039567</v>
      </c>
      <c r="N842" s="16">
        <f t="shared" si="77"/>
        <v>53.161327501242774</v>
      </c>
      <c r="O842" s="16">
        <f t="shared" si="78"/>
        <v>53.16132750124288</v>
      </c>
      <c r="P842" s="63">
        <f>N842*'Datos mes_productividad'!V583/100</f>
        <v>68.547071986681402</v>
      </c>
      <c r="Q842" s="63">
        <f t="shared" si="72"/>
        <v>2.0557414149826011E-9</v>
      </c>
      <c r="R842" s="63">
        <f t="shared" si="73"/>
        <v>1.8403409921864604E-9</v>
      </c>
      <c r="S842" s="63">
        <f t="shared" si="74"/>
        <v>146.83867249875721</v>
      </c>
    </row>
    <row r="843" spans="1:19" x14ac:dyDescent="0.3">
      <c r="A843" s="30">
        <v>1976</v>
      </c>
      <c r="B843" s="31">
        <v>11</v>
      </c>
      <c r="C843" s="30" t="str">
        <f t="shared" ref="C843:C906" si="81">_xlfn.CONCAT(A843,"-",B843)</f>
        <v>1976-11</v>
      </c>
      <c r="D843" s="7">
        <v>1.3999999999999999E-9</v>
      </c>
      <c r="E843" s="7">
        <f t="shared" si="69"/>
        <v>1.4238018571277781E-9</v>
      </c>
      <c r="F843" s="7">
        <v>2.2885177944849751E-9</v>
      </c>
      <c r="G843" s="7">
        <v>58.7</v>
      </c>
      <c r="H843" s="24">
        <f t="shared" si="70"/>
        <v>8.8152882284418964E-9</v>
      </c>
      <c r="I843" s="24">
        <f t="shared" si="71"/>
        <v>8.5645894854194502E-9</v>
      </c>
      <c r="J843" s="24">
        <f t="shared" si="79"/>
        <v>2.2885177944849751E-9</v>
      </c>
      <c r="K843" s="24">
        <f t="shared" si="80"/>
        <v>23.487516005121641</v>
      </c>
      <c r="L843" s="24">
        <f t="shared" si="75"/>
        <v>90.473066827031303</v>
      </c>
      <c r="M843" s="24">
        <f t="shared" si="76"/>
        <v>87.900095468279545</v>
      </c>
      <c r="N843" s="16">
        <f t="shared" si="77"/>
        <v>49.413015920050377</v>
      </c>
      <c r="O843" s="16">
        <f t="shared" si="78"/>
        <v>49.413015920050483</v>
      </c>
      <c r="P843" s="63">
        <f>N843*'Datos mes_productividad'!V584/100</f>
        <v>63.993338793751761</v>
      </c>
      <c r="Q843" s="63">
        <f t="shared" si="72"/>
        <v>2.1082177771192947E-9</v>
      </c>
      <c r="R843" s="63">
        <f t="shared" si="73"/>
        <v>1.9040932568874755E-9</v>
      </c>
      <c r="S843" s="63">
        <f t="shared" si="74"/>
        <v>150.58698407994964</v>
      </c>
    </row>
    <row r="844" spans="1:19" x14ac:dyDescent="0.3">
      <c r="A844" s="30">
        <v>1976</v>
      </c>
      <c r="B844" s="31">
        <v>12</v>
      </c>
      <c r="C844" s="30" t="str">
        <f t="shared" si="81"/>
        <v>1976-12</v>
      </c>
      <c r="D844" s="7">
        <v>2.6909999999999999E-9</v>
      </c>
      <c r="E844" s="7">
        <f t="shared" si="69"/>
        <v>2.7367505696648938E-9</v>
      </c>
      <c r="F844" s="7">
        <v>2.6168379000886572E-9</v>
      </c>
      <c r="G844" s="7">
        <v>58.9</v>
      </c>
      <c r="H844" s="24">
        <f t="shared" si="70"/>
        <v>1.6944243301955103E-8</v>
      </c>
      <c r="I844" s="24">
        <f t="shared" si="71"/>
        <v>1.6462364503759815E-8</v>
      </c>
      <c r="J844" s="24">
        <f t="shared" si="79"/>
        <v>2.6168379000886572E-9</v>
      </c>
      <c r="K844" s="24">
        <f t="shared" si="80"/>
        <v>23.567541613316262</v>
      </c>
      <c r="L844" s="24">
        <f t="shared" si="75"/>
        <v>152.60179436848304</v>
      </c>
      <c r="M844" s="24">
        <f t="shared" si="76"/>
        <v>148.26193876311387</v>
      </c>
      <c r="N844" s="16">
        <f t="shared" si="77"/>
        <v>83.345410507353009</v>
      </c>
      <c r="O844" s="16">
        <f t="shared" si="78"/>
        <v>83.345410507353208</v>
      </c>
      <c r="P844" s="63">
        <f>N844*'Datos mes_productividad'!V585/100</f>
        <v>108.41151523339548</v>
      </c>
      <c r="Q844" s="63">
        <f t="shared" si="72"/>
        <v>3.1391750032471305E-9</v>
      </c>
      <c r="R844" s="63">
        <f t="shared" si="73"/>
        <v>2.4646461250693274E-9</v>
      </c>
      <c r="S844" s="63">
        <f t="shared" si="74"/>
        <v>116.65458949264701</v>
      </c>
    </row>
    <row r="845" spans="1:19" x14ac:dyDescent="0.3">
      <c r="A845" s="30">
        <v>1977</v>
      </c>
      <c r="B845" s="31">
        <v>1</v>
      </c>
      <c r="C845" s="30" t="str">
        <f t="shared" si="81"/>
        <v>1977-1</v>
      </c>
      <c r="D845" s="7">
        <v>2.8400000000000001E-9</v>
      </c>
      <c r="E845" s="7">
        <f t="shared" si="69"/>
        <v>2.8882837673163506E-9</v>
      </c>
      <c r="F845" s="7">
        <v>2.8270356084650459E-9</v>
      </c>
      <c r="G845" s="7">
        <v>59.3</v>
      </c>
      <c r="H845" s="24">
        <f t="shared" si="70"/>
        <v>1.7882441834839279E-8</v>
      </c>
      <c r="I845" s="24">
        <f t="shared" si="71"/>
        <v>1.7373881527565173E-8</v>
      </c>
      <c r="J845" s="24">
        <f t="shared" si="79"/>
        <v>2.8270356084650459E-9</v>
      </c>
      <c r="K845" s="24">
        <f t="shared" si="80"/>
        <v>23.727592829705504</v>
      </c>
      <c r="L845" s="24">
        <f t="shared" si="75"/>
        <v>150.0891242358062</v>
      </c>
      <c r="M845" s="24">
        <f t="shared" si="76"/>
        <v>145.82072667327895</v>
      </c>
      <c r="N845" s="16">
        <f t="shared" si="77"/>
        <v>81.973083762807406</v>
      </c>
      <c r="O845" s="16">
        <f t="shared" si="78"/>
        <v>81.97308376280759</v>
      </c>
      <c r="P845" s="63">
        <f>N845*'Datos mes_productividad'!V586/100</f>
        <v>107.09404299939061</v>
      </c>
      <c r="Q845" s="63">
        <f t="shared" si="72"/>
        <v>3.3519644211362698E-9</v>
      </c>
      <c r="R845" s="63">
        <f t="shared" si="73"/>
        <v>2.6385291788173067E-9</v>
      </c>
      <c r="S845" s="63">
        <f t="shared" si="74"/>
        <v>118.02691623719259</v>
      </c>
    </row>
    <row r="846" spans="1:19" x14ac:dyDescent="0.3">
      <c r="A846" s="30">
        <v>1977</v>
      </c>
      <c r="B846" s="31">
        <v>2</v>
      </c>
      <c r="C846" s="30" t="str">
        <f t="shared" si="81"/>
        <v>1977-2</v>
      </c>
      <c r="D846" s="7">
        <v>3.0220000000000001E-9</v>
      </c>
      <c r="E846" s="7">
        <f t="shared" si="69"/>
        <v>3.0733780087429618E-9</v>
      </c>
      <c r="F846" s="7">
        <v>3.0604025413491928E-9</v>
      </c>
      <c r="G846" s="7">
        <v>59.7</v>
      </c>
      <c r="H846" s="24">
        <f t="shared" si="70"/>
        <v>1.9028429304536725E-8</v>
      </c>
      <c r="I846" s="24">
        <f t="shared" si="71"/>
        <v>1.8487278160669701E-8</v>
      </c>
      <c r="J846" s="24">
        <f t="shared" si="79"/>
        <v>3.0604025413491928E-9</v>
      </c>
      <c r="K846" s="24">
        <f t="shared" si="80"/>
        <v>23.887644046094753</v>
      </c>
      <c r="L846" s="24">
        <f t="shared" si="75"/>
        <v>148.52436561585901</v>
      </c>
      <c r="M846" s="24">
        <f t="shared" si="76"/>
        <v>144.30046835882249</v>
      </c>
      <c r="N846" s="16">
        <f t="shared" si="77"/>
        <v>81.118470944759508</v>
      </c>
      <c r="O846" s="16">
        <f t="shared" si="78"/>
        <v>81.118470944759693</v>
      </c>
      <c r="P846" s="63">
        <f>N846*'Datos mes_productividad'!V587/100</f>
        <v>106.44226649216762</v>
      </c>
      <c r="Q846" s="63">
        <f t="shared" si="72"/>
        <v>3.5925998080493679E-9</v>
      </c>
      <c r="R846" s="63">
        <f t="shared" si="73"/>
        <v>2.8273147066066945E-9</v>
      </c>
      <c r="S846" s="63">
        <f t="shared" si="74"/>
        <v>118.88152905524049</v>
      </c>
    </row>
    <row r="847" spans="1:19" x14ac:dyDescent="0.3">
      <c r="A847" s="30">
        <v>1977</v>
      </c>
      <c r="B847" s="31">
        <v>3</v>
      </c>
      <c r="C847" s="30" t="str">
        <f t="shared" si="81"/>
        <v>1977-3</v>
      </c>
      <c r="D847" s="7">
        <v>3.2529999999999998E-9</v>
      </c>
      <c r="E847" s="7">
        <f t="shared" si="69"/>
        <v>3.3083053151690452E-9</v>
      </c>
      <c r="F847" s="7">
        <v>3.2913468676006044E-9</v>
      </c>
      <c r="G847" s="7">
        <v>60</v>
      </c>
      <c r="H847" s="24">
        <f t="shared" si="70"/>
        <v>2.0482951862229635E-8</v>
      </c>
      <c r="I847" s="24">
        <f t="shared" si="71"/>
        <v>1.9900435425763909E-8</v>
      </c>
      <c r="J847" s="24">
        <f t="shared" si="79"/>
        <v>3.2913468676006044E-9</v>
      </c>
      <c r="K847" s="24">
        <f t="shared" si="80"/>
        <v>24.007682458386682</v>
      </c>
      <c r="L847" s="24">
        <f t="shared" si="75"/>
        <v>149.40637492799846</v>
      </c>
      <c r="M847" s="24">
        <f t="shared" si="76"/>
        <v>145.15739413198315</v>
      </c>
      <c r="N847" s="16">
        <f t="shared" si="77"/>
        <v>81.600191546380103</v>
      </c>
      <c r="O847" s="16">
        <f t="shared" si="78"/>
        <v>81.600191546380302</v>
      </c>
      <c r="P847" s="63">
        <f>N847*'Datos mes_productividad'!V588/100</f>
        <v>107.54391751997346</v>
      </c>
      <c r="Q847" s="63">
        <f t="shared" si="72"/>
        <v>3.8515457689962552E-9</v>
      </c>
      <c r="R847" s="63">
        <f t="shared" si="73"/>
        <v>3.0075963630752633E-9</v>
      </c>
      <c r="S847" s="63">
        <f t="shared" si="74"/>
        <v>118.3998084536199</v>
      </c>
    </row>
    <row r="848" spans="1:19" x14ac:dyDescent="0.3">
      <c r="A848" s="30">
        <v>1977</v>
      </c>
      <c r="B848" s="31">
        <v>4</v>
      </c>
      <c r="C848" s="30" t="str">
        <f t="shared" si="81"/>
        <v>1977-4</v>
      </c>
      <c r="D848" s="7">
        <v>3.4499999999999999E-9</v>
      </c>
      <c r="E848" s="7">
        <f t="shared" si="69"/>
        <v>3.508654576493454E-9</v>
      </c>
      <c r="F848" s="7">
        <v>3.489187656239519E-9</v>
      </c>
      <c r="G848" s="7">
        <v>60.3</v>
      </c>
      <c r="H848" s="24">
        <f t="shared" si="70"/>
        <v>2.1723388848660389E-8</v>
      </c>
      <c r="I848" s="24">
        <f t="shared" si="71"/>
        <v>2.110559551764079E-8</v>
      </c>
      <c r="J848" s="24">
        <f t="shared" si="79"/>
        <v>3.4891876562395194E-9</v>
      </c>
      <c r="K848" s="24">
        <f t="shared" si="80"/>
        <v>24.127720870678619</v>
      </c>
      <c r="L848" s="24">
        <f t="shared" si="75"/>
        <v>150.21716059564972</v>
      </c>
      <c r="M848" s="24">
        <f t="shared" si="76"/>
        <v>145.94512179603049</v>
      </c>
      <c r="N848" s="16">
        <f t="shared" si="77"/>
        <v>82.043012448870286</v>
      </c>
      <c r="O848" s="16">
        <f t="shared" si="78"/>
        <v>82.043012448870485</v>
      </c>
      <c r="P848" s="63">
        <f>N848*'Datos mes_productividad'!V589/100</f>
        <v>108.60169144612166</v>
      </c>
      <c r="Q848" s="63">
        <f t="shared" si="72"/>
        <v>4.0695160705139748E-9</v>
      </c>
      <c r="R848" s="63">
        <f t="shared" si="73"/>
        <v>3.1532416451088027E-9</v>
      </c>
      <c r="S848" s="63">
        <f t="shared" si="74"/>
        <v>117.95698755112971</v>
      </c>
    </row>
    <row r="849" spans="1:19" x14ac:dyDescent="0.3">
      <c r="A849" s="30">
        <v>1977</v>
      </c>
      <c r="B849" s="31">
        <v>5</v>
      </c>
      <c r="C849" s="30" t="str">
        <f t="shared" si="81"/>
        <v>1977-5</v>
      </c>
      <c r="D849" s="7">
        <v>3.6300000000000001E-9</v>
      </c>
      <c r="E849" s="7">
        <f t="shared" si="69"/>
        <v>3.6917148152670258E-9</v>
      </c>
      <c r="F849" s="7">
        <v>3.7158395787926497E-9</v>
      </c>
      <c r="G849" s="7">
        <v>60.6</v>
      </c>
      <c r="H849" s="24">
        <f t="shared" si="70"/>
        <v>2.2856783049460061E-8</v>
      </c>
      <c r="I849" s="24">
        <f t="shared" si="71"/>
        <v>2.2206757022909009E-8</v>
      </c>
      <c r="J849" s="24">
        <f t="shared" si="79"/>
        <v>3.7158395787926501E-9</v>
      </c>
      <c r="K849" s="24">
        <f t="shared" si="80"/>
        <v>24.247759282970552</v>
      </c>
      <c r="L849" s="24">
        <f t="shared" si="75"/>
        <v>149.15223373191697</v>
      </c>
      <c r="M849" s="24">
        <f t="shared" si="76"/>
        <v>144.91048047931906</v>
      </c>
      <c r="N849" s="16">
        <f t="shared" si="77"/>
        <v>81.461389100433152</v>
      </c>
      <c r="O849" s="16">
        <f t="shared" si="78"/>
        <v>81.461389100433351</v>
      </c>
      <c r="P849" s="63">
        <f>N849*'Datos mes_productividad'!V590/100</f>
        <v>108.30465396033</v>
      </c>
      <c r="Q849" s="63">
        <f t="shared" si="72"/>
        <v>4.3029515756542763E-9</v>
      </c>
      <c r="R849" s="63">
        <f t="shared" si="73"/>
        <v>3.328541061240021E-9</v>
      </c>
      <c r="S849" s="63">
        <f t="shared" si="74"/>
        <v>118.53861089956683</v>
      </c>
    </row>
    <row r="850" spans="1:19" x14ac:dyDescent="0.3">
      <c r="A850" s="30">
        <v>1977</v>
      </c>
      <c r="B850" s="31">
        <v>6</v>
      </c>
      <c r="C850" s="30" t="str">
        <f t="shared" si="81"/>
        <v>1977-6</v>
      </c>
      <c r="D850" s="7">
        <v>3.8199999999999996E-9</v>
      </c>
      <c r="E850" s="7">
        <f t="shared" si="69"/>
        <v>3.8849450673057951E-9</v>
      </c>
      <c r="F850" s="7">
        <v>3.999999955439779E-9</v>
      </c>
      <c r="G850" s="7">
        <v>61</v>
      </c>
      <c r="H850" s="24">
        <f t="shared" si="70"/>
        <v>2.4053143594748604E-8</v>
      </c>
      <c r="I850" s="24">
        <f t="shared" si="71"/>
        <v>2.3369094167358784E-8</v>
      </c>
      <c r="J850" s="24">
        <f t="shared" si="79"/>
        <v>3.999999955439779E-9</v>
      </c>
      <c r="K850" s="24">
        <f t="shared" si="80"/>
        <v>24.407810499359798</v>
      </c>
      <c r="L850" s="24">
        <f t="shared" si="75"/>
        <v>146.77114432866711</v>
      </c>
      <c r="M850" s="24">
        <f t="shared" si="76"/>
        <v>142.59710708318653</v>
      </c>
      <c r="N850" s="16">
        <f t="shared" si="77"/>
        <v>80.160926844469301</v>
      </c>
      <c r="O850" s="16">
        <f t="shared" si="78"/>
        <v>80.160926844469486</v>
      </c>
      <c r="P850" s="63">
        <f>N850*'Datos mes_productividad'!V591/100</f>
        <v>107.04302021561924</v>
      </c>
      <c r="Q850" s="63">
        <f t="shared" si="72"/>
        <v>4.577852594541272E-9</v>
      </c>
      <c r="R850" s="63">
        <f t="shared" si="73"/>
        <v>3.5509566277633454E-9</v>
      </c>
      <c r="S850" s="63">
        <f t="shared" si="74"/>
        <v>119.83907315553068</v>
      </c>
    </row>
    <row r="851" spans="1:19" x14ac:dyDescent="0.3">
      <c r="A851" s="30">
        <v>1977</v>
      </c>
      <c r="B851" s="31">
        <v>7</v>
      </c>
      <c r="C851" s="30" t="str">
        <f t="shared" si="81"/>
        <v>1977-7</v>
      </c>
      <c r="D851" s="7">
        <v>4.0190000000000003E-9</v>
      </c>
      <c r="E851" s="7">
        <f t="shared" si="69"/>
        <v>4.0873283312832446E-9</v>
      </c>
      <c r="F851" s="7">
        <v>4.2940621269818079E-9</v>
      </c>
      <c r="G851" s="7">
        <v>61.2</v>
      </c>
      <c r="H851" s="24">
        <f t="shared" si="70"/>
        <v>2.5306173850077131E-8</v>
      </c>
      <c r="I851" s="24">
        <f t="shared" si="71"/>
        <v>2.4586489387071984E-8</v>
      </c>
      <c r="J851" s="24">
        <f t="shared" si="79"/>
        <v>4.2940621269818079E-9</v>
      </c>
      <c r="K851" s="24">
        <f t="shared" si="80"/>
        <v>24.487836107554418</v>
      </c>
      <c r="L851" s="24">
        <f t="shared" si="75"/>
        <v>144.31403631915677</v>
      </c>
      <c r="M851" s="24">
        <f t="shared" si="76"/>
        <v>140.20987698050033</v>
      </c>
      <c r="N851" s="16">
        <f t="shared" si="77"/>
        <v>78.818946060029461</v>
      </c>
      <c r="O851" s="16">
        <f t="shared" si="78"/>
        <v>78.81894606002966</v>
      </c>
      <c r="P851" s="63">
        <f>N851*'Datos mes_productividad'!V592/100</f>
        <v>104.95326049637643</v>
      </c>
      <c r="Q851" s="63">
        <f t="shared" si="72"/>
        <v>4.8702665578474159E-9</v>
      </c>
      <c r="R851" s="63">
        <f t="shared" si="73"/>
        <v>3.819928460650632E-9</v>
      </c>
      <c r="S851" s="63">
        <f t="shared" si="74"/>
        <v>121.18105393997052</v>
      </c>
    </row>
    <row r="852" spans="1:19" x14ac:dyDescent="0.3">
      <c r="A852" s="30">
        <v>1977</v>
      </c>
      <c r="B852" s="31">
        <v>8</v>
      </c>
      <c r="C852" s="30" t="str">
        <f t="shared" si="81"/>
        <v>1977-8</v>
      </c>
      <c r="D852" s="7">
        <v>4.2599999999999998E-9</v>
      </c>
      <c r="E852" s="7">
        <f t="shared" si="69"/>
        <v>4.3324256509745258E-9</v>
      </c>
      <c r="F852" s="7">
        <v>4.7809085055333384E-9</v>
      </c>
      <c r="G852" s="7">
        <v>61.5</v>
      </c>
      <c r="H852" s="24">
        <f t="shared" si="70"/>
        <v>2.6823662752258914E-8</v>
      </c>
      <c r="I852" s="24">
        <f t="shared" si="71"/>
        <v>2.6060822291347759E-8</v>
      </c>
      <c r="J852" s="24">
        <f t="shared" si="79"/>
        <v>4.7809085055333384E-9</v>
      </c>
      <c r="K852" s="24">
        <f t="shared" si="80"/>
        <v>24.607874519846352</v>
      </c>
      <c r="L852" s="24">
        <f t="shared" si="75"/>
        <v>138.06441315626657</v>
      </c>
      <c r="M852" s="24">
        <f t="shared" si="76"/>
        <v>134.13798739031913</v>
      </c>
      <c r="N852" s="16">
        <f t="shared" si="77"/>
        <v>75.40563489823802</v>
      </c>
      <c r="O852" s="16">
        <f t="shared" si="78"/>
        <v>75.405634898238205</v>
      </c>
      <c r="P852" s="63">
        <f>N852*'Datos mes_productividad'!V593/100</f>
        <v>100.12414029396754</v>
      </c>
      <c r="Q852" s="63">
        <f t="shared" si="72"/>
        <v>5.3077199533350602E-9</v>
      </c>
      <c r="R852" s="63">
        <f t="shared" si="73"/>
        <v>4.254711623476982E-9</v>
      </c>
      <c r="S852" s="63">
        <f t="shared" si="74"/>
        <v>124.59436510176198</v>
      </c>
    </row>
    <row r="853" spans="1:19" x14ac:dyDescent="0.3">
      <c r="A853" s="30">
        <v>1977</v>
      </c>
      <c r="B853" s="31">
        <v>9</v>
      </c>
      <c r="C853" s="30" t="str">
        <f t="shared" si="81"/>
        <v>1977-9</v>
      </c>
      <c r="D853" s="7">
        <v>4.5489999999999999E-9</v>
      </c>
      <c r="E853" s="7">
        <f t="shared" si="69"/>
        <v>4.6263390343387604E-9</v>
      </c>
      <c r="F853" s="7">
        <v>5.1775818882111501E-9</v>
      </c>
      <c r="G853" s="7">
        <v>61.8</v>
      </c>
      <c r="H853" s="24">
        <f t="shared" si="70"/>
        <v>2.8643390107987277E-8</v>
      </c>
      <c r="I853" s="24">
        <f t="shared" si="71"/>
        <v>2.7828798263695064E-8</v>
      </c>
      <c r="J853" s="24">
        <f t="shared" si="79"/>
        <v>5.1775818882111501E-9</v>
      </c>
      <c r="K853" s="24">
        <f t="shared" si="80"/>
        <v>24.727912932138285</v>
      </c>
      <c r="L853" s="24">
        <f t="shared" si="75"/>
        <v>136.79962421923071</v>
      </c>
      <c r="M853" s="24">
        <f t="shared" si="76"/>
        <v>132.90916789506292</v>
      </c>
      <c r="N853" s="16">
        <f t="shared" si="77"/>
        <v>74.71485433698281</v>
      </c>
      <c r="O853" s="16">
        <f t="shared" si="78"/>
        <v>74.714854336983024</v>
      </c>
      <c r="P853" s="63">
        <f>N853*'Datos mes_productividad'!V594/100</f>
        <v>98.926271433900823</v>
      </c>
      <c r="Q853" s="63">
        <f t="shared" si="72"/>
        <v>5.6992212762106517E-9</v>
      </c>
      <c r="R853" s="63">
        <f t="shared" si="73"/>
        <v>4.5978439124718512E-9</v>
      </c>
      <c r="S853" s="63">
        <f t="shared" si="74"/>
        <v>125.28514566301719</v>
      </c>
    </row>
    <row r="854" spans="1:19" x14ac:dyDescent="0.3">
      <c r="A854" s="30">
        <v>1977</v>
      </c>
      <c r="B854" s="31">
        <v>10</v>
      </c>
      <c r="C854" s="30" t="str">
        <f t="shared" si="81"/>
        <v>1977-10</v>
      </c>
      <c r="D854" s="7">
        <v>4.9389999999999996E-9</v>
      </c>
      <c r="E854" s="7">
        <f t="shared" si="69"/>
        <v>5.0229695516814985E-9</v>
      </c>
      <c r="F854" s="7">
        <v>5.8244341182580334E-9</v>
      </c>
      <c r="G854" s="7">
        <v>62</v>
      </c>
      <c r="H854" s="24">
        <f t="shared" si="70"/>
        <v>3.1099077543053231E-8</v>
      </c>
      <c r="I854" s="24">
        <f t="shared" si="71"/>
        <v>3.0214648191776197E-8</v>
      </c>
      <c r="J854" s="24">
        <f t="shared" si="79"/>
        <v>5.8244341182580334E-9</v>
      </c>
      <c r="K854" s="24">
        <f t="shared" si="80"/>
        <v>24.807938540332909</v>
      </c>
      <c r="L854" s="24">
        <f t="shared" si="75"/>
        <v>132.45990746648752</v>
      </c>
      <c r="M854" s="24">
        <f t="shared" si="76"/>
        <v>128.69286872173316</v>
      </c>
      <c r="N854" s="16">
        <f t="shared" si="77"/>
        <v>72.344662847820871</v>
      </c>
      <c r="O854" s="16">
        <f t="shared" si="78"/>
        <v>72.344662847821056</v>
      </c>
      <c r="P854" s="63">
        <f>N854*'Datos mes_productividad'!V595/100</f>
        <v>95.517043411075278</v>
      </c>
      <c r="Q854" s="63">
        <f t="shared" si="72"/>
        <v>6.3048971019461272E-9</v>
      </c>
      <c r="R854" s="63">
        <f t="shared" si="73"/>
        <v>5.1604132259269917E-9</v>
      </c>
      <c r="S854" s="63">
        <f t="shared" si="74"/>
        <v>127.65533715217914</v>
      </c>
    </row>
    <row r="855" spans="1:19" x14ac:dyDescent="0.3">
      <c r="A855" s="30">
        <v>1977</v>
      </c>
      <c r="B855" s="31">
        <v>11</v>
      </c>
      <c r="C855" s="30" t="str">
        <f t="shared" si="81"/>
        <v>1977-11</v>
      </c>
      <c r="D855" s="7">
        <v>5.3659999999999999E-9</v>
      </c>
      <c r="E855" s="7">
        <f t="shared" si="69"/>
        <v>5.4572291181054714E-9</v>
      </c>
      <c r="F855" s="7">
        <v>6.350871417284262E-9</v>
      </c>
      <c r="G855" s="7">
        <v>62.3</v>
      </c>
      <c r="H855" s="24">
        <f t="shared" si="70"/>
        <v>3.3787740452728014E-8</v>
      </c>
      <c r="I855" s="24">
        <f t="shared" si="71"/>
        <v>3.2826847984829128E-8</v>
      </c>
      <c r="J855" s="24">
        <f t="shared" si="79"/>
        <v>6.350871417284262E-9</v>
      </c>
      <c r="K855" s="24">
        <f t="shared" si="80"/>
        <v>24.927976952624839</v>
      </c>
      <c r="L855" s="24">
        <f t="shared" si="75"/>
        <v>132.62117274089579</v>
      </c>
      <c r="M855" s="24">
        <f t="shared" si="76"/>
        <v>128.8495477590792</v>
      </c>
      <c r="N855" s="16">
        <f t="shared" si="77"/>
        <v>72.432739928118394</v>
      </c>
      <c r="O855" s="16">
        <f t="shared" si="78"/>
        <v>72.432739928118579</v>
      </c>
      <c r="P855" s="63">
        <f>N855*'Datos mes_productividad'!V596/100</f>
        <v>95.362795829369134</v>
      </c>
      <c r="Q855" s="63">
        <f t="shared" si="72"/>
        <v>6.8452591754571667E-9</v>
      </c>
      <c r="R855" s="63">
        <f t="shared" si="73"/>
        <v>5.6148323757960522E-9</v>
      </c>
      <c r="S855" s="63">
        <f t="shared" si="74"/>
        <v>127.56726007188159</v>
      </c>
    </row>
    <row r="856" spans="1:19" x14ac:dyDescent="0.3">
      <c r="A856" s="30">
        <v>1977</v>
      </c>
      <c r="B856" s="31">
        <v>12</v>
      </c>
      <c r="C856" s="30" t="str">
        <f t="shared" si="81"/>
        <v>1977-12</v>
      </c>
      <c r="D856" s="7">
        <v>5.7679999999999999E-9</v>
      </c>
      <c r="E856" s="7">
        <f t="shared" si="69"/>
        <v>5.8660636513664484E-9</v>
      </c>
      <c r="F856" s="7">
        <v>6.8151664173148625E-9</v>
      </c>
      <c r="G856" s="7">
        <v>62.7</v>
      </c>
      <c r="H856" s="24">
        <f t="shared" si="70"/>
        <v>3.6318987501180615E-8</v>
      </c>
      <c r="I856" s="24">
        <f t="shared" si="71"/>
        <v>3.5286108679928147E-8</v>
      </c>
      <c r="J856" s="24">
        <f t="shared" si="79"/>
        <v>6.8151664173148625E-9</v>
      </c>
      <c r="K856" s="24">
        <f t="shared" si="80"/>
        <v>25.088028169014088</v>
      </c>
      <c r="L856" s="24">
        <f t="shared" si="75"/>
        <v>133.69765691777289</v>
      </c>
      <c r="M856" s="24">
        <f t="shared" si="76"/>
        <v>129.89541770950868</v>
      </c>
      <c r="N856" s="16">
        <f t="shared" si="77"/>
        <v>73.020675450094288</v>
      </c>
      <c r="O856" s="16">
        <f t="shared" si="78"/>
        <v>73.020675450094458</v>
      </c>
      <c r="P856" s="63">
        <f>N856*'Datos mes_productividad'!V597/100</f>
        <v>95.864893660785754</v>
      </c>
      <c r="Q856" s="63">
        <f t="shared" si="72"/>
        <v>7.3241674400385612E-9</v>
      </c>
      <c r="R856" s="63">
        <f t="shared" si="73"/>
        <v>6.0065129336458773E-9</v>
      </c>
      <c r="S856" s="63">
        <f t="shared" si="74"/>
        <v>126.9793245499057</v>
      </c>
    </row>
    <row r="857" spans="1:19" x14ac:dyDescent="0.3">
      <c r="A857" s="30">
        <v>1978</v>
      </c>
      <c r="B857" s="31">
        <v>1</v>
      </c>
      <c r="C857" s="30" t="str">
        <f t="shared" si="81"/>
        <v>1978-1</v>
      </c>
      <c r="D857" s="7">
        <v>6.205E-9</v>
      </c>
      <c r="E857" s="7">
        <f t="shared" si="69"/>
        <v>6.3104932310556193E-9</v>
      </c>
      <c r="F857" s="7">
        <v>7.7255137016584968E-9</v>
      </c>
      <c r="G857" s="7">
        <v>63.1</v>
      </c>
      <c r="H857" s="24">
        <f t="shared" si="70"/>
        <v>3.9070616755344267E-8</v>
      </c>
      <c r="I857" s="24">
        <f t="shared" si="71"/>
        <v>3.7959484112162652E-8</v>
      </c>
      <c r="J857" s="24">
        <f t="shared" si="79"/>
        <v>7.7255137016584968E-9</v>
      </c>
      <c r="K857" s="24">
        <f t="shared" si="80"/>
        <v>25.248079385403333</v>
      </c>
      <c r="L857" s="24">
        <f t="shared" si="75"/>
        <v>127.68834171685322</v>
      </c>
      <c r="M857" s="24">
        <f t="shared" si="76"/>
        <v>124.05700194241983</v>
      </c>
      <c r="N857" s="16">
        <f t="shared" si="77"/>
        <v>69.738611537534112</v>
      </c>
      <c r="O857" s="16">
        <f t="shared" si="78"/>
        <v>69.738611537534297</v>
      </c>
      <c r="P857" s="63">
        <f>N857*'Datos mes_productividad'!V598/100</f>
        <v>91.297047507893865</v>
      </c>
      <c r="Q857" s="63">
        <f t="shared" si="72"/>
        <v>8.0827191540960091E-9</v>
      </c>
      <c r="R857" s="63">
        <f t="shared" si="73"/>
        <v>6.7450182021351858E-9</v>
      </c>
      <c r="S857" s="63">
        <f t="shared" si="74"/>
        <v>130.2613884624659</v>
      </c>
    </row>
    <row r="858" spans="1:19" x14ac:dyDescent="0.3">
      <c r="A858" s="30">
        <v>1978</v>
      </c>
      <c r="B858" s="31">
        <v>2</v>
      </c>
      <c r="C858" s="30" t="str">
        <f t="shared" si="81"/>
        <v>1978-2</v>
      </c>
      <c r="D858" s="7">
        <v>6.6249999999999998E-9</v>
      </c>
      <c r="E858" s="7">
        <f t="shared" si="69"/>
        <v>6.7376337881939526E-9</v>
      </c>
      <c r="F858" s="7">
        <v>8.2048321146330789E-9</v>
      </c>
      <c r="G858" s="7">
        <v>63.4</v>
      </c>
      <c r="H858" s="24">
        <f t="shared" si="70"/>
        <v>4.1715203223876838E-8</v>
      </c>
      <c r="I858" s="24">
        <f t="shared" si="71"/>
        <v>4.0528860957788481E-8</v>
      </c>
      <c r="J858" s="24">
        <f t="shared" si="79"/>
        <v>8.2048321146330789E-9</v>
      </c>
      <c r="K858" s="24">
        <f t="shared" si="80"/>
        <v>25.368117797695263</v>
      </c>
      <c r="L858" s="24">
        <f t="shared" si="75"/>
        <v>128.97718985020686</v>
      </c>
      <c r="M858" s="24">
        <f t="shared" si="76"/>
        <v>125.30919641243254</v>
      </c>
      <c r="N858" s="16">
        <f t="shared" si="77"/>
        <v>70.442532334799523</v>
      </c>
      <c r="O858" s="16">
        <f t="shared" si="78"/>
        <v>70.442532334799708</v>
      </c>
      <c r="P858" s="63">
        <f>N858*'Datos mes_productividad'!V599/100</f>
        <v>91.957696504469538</v>
      </c>
      <c r="Q858" s="63">
        <f t="shared" si="72"/>
        <v>8.5831822328195323E-9</v>
      </c>
      <c r="R858" s="63">
        <f t="shared" si="73"/>
        <v>7.1578026065788936E-9</v>
      </c>
      <c r="S858" s="63">
        <f t="shared" si="74"/>
        <v>129.55746766520048</v>
      </c>
    </row>
    <row r="859" spans="1:19" x14ac:dyDescent="0.3">
      <c r="A859" s="30">
        <v>1978</v>
      </c>
      <c r="B859" s="31">
        <v>3</v>
      </c>
      <c r="C859" s="30" t="str">
        <f t="shared" si="81"/>
        <v>1978-3</v>
      </c>
      <c r="D859" s="7">
        <v>7.0120000000000002E-9</v>
      </c>
      <c r="E859" s="7">
        <f t="shared" si="69"/>
        <v>7.1312133015571324E-9</v>
      </c>
      <c r="F859" s="7">
        <v>8.9836432401922725E-9</v>
      </c>
      <c r="G859" s="7">
        <v>63.8</v>
      </c>
      <c r="H859" s="24">
        <f t="shared" si="70"/>
        <v>4.4152000755596135E-8</v>
      </c>
      <c r="I859" s="24">
        <f t="shared" si="71"/>
        <v>4.2896358194115153E-8</v>
      </c>
      <c r="J859" s="24">
        <f t="shared" si="79"/>
        <v>8.9836432401922725E-9</v>
      </c>
      <c r="K859" s="24">
        <f t="shared" si="80"/>
        <v>25.528169014084508</v>
      </c>
      <c r="L859" s="24">
        <f t="shared" si="75"/>
        <v>125.46354607629341</v>
      </c>
      <c r="M859" s="24">
        <f t="shared" si="76"/>
        <v>121.89547745716618</v>
      </c>
      <c r="N859" s="16">
        <f t="shared" si="77"/>
        <v>68.523511107524214</v>
      </c>
      <c r="O859" s="16">
        <f t="shared" si="78"/>
        <v>68.523511107524399</v>
      </c>
      <c r="P859" s="63">
        <f>N859*'Datos mes_productividad'!V600/100</f>
        <v>89.199499838608503</v>
      </c>
      <c r="Q859" s="63">
        <f t="shared" si="72"/>
        <v>9.2191314011404027E-9</v>
      </c>
      <c r="R859" s="63">
        <f t="shared" si="73"/>
        <v>7.7693310713167707E-9</v>
      </c>
      <c r="S859" s="63">
        <f t="shared" si="74"/>
        <v>131.47648889247577</v>
      </c>
    </row>
    <row r="860" spans="1:19" x14ac:dyDescent="0.3">
      <c r="A860" s="30">
        <v>1978</v>
      </c>
      <c r="B860" s="31">
        <v>4</v>
      </c>
      <c r="C860" s="30" t="str">
        <f t="shared" si="81"/>
        <v>1978-4</v>
      </c>
      <c r="D860" s="7">
        <v>7.4199999999999996E-9</v>
      </c>
      <c r="E860" s="7">
        <f t="shared" si="69"/>
        <v>7.5461498427772268E-9</v>
      </c>
      <c r="F860" s="7">
        <v>9.9785378701080413E-9</v>
      </c>
      <c r="G860" s="7">
        <v>64.3</v>
      </c>
      <c r="H860" s="24">
        <f t="shared" si="70"/>
        <v>4.6721027610742059E-8</v>
      </c>
      <c r="I860" s="24">
        <f t="shared" si="71"/>
        <v>4.53923242727231E-8</v>
      </c>
      <c r="J860" s="24">
        <f t="shared" si="79"/>
        <v>9.9785378701080413E-9</v>
      </c>
      <c r="K860" s="24">
        <f t="shared" si="80"/>
        <v>25.728233034571062</v>
      </c>
      <c r="L860" s="24">
        <f t="shared" si="75"/>
        <v>120.46348890298749</v>
      </c>
      <c r="M860" s="24">
        <f t="shared" si="76"/>
        <v>117.0376173415065</v>
      </c>
      <c r="N860" s="16">
        <f t="shared" si="77"/>
        <v>65.792666300659448</v>
      </c>
      <c r="O860" s="16">
        <f t="shared" si="78"/>
        <v>65.792666300659604</v>
      </c>
      <c r="P860" s="63">
        <f>N860*'Datos mes_productividad'!V601/100</f>
        <v>85.402382331146086</v>
      </c>
      <c r="Q860" s="63">
        <f t="shared" si="72"/>
        <v>9.9581841604910694E-9</v>
      </c>
      <c r="R860" s="63">
        <f t="shared" si="73"/>
        <v>8.5031432310289603E-9</v>
      </c>
      <c r="S860" s="63">
        <f t="shared" si="74"/>
        <v>134.20733369934058</v>
      </c>
    </row>
    <row r="861" spans="1:19" x14ac:dyDescent="0.3">
      <c r="A861" s="30">
        <v>1978</v>
      </c>
      <c r="B861" s="31">
        <v>5</v>
      </c>
      <c r="C861" s="30" t="str">
        <f t="shared" si="81"/>
        <v>1978-5</v>
      </c>
      <c r="D861" s="7">
        <v>7.7219999999999996E-9</v>
      </c>
      <c r="E861" s="7">
        <f t="shared" si="69"/>
        <v>7.8532842433862192E-9</v>
      </c>
      <c r="F861" s="7">
        <v>1.0845798526419689E-8</v>
      </c>
      <c r="G861" s="7">
        <v>64.7</v>
      </c>
      <c r="H861" s="24">
        <f t="shared" si="70"/>
        <v>4.8622611214305943E-8</v>
      </c>
      <c r="I861" s="24">
        <f t="shared" si="71"/>
        <v>4.7239828576006435E-8</v>
      </c>
      <c r="J861" s="24">
        <f t="shared" si="79"/>
        <v>1.0845798526419689E-8</v>
      </c>
      <c r="K861" s="24">
        <f t="shared" si="80"/>
        <v>25.888284250960307</v>
      </c>
      <c r="L861" s="24">
        <f t="shared" si="75"/>
        <v>116.05931799983482</v>
      </c>
      <c r="M861" s="24">
        <f t="shared" si="76"/>
        <v>112.75869703491563</v>
      </c>
      <c r="N861" s="16">
        <f t="shared" si="77"/>
        <v>63.387272357640313</v>
      </c>
      <c r="O861" s="16">
        <f t="shared" si="78"/>
        <v>63.387272357640477</v>
      </c>
      <c r="P861" s="63">
        <f>N861*'Datos mes_productividad'!V602/100</f>
        <v>82.047291722519802</v>
      </c>
      <c r="Q861" s="63">
        <f t="shared" si="72"/>
        <v>1.0549234828543015E-8</v>
      </c>
      <c r="R861" s="63">
        <f t="shared" si="73"/>
        <v>9.1083081331870207E-9</v>
      </c>
      <c r="S861" s="63">
        <f t="shared" si="74"/>
        <v>136.61272764235969</v>
      </c>
    </row>
    <row r="862" spans="1:19" x14ac:dyDescent="0.3">
      <c r="A862" s="30">
        <v>1978</v>
      </c>
      <c r="B862" s="31">
        <v>6</v>
      </c>
      <c r="C862" s="30" t="str">
        <f t="shared" si="81"/>
        <v>1978-6</v>
      </c>
      <c r="D862" s="7">
        <v>7.8510000000000003E-9</v>
      </c>
      <c r="E862" s="7">
        <f t="shared" si="69"/>
        <v>7.9844774145072794E-9</v>
      </c>
      <c r="F862" s="7">
        <v>1.1549817769357302E-8</v>
      </c>
      <c r="G862" s="7">
        <v>65.2</v>
      </c>
      <c r="H862" s="24">
        <f t="shared" si="70"/>
        <v>4.9434877058212388E-8</v>
      </c>
      <c r="I862" s="24">
        <f t="shared" si="71"/>
        <v>4.8028994321448664E-8</v>
      </c>
      <c r="J862" s="24">
        <f t="shared" si="79"/>
        <v>1.1549817769357302E-8</v>
      </c>
      <c r="K862" s="24">
        <f t="shared" si="80"/>
        <v>26.088348271446865</v>
      </c>
      <c r="L862" s="24">
        <f t="shared" si="75"/>
        <v>111.66187339097458</v>
      </c>
      <c r="M862" s="24">
        <f t="shared" si="76"/>
        <v>108.48631173295304</v>
      </c>
      <c r="N862" s="16">
        <f t="shared" si="77"/>
        <v>60.985552065781825</v>
      </c>
      <c r="O862" s="16">
        <f t="shared" si="78"/>
        <v>60.985552065781981</v>
      </c>
      <c r="P862" s="63">
        <f>N862*'Datos mes_productividad'!V603/100</f>
        <v>78.715241691509505</v>
      </c>
      <c r="Q862" s="63">
        <f t="shared" si="72"/>
        <v>1.091402430731547E-8</v>
      </c>
      <c r="R862" s="63">
        <f t="shared" si="73"/>
        <v>9.5220663747995891E-9</v>
      </c>
      <c r="S862" s="63">
        <f t="shared" si="74"/>
        <v>139.01444793421817</v>
      </c>
    </row>
    <row r="863" spans="1:19" x14ac:dyDescent="0.3">
      <c r="A863" s="30">
        <v>1978</v>
      </c>
      <c r="B863" s="31">
        <v>7</v>
      </c>
      <c r="C863" s="30" t="str">
        <f t="shared" si="81"/>
        <v>1978-7</v>
      </c>
      <c r="D863" s="7">
        <v>7.9819999999999999E-9</v>
      </c>
      <c r="E863" s="7">
        <f t="shared" si="69"/>
        <v>8.1177045882813774E-9</v>
      </c>
      <c r="F863" s="7">
        <v>1.2311882016851218E-8</v>
      </c>
      <c r="G863" s="7">
        <v>65.599999999999994</v>
      </c>
      <c r="H863" s="24">
        <f t="shared" si="70"/>
        <v>5.0259736171016584E-8</v>
      </c>
      <c r="I863" s="24">
        <f t="shared" si="71"/>
        <v>4.8830395194727195E-8</v>
      </c>
      <c r="J863" s="24">
        <f t="shared" si="79"/>
        <v>1.2311882016851218E-8</v>
      </c>
      <c r="K863" s="24">
        <f t="shared" si="80"/>
        <v>26.248399487836103</v>
      </c>
      <c r="L863" s="24">
        <f t="shared" si="75"/>
        <v>107.15158181051888</v>
      </c>
      <c r="M863" s="24">
        <f t="shared" si="76"/>
        <v>104.1042887241632</v>
      </c>
      <c r="N863" s="16">
        <f t="shared" si="77"/>
        <v>58.522198965403241</v>
      </c>
      <c r="O863" s="16">
        <f t="shared" si="78"/>
        <v>58.522198965403391</v>
      </c>
      <c r="P863" s="63">
        <f>N863*'Datos mes_productividad'!V604/100</f>
        <v>75.947957711005344</v>
      </c>
      <c r="Q863" s="63">
        <f t="shared" si="72"/>
        <v>1.1292758078581513E-8</v>
      </c>
      <c r="R863" s="63">
        <f t="shared" si="73"/>
        <v>9.9018340155075536E-9</v>
      </c>
      <c r="S863" s="63">
        <f t="shared" si="74"/>
        <v>141.47780103459675</v>
      </c>
    </row>
    <row r="864" spans="1:19" x14ac:dyDescent="0.3">
      <c r="A864" s="30">
        <v>1978</v>
      </c>
      <c r="B864" s="31">
        <v>8</v>
      </c>
      <c r="C864" s="30" t="str">
        <f t="shared" si="81"/>
        <v>1978-8</v>
      </c>
      <c r="D864" s="7">
        <v>8.1929999999999993E-9</v>
      </c>
      <c r="E864" s="7">
        <f t="shared" si="69"/>
        <v>8.3322918681770633E-9</v>
      </c>
      <c r="F864" s="7">
        <v>1.3273120299587266E-8</v>
      </c>
      <c r="G864" s="7">
        <v>66.099999999999994</v>
      </c>
      <c r="H864" s="24">
        <f t="shared" si="70"/>
        <v>5.1588326039731751E-8</v>
      </c>
      <c r="I864" s="24">
        <f t="shared" si="71"/>
        <v>5.0121201181458264E-8</v>
      </c>
      <c r="J864" s="24">
        <f t="shared" si="79"/>
        <v>1.3273120299587268E-8</v>
      </c>
      <c r="K864" s="24">
        <f t="shared" si="80"/>
        <v>26.448463508322661</v>
      </c>
      <c r="L864" s="24">
        <f t="shared" si="75"/>
        <v>102.79662414871086</v>
      </c>
      <c r="M864" s="24">
        <f t="shared" si="76"/>
        <v>99.873182079297393</v>
      </c>
      <c r="N864" s="16">
        <f t="shared" si="77"/>
        <v>56.143683459949287</v>
      </c>
      <c r="O864" s="16">
        <f t="shared" si="78"/>
        <v>56.143683459949436</v>
      </c>
      <c r="P864" s="63">
        <f>N864*'Datos mes_productividad'!V605/100</f>
        <v>73.258826187407038</v>
      </c>
      <c r="Q864" s="63">
        <f t="shared" si="72"/>
        <v>1.1786148014126354E-8</v>
      </c>
      <c r="R864" s="63">
        <f t="shared" si="73"/>
        <v>1.0383904370465739E-8</v>
      </c>
      <c r="S864" s="63">
        <f t="shared" si="74"/>
        <v>143.8563165400507</v>
      </c>
    </row>
    <row r="865" spans="1:19" x14ac:dyDescent="0.3">
      <c r="A865" s="30">
        <v>1978</v>
      </c>
      <c r="B865" s="31">
        <v>9</v>
      </c>
      <c r="C865" s="30" t="str">
        <f t="shared" si="81"/>
        <v>1978-9</v>
      </c>
      <c r="D865" s="7">
        <v>8.4930000000000003E-9</v>
      </c>
      <c r="E865" s="7">
        <f t="shared" si="69"/>
        <v>8.6373922661330163E-9</v>
      </c>
      <c r="F865" s="7">
        <v>1.4121520394194332E-8</v>
      </c>
      <c r="G865" s="7">
        <v>66.7</v>
      </c>
      <c r="H865" s="24">
        <f t="shared" si="70"/>
        <v>5.3477316374397878E-8</v>
      </c>
      <c r="I865" s="24">
        <f t="shared" si="71"/>
        <v>5.195647035690529E-8</v>
      </c>
      <c r="J865" s="24">
        <f t="shared" si="79"/>
        <v>1.4121520394194332E-8</v>
      </c>
      <c r="K865" s="24">
        <f t="shared" si="80"/>
        <v>26.688540332906534</v>
      </c>
      <c r="L865" s="24">
        <f t="shared" si="75"/>
        <v>101.06783654403722</v>
      </c>
      <c r="M865" s="24">
        <f t="shared" si="76"/>
        <v>98.193559614573005</v>
      </c>
      <c r="N865" s="16">
        <f t="shared" si="77"/>
        <v>55.19948412606972</v>
      </c>
      <c r="O865" s="16">
        <f t="shared" si="78"/>
        <v>55.199484126069862</v>
      </c>
      <c r="P865" s="63">
        <f>N865*'Datos mes_productividad'!V606/100</f>
        <v>72.419856900432535</v>
      </c>
      <c r="Q865" s="63">
        <f t="shared" si="72"/>
        <v>1.22979078131729E-8</v>
      </c>
      <c r="R865" s="63">
        <f t="shared" si="73"/>
        <v>1.0835381553446265E-8</v>
      </c>
      <c r="S865" s="63">
        <f t="shared" si="74"/>
        <v>144.80051587393029</v>
      </c>
    </row>
    <row r="866" spans="1:19" x14ac:dyDescent="0.3">
      <c r="A866" s="30">
        <v>1978</v>
      </c>
      <c r="B866" s="31">
        <v>10</v>
      </c>
      <c r="C866" s="30" t="str">
        <f t="shared" si="81"/>
        <v>1978-10</v>
      </c>
      <c r="D866" s="7">
        <v>8.8590000000000001E-9</v>
      </c>
      <c r="E866" s="7">
        <f t="shared" si="69"/>
        <v>9.0096147516392781E-9</v>
      </c>
      <c r="F866" s="7">
        <v>1.5499316944922633E-8</v>
      </c>
      <c r="G866" s="7">
        <v>67.2</v>
      </c>
      <c r="H866" s="24">
        <f t="shared" si="70"/>
        <v>5.5781884582690553E-8</v>
      </c>
      <c r="I866" s="24">
        <f t="shared" si="71"/>
        <v>5.4195498750950661E-8</v>
      </c>
      <c r="J866" s="24">
        <f t="shared" si="79"/>
        <v>1.5499316944922633E-8</v>
      </c>
      <c r="K866" s="24">
        <f t="shared" si="80"/>
        <v>26.888604353393085</v>
      </c>
      <c r="L866" s="24">
        <f t="shared" si="75"/>
        <v>96.771814523216761</v>
      </c>
      <c r="M866" s="24">
        <f t="shared" si="76"/>
        <v>94.01971253491233</v>
      </c>
      <c r="N866" s="16">
        <f t="shared" si="77"/>
        <v>52.85315707037779</v>
      </c>
      <c r="O866" s="16">
        <f t="shared" si="78"/>
        <v>52.853157070377918</v>
      </c>
      <c r="P866" s="63">
        <f>N866*'Datos mes_productividad'!V607/100</f>
        <v>69.719966102868298</v>
      </c>
      <c r="Q866" s="63">
        <f t="shared" si="72"/>
        <v>1.3035738815135233E-8</v>
      </c>
      <c r="R866" s="63">
        <f t="shared" si="73"/>
        <v>1.1541508202946898E-8</v>
      </c>
      <c r="S866" s="63">
        <f t="shared" si="74"/>
        <v>147.14684292962221</v>
      </c>
    </row>
    <row r="867" spans="1:19" x14ac:dyDescent="0.3">
      <c r="A867" s="30">
        <v>1978</v>
      </c>
      <c r="B867" s="31">
        <v>11</v>
      </c>
      <c r="C867" s="30" t="str">
        <f t="shared" si="81"/>
        <v>1978-11</v>
      </c>
      <c r="D867" s="7">
        <v>9.3420000000000002E-9</v>
      </c>
      <c r="E867" s="7">
        <f t="shared" si="69"/>
        <v>9.500826392348362E-9</v>
      </c>
      <c r="F867" s="7">
        <v>1.686231771017574E-8</v>
      </c>
      <c r="G867" s="7">
        <v>67.599999999999994</v>
      </c>
      <c r="H867" s="24">
        <f t="shared" si="70"/>
        <v>5.8823159021503001E-8</v>
      </c>
      <c r="I867" s="24">
        <f t="shared" si="71"/>
        <v>5.7150282123420373E-8</v>
      </c>
      <c r="J867" s="24">
        <f t="shared" si="79"/>
        <v>1.686231771017574E-8</v>
      </c>
      <c r="K867" s="24">
        <f t="shared" si="80"/>
        <v>27.048655569782333</v>
      </c>
      <c r="L867" s="24">
        <f t="shared" si="75"/>
        <v>94.357572621171215</v>
      </c>
      <c r="M867" s="24">
        <f t="shared" si="76"/>
        <v>91.674129466759723</v>
      </c>
      <c r="N867" s="16">
        <f t="shared" si="77"/>
        <v>51.534588155623297</v>
      </c>
      <c r="O867" s="16">
        <f t="shared" si="78"/>
        <v>51.534588155623432</v>
      </c>
      <c r="P867" s="63">
        <f>N867*'Datos mes_productividad'!V608/100</f>
        <v>68.351591757927523</v>
      </c>
      <c r="Q867" s="63">
        <f t="shared" si="72"/>
        <v>1.3869638774501673E-8</v>
      </c>
      <c r="R867" s="63">
        <f t="shared" si="73"/>
        <v>1.2298594297974411E-8</v>
      </c>
      <c r="S867" s="63">
        <f t="shared" si="74"/>
        <v>148.46541184437672</v>
      </c>
    </row>
    <row r="868" spans="1:19" x14ac:dyDescent="0.3">
      <c r="A868" s="30">
        <v>1978</v>
      </c>
      <c r="B868" s="31">
        <v>12</v>
      </c>
      <c r="C868" s="30" t="str">
        <f t="shared" si="81"/>
        <v>1978-12</v>
      </c>
      <c r="D868" s="7">
        <v>9.7860000000000007E-9</v>
      </c>
      <c r="E868" s="7">
        <f t="shared" si="69"/>
        <v>9.9523749813231725E-9</v>
      </c>
      <c r="F868" s="7">
        <v>1.8390348390343834E-8</v>
      </c>
      <c r="G868" s="7">
        <v>68</v>
      </c>
      <c r="H868" s="24">
        <f t="shared" si="70"/>
        <v>6.1618864716808871E-8</v>
      </c>
      <c r="I868" s="24">
        <f t="shared" si="71"/>
        <v>5.9866480503081967E-8</v>
      </c>
      <c r="J868" s="24">
        <f t="shared" si="79"/>
        <v>1.8390348390343834E-8</v>
      </c>
      <c r="K868" s="24">
        <f t="shared" si="80"/>
        <v>27.208706786171575</v>
      </c>
      <c r="L868" s="24">
        <f t="shared" si="75"/>
        <v>91.165734709883864</v>
      </c>
      <c r="M868" s="24">
        <f t="shared" si="76"/>
        <v>88.573064509408141</v>
      </c>
      <c r="N868" s="16">
        <f t="shared" si="77"/>
        <v>49.79132529236486</v>
      </c>
      <c r="O868" s="16">
        <f t="shared" si="78"/>
        <v>49.791325292364974</v>
      </c>
      <c r="P868" s="63">
        <f>N868*'Datos mes_productividad'!V609/100</f>
        <v>66.399850109770782</v>
      </c>
      <c r="Q868" s="63">
        <f t="shared" si="72"/>
        <v>1.4699420906889175E-8</v>
      </c>
      <c r="R868" s="63">
        <f t="shared" si="73"/>
        <v>1.3074110668257833E-8</v>
      </c>
      <c r="S868" s="63">
        <f t="shared" si="74"/>
        <v>150.20867470763511</v>
      </c>
    </row>
    <row r="869" spans="1:19" x14ac:dyDescent="0.3">
      <c r="A869" s="30">
        <v>1979</v>
      </c>
      <c r="B869" s="31">
        <v>1</v>
      </c>
      <c r="C869" s="30" t="str">
        <f t="shared" si="81"/>
        <v>1979-1</v>
      </c>
      <c r="D869" s="7">
        <v>1.0381E-8</v>
      </c>
      <c r="E869" s="7">
        <f t="shared" si="69"/>
        <v>1.0557490770602478E-8</v>
      </c>
      <c r="F869" s="7">
        <v>2.0738976095709625E-8</v>
      </c>
      <c r="G869" s="7">
        <v>68.5</v>
      </c>
      <c r="H869" s="24">
        <f t="shared" si="70"/>
        <v>6.536536221389667E-8</v>
      </c>
      <c r="I869" s="24">
        <f t="shared" si="71"/>
        <v>6.3506431034385238E-8</v>
      </c>
      <c r="J869" s="24">
        <f t="shared" si="79"/>
        <v>2.0738976095709625E-8</v>
      </c>
      <c r="K869" s="24">
        <f t="shared" si="80"/>
        <v>27.408770806658133</v>
      </c>
      <c r="L869" s="24">
        <f t="shared" si="75"/>
        <v>86.387303951110653</v>
      </c>
      <c r="M869" s="24">
        <f t="shared" si="76"/>
        <v>83.930527955543553</v>
      </c>
      <c r="N869" s="16">
        <f t="shared" si="77"/>
        <v>47.181524570040139</v>
      </c>
      <c r="O869" s="16">
        <f t="shared" si="78"/>
        <v>47.18152457004026</v>
      </c>
      <c r="P869" s="63">
        <f>N869*'Datos mes_productividad'!V610/100</f>
        <v>63.262882031129713</v>
      </c>
      <c r="Q869" s="63">
        <f t="shared" si="72"/>
        <v>1.5864085934384133E-8</v>
      </c>
      <c r="R869" s="63">
        <f t="shared" si="73"/>
        <v>1.4194680216348425E-8</v>
      </c>
      <c r="S869" s="63">
        <f t="shared" si="74"/>
        <v>152.81847542995985</v>
      </c>
    </row>
    <row r="870" spans="1:19" x14ac:dyDescent="0.3">
      <c r="A870" s="30">
        <v>1979</v>
      </c>
      <c r="B870" s="31">
        <v>2</v>
      </c>
      <c r="C870" s="30" t="str">
        <f t="shared" si="81"/>
        <v>1979-2</v>
      </c>
      <c r="D870" s="7">
        <v>1.0788E-8</v>
      </c>
      <c r="E870" s="7">
        <f t="shared" si="69"/>
        <v>1.0971410310496053E-8</v>
      </c>
      <c r="F870" s="7">
        <v>2.2282615516598732E-8</v>
      </c>
      <c r="G870" s="7">
        <v>69.2</v>
      </c>
      <c r="H870" s="24">
        <f t="shared" si="70"/>
        <v>6.7928092434593707E-8</v>
      </c>
      <c r="I870" s="24">
        <f t="shared" si="71"/>
        <v>6.5996279549075036E-8</v>
      </c>
      <c r="J870" s="24">
        <f t="shared" si="79"/>
        <v>2.2282615516598732E-8</v>
      </c>
      <c r="K870" s="24">
        <f t="shared" si="80"/>
        <v>27.688860435339315</v>
      </c>
      <c r="L870" s="24">
        <f t="shared" si="75"/>
        <v>84.408918228616955</v>
      </c>
      <c r="M870" s="24">
        <f t="shared" si="76"/>
        <v>82.008405715421574</v>
      </c>
      <c r="N870" s="16">
        <f t="shared" si="77"/>
        <v>46.101004050176726</v>
      </c>
      <c r="O870" s="16">
        <f t="shared" si="78"/>
        <v>46.101004050176833</v>
      </c>
      <c r="P870" s="63">
        <f>N870*'Datos mes_productividad'!V611/100</f>
        <v>62.151408735904205</v>
      </c>
      <c r="Q870" s="63">
        <f t="shared" si="72"/>
        <v>1.6602623683066935E-8</v>
      </c>
      <c r="R870" s="63">
        <f t="shared" si="73"/>
        <v>1.4871106025570656E-8</v>
      </c>
      <c r="S870" s="63">
        <f t="shared" si="74"/>
        <v>153.89899594982327</v>
      </c>
    </row>
    <row r="871" spans="1:19" x14ac:dyDescent="0.3">
      <c r="A871" s="30">
        <v>1979</v>
      </c>
      <c r="B871" s="31">
        <v>3</v>
      </c>
      <c r="C871" s="30" t="str">
        <f t="shared" si="81"/>
        <v>1979-3</v>
      </c>
      <c r="D871" s="7">
        <v>1.1367E-8</v>
      </c>
      <c r="E871" s="7">
        <f t="shared" si="69"/>
        <v>1.156025407855104E-8</v>
      </c>
      <c r="F871" s="7">
        <v>2.4009495049910668E-8</v>
      </c>
      <c r="G871" s="7">
        <v>69.8</v>
      </c>
      <c r="H871" s="24">
        <f t="shared" si="70"/>
        <v>7.1573843780499319E-8</v>
      </c>
      <c r="I871" s="24">
        <f t="shared" si="71"/>
        <v>6.9538349057687793E-8</v>
      </c>
      <c r="J871" s="24">
        <f t="shared" si="79"/>
        <v>2.4009495049910668E-8</v>
      </c>
      <c r="K871" s="24">
        <f t="shared" si="80"/>
        <v>27.928937259923174</v>
      </c>
      <c r="L871" s="24">
        <f t="shared" si="75"/>
        <v>83.257952249376672</v>
      </c>
      <c r="M871" s="24">
        <f t="shared" si="76"/>
        <v>80.890172157036943</v>
      </c>
      <c r="N871" s="16">
        <f t="shared" si="77"/>
        <v>45.472389344715623</v>
      </c>
      <c r="O871" s="16">
        <f t="shared" si="78"/>
        <v>45.472389344715744</v>
      </c>
      <c r="P871" s="63">
        <f>N871*'Datos mes_productividad'!V612/100</f>
        <v>61.638485237947073</v>
      </c>
      <c r="Q871" s="63">
        <f t="shared" si="72"/>
        <v>1.7565153503186174E-8</v>
      </c>
      <c r="R871" s="63">
        <f t="shared" si="73"/>
        <v>1.5727553383002557E-8</v>
      </c>
      <c r="S871" s="63">
        <f t="shared" si="74"/>
        <v>154.52761065528435</v>
      </c>
    </row>
    <row r="872" spans="1:19" x14ac:dyDescent="0.3">
      <c r="A872" s="30">
        <v>1979</v>
      </c>
      <c r="B872" s="31">
        <v>4</v>
      </c>
      <c r="C872" s="30" t="str">
        <f t="shared" si="81"/>
        <v>1979-4</v>
      </c>
      <c r="D872" s="7">
        <v>1.1828E-8</v>
      </c>
      <c r="E872" s="7">
        <f t="shared" si="69"/>
        <v>1.2029091690076687E-8</v>
      </c>
      <c r="F872" s="7">
        <v>2.5690523907354569E-8</v>
      </c>
      <c r="G872" s="7">
        <v>70.3</v>
      </c>
      <c r="H872" s="24">
        <f t="shared" si="70"/>
        <v>7.4476592261436257E-8</v>
      </c>
      <c r="I872" s="24">
        <f t="shared" si="71"/>
        <v>7.2358546023958049E-8</v>
      </c>
      <c r="J872" s="24">
        <f t="shared" si="79"/>
        <v>2.5690523907354569E-8</v>
      </c>
      <c r="K872" s="24">
        <f t="shared" si="80"/>
        <v>28.129001280409732</v>
      </c>
      <c r="L872" s="24">
        <f t="shared" si="75"/>
        <v>81.54571571359665</v>
      </c>
      <c r="M872" s="24">
        <f t="shared" si="76"/>
        <v>79.226630063928937</v>
      </c>
      <c r="N872" s="16">
        <f t="shared" si="77"/>
        <v>44.5372295875788</v>
      </c>
      <c r="O872" s="16">
        <f t="shared" si="78"/>
        <v>44.537229587578913</v>
      </c>
      <c r="P872" s="63">
        <f>N872*'Datos mes_productividad'!V613/100</f>
        <v>60.70031866063664</v>
      </c>
      <c r="Q872" s="63">
        <f t="shared" si="72"/>
        <v>1.838813648438118E-8</v>
      </c>
      <c r="R872" s="63">
        <f t="shared" si="73"/>
        <v>1.64763663088199E-8</v>
      </c>
      <c r="S872" s="63">
        <f t="shared" si="74"/>
        <v>155.46277041242121</v>
      </c>
    </row>
    <row r="873" spans="1:19" x14ac:dyDescent="0.3">
      <c r="A873" s="30">
        <v>1979</v>
      </c>
      <c r="B873" s="31">
        <v>5</v>
      </c>
      <c r="C873" s="30" t="str">
        <f t="shared" si="81"/>
        <v>1979-5</v>
      </c>
      <c r="D873" s="7">
        <v>1.2380000000000001E-8</v>
      </c>
      <c r="E873" s="7">
        <f t="shared" si="69"/>
        <v>1.2590476422315641E-8</v>
      </c>
      <c r="F873" s="7">
        <v>2.7468457030108089E-8</v>
      </c>
      <c r="G873" s="7">
        <v>70.8</v>
      </c>
      <c r="H873" s="24">
        <f t="shared" si="70"/>
        <v>7.7952334477221925E-8</v>
      </c>
      <c r="I873" s="24">
        <f t="shared" si="71"/>
        <v>7.5735441306780571E-8</v>
      </c>
      <c r="J873" s="24">
        <f t="shared" si="79"/>
        <v>2.7468457030108089E-8</v>
      </c>
      <c r="K873" s="24">
        <f t="shared" si="80"/>
        <v>28.329065300896289</v>
      </c>
      <c r="L873" s="24">
        <f t="shared" si="75"/>
        <v>80.394642165084122</v>
      </c>
      <c r="M873" s="24">
        <f t="shared" si="76"/>
        <v>78.108291995443849</v>
      </c>
      <c r="N873" s="16">
        <f t="shared" si="77"/>
        <v>43.908556131791798</v>
      </c>
      <c r="O873" s="16">
        <f t="shared" si="78"/>
        <v>43.908556131791897</v>
      </c>
      <c r="P873" s="63">
        <f>N873*'Datos mes_productividad'!V614/100</f>
        <v>60.170070257634073</v>
      </c>
      <c r="Q873" s="63">
        <f t="shared" si="72"/>
        <v>1.9324120750884176E-8</v>
      </c>
      <c r="R873" s="63">
        <f t="shared" si="73"/>
        <v>1.7310945302104903E-8</v>
      </c>
      <c r="S873" s="63">
        <f t="shared" si="74"/>
        <v>156.09144386820819</v>
      </c>
    </row>
    <row r="874" spans="1:19" x14ac:dyDescent="0.3">
      <c r="A874" s="30">
        <v>1979</v>
      </c>
      <c r="B874" s="31">
        <v>6</v>
      </c>
      <c r="C874" s="30" t="str">
        <f t="shared" si="81"/>
        <v>1979-6</v>
      </c>
      <c r="D874" s="7">
        <v>1.2919999999999999E-8</v>
      </c>
      <c r="E874" s="7">
        <f t="shared" si="69"/>
        <v>1.3139657138636353E-8</v>
      </c>
      <c r="F874" s="7">
        <v>3.0131535824582804E-8</v>
      </c>
      <c r="G874" s="7">
        <v>71.3</v>
      </c>
      <c r="H874" s="24">
        <f t="shared" si="70"/>
        <v>8.1352517079620934E-8</v>
      </c>
      <c r="I874" s="24">
        <f t="shared" si="71"/>
        <v>7.903892582258521E-8</v>
      </c>
      <c r="J874" s="24">
        <f t="shared" si="79"/>
        <v>3.0131535824582804E-8</v>
      </c>
      <c r="K874" s="24">
        <f t="shared" si="80"/>
        <v>28.52912932138284</v>
      </c>
      <c r="L874" s="24">
        <f t="shared" si="75"/>
        <v>77.026159366592694</v>
      </c>
      <c r="M874" s="24">
        <f t="shared" si="76"/>
        <v>74.835605770086559</v>
      </c>
      <c r="N874" s="16">
        <f t="shared" si="77"/>
        <v>42.068816417137377</v>
      </c>
      <c r="O874" s="16">
        <f t="shared" si="78"/>
        <v>42.068816417137469</v>
      </c>
      <c r="P874" s="63">
        <f>N874*'Datos mes_productividad'!V615/100</f>
        <v>57.963585993200034</v>
      </c>
      <c r="Q874" s="63">
        <f t="shared" si="72"/>
        <v>2.0404708918905849E-8</v>
      </c>
      <c r="R874" s="63">
        <f t="shared" si="73"/>
        <v>1.8351104689678555E-8</v>
      </c>
      <c r="S874" s="63">
        <f t="shared" si="74"/>
        <v>157.93118358286262</v>
      </c>
    </row>
    <row r="875" spans="1:19" x14ac:dyDescent="0.3">
      <c r="A875" s="30">
        <v>1979</v>
      </c>
      <c r="B875" s="31">
        <v>7</v>
      </c>
      <c r="C875" s="30" t="str">
        <f t="shared" si="81"/>
        <v>1979-7</v>
      </c>
      <c r="D875" s="7">
        <v>1.3448000000000001E-8</v>
      </c>
      <c r="E875" s="7">
        <f t="shared" si="69"/>
        <v>1.367663383903883E-8</v>
      </c>
      <c r="F875" s="7">
        <v>3.2286517590378448E-8</v>
      </c>
      <c r="G875" s="7">
        <v>71.900000000000006</v>
      </c>
      <c r="H875" s="24">
        <f t="shared" si="70"/>
        <v>8.4677140068633309E-8</v>
      </c>
      <c r="I875" s="24">
        <f t="shared" si="71"/>
        <v>8.2268999571371981E-8</v>
      </c>
      <c r="J875" s="24">
        <f t="shared" si="79"/>
        <v>3.2286517590378448E-8</v>
      </c>
      <c r="K875" s="24">
        <f t="shared" si="80"/>
        <v>28.769206145966713</v>
      </c>
      <c r="L875" s="24">
        <f t="shared" si="75"/>
        <v>75.452364649304215</v>
      </c>
      <c r="M875" s="24">
        <f t="shared" si="76"/>
        <v>73.306568336641249</v>
      </c>
      <c r="N875" s="16">
        <f t="shared" si="77"/>
        <v>41.209268419621814</v>
      </c>
      <c r="O875" s="16">
        <f t="shared" si="78"/>
        <v>41.209268419621907</v>
      </c>
      <c r="P875" s="63">
        <f>N875*'Datos mes_productividad'!V616/100</f>
        <v>56.874580039119195</v>
      </c>
      <c r="Q875" s="63">
        <f t="shared" si="72"/>
        <v>2.1354177582929259E-8</v>
      </c>
      <c r="R875" s="63">
        <f t="shared" si="73"/>
        <v>1.9247506476339251E-8</v>
      </c>
      <c r="S875" s="63">
        <f t="shared" si="74"/>
        <v>158.79073158037818</v>
      </c>
    </row>
    <row r="876" spans="1:19" x14ac:dyDescent="0.3">
      <c r="A876" s="30">
        <v>1979</v>
      </c>
      <c r="B876" s="31">
        <v>8</v>
      </c>
      <c r="C876" s="30" t="str">
        <f t="shared" si="81"/>
        <v>1979-8</v>
      </c>
      <c r="D876" s="7">
        <v>1.3978E-8</v>
      </c>
      <c r="E876" s="7">
        <f t="shared" si="69"/>
        <v>1.4215644542094345E-8</v>
      </c>
      <c r="F876" s="7">
        <v>3.5983350275522306E-8</v>
      </c>
      <c r="G876" s="7">
        <v>72.7</v>
      </c>
      <c r="H876" s="24">
        <f t="shared" si="70"/>
        <v>8.8014356326543448E-8</v>
      </c>
      <c r="I876" s="24">
        <f t="shared" si="71"/>
        <v>8.5511308447995047E-8</v>
      </c>
      <c r="J876" s="24">
        <f t="shared" si="79"/>
        <v>3.5983350275522306E-8</v>
      </c>
      <c r="K876" s="24">
        <f t="shared" si="80"/>
        <v>29.0893085787452</v>
      </c>
      <c r="L876" s="24">
        <f t="shared" si="75"/>
        <v>71.151706301347019</v>
      </c>
      <c r="M876" s="24">
        <f t="shared" si="76"/>
        <v>69.128216782751565</v>
      </c>
      <c r="N876" s="16">
        <f t="shared" si="77"/>
        <v>38.860409174907744</v>
      </c>
      <c r="O876" s="16">
        <f t="shared" si="78"/>
        <v>38.860409174907829</v>
      </c>
      <c r="P876" s="63">
        <f>N876*'Datos mes_productividad'!V617/100</f>
        <v>53.72284620480221</v>
      </c>
      <c r="Q876" s="63">
        <f t="shared" si="72"/>
        <v>2.2524092005531396E-8</v>
      </c>
      <c r="R876" s="63">
        <f t="shared" si="73"/>
        <v>2.0446620557492746E-8</v>
      </c>
      <c r="S876" s="63">
        <f t="shared" si="74"/>
        <v>161.13959082509226</v>
      </c>
    </row>
    <row r="877" spans="1:19" x14ac:dyDescent="0.3">
      <c r="A877" s="30">
        <v>1979</v>
      </c>
      <c r="B877" s="31">
        <v>9</v>
      </c>
      <c r="C877" s="30" t="str">
        <f t="shared" si="81"/>
        <v>1979-9</v>
      </c>
      <c r="D877" s="7">
        <v>1.4498E-8</v>
      </c>
      <c r="E877" s="7">
        <f t="shared" si="69"/>
        <v>1.4744485231884665E-8</v>
      </c>
      <c r="F877" s="7">
        <v>3.8446604670558086E-8</v>
      </c>
      <c r="G877" s="7">
        <v>73.3</v>
      </c>
      <c r="H877" s="24">
        <f t="shared" si="70"/>
        <v>9.128860623996473E-8</v>
      </c>
      <c r="I877" s="24">
        <f t="shared" si="71"/>
        <v>8.869244168543658E-8</v>
      </c>
      <c r="J877" s="24">
        <f t="shared" si="79"/>
        <v>3.8446604670558086E-8</v>
      </c>
      <c r="K877" s="24">
        <f t="shared" si="80"/>
        <v>29.329385403329066</v>
      </c>
      <c r="L877" s="24">
        <f t="shared" si="75"/>
        <v>69.640446491625411</v>
      </c>
      <c r="M877" s="24">
        <f t="shared" si="76"/>
        <v>67.65993582123771</v>
      </c>
      <c r="N877" s="16">
        <f t="shared" si="77"/>
        <v>38.035015412365425</v>
      </c>
      <c r="O877" s="16">
        <f t="shared" si="78"/>
        <v>38.035015412365517</v>
      </c>
      <c r="P877" s="63">
        <f>N877*'Datos mes_productividad'!V618/100</f>
        <v>52.670032538385733</v>
      </c>
      <c r="Q877" s="63">
        <f t="shared" si="72"/>
        <v>2.3481683465515259E-8</v>
      </c>
      <c r="R877" s="63">
        <f t="shared" si="73"/>
        <v>2.1359898682584837E-8</v>
      </c>
      <c r="S877" s="63">
        <f t="shared" si="74"/>
        <v>161.96498458763455</v>
      </c>
    </row>
    <row r="878" spans="1:19" x14ac:dyDescent="0.3">
      <c r="A878" s="30">
        <v>1979</v>
      </c>
      <c r="B878" s="31">
        <v>10</v>
      </c>
      <c r="C878" s="30" t="str">
        <f t="shared" si="81"/>
        <v>1979-10</v>
      </c>
      <c r="D878" s="7">
        <v>1.4992E-8</v>
      </c>
      <c r="E878" s="7">
        <f t="shared" si="69"/>
        <v>1.5246883887185465E-8</v>
      </c>
      <c r="F878" s="7">
        <v>4.0115439199313672E-8</v>
      </c>
      <c r="G878" s="7">
        <v>74</v>
      </c>
      <c r="H878" s="24">
        <f t="shared" si="70"/>
        <v>9.4399143657714929E-8</v>
      </c>
      <c r="I878" s="24">
        <f t="shared" si="71"/>
        <v>9.1714518261005999E-8</v>
      </c>
      <c r="J878" s="24">
        <f t="shared" si="79"/>
        <v>4.0115439199313672E-8</v>
      </c>
      <c r="K878" s="24">
        <f t="shared" si="80"/>
        <v>29.609475032010245</v>
      </c>
      <c r="L878" s="24">
        <f t="shared" si="75"/>
        <v>69.676641785940603</v>
      </c>
      <c r="M878" s="24">
        <f t="shared" si="76"/>
        <v>67.695101754452821</v>
      </c>
      <c r="N878" s="16">
        <f t="shared" si="77"/>
        <v>38.05478393262181</v>
      </c>
      <c r="O878" s="16">
        <f t="shared" si="78"/>
        <v>38.054783932621895</v>
      </c>
      <c r="P878" s="63">
        <f>N878*'Datos mes_productividad'!V619/100</f>
        <v>52.785859378433912</v>
      </c>
      <c r="Q878" s="63">
        <f t="shared" si="72"/>
        <v>2.4278826792821336E-8</v>
      </c>
      <c r="R878" s="63">
        <f t="shared" si="73"/>
        <v>2.2070343961985187E-8</v>
      </c>
      <c r="S878" s="63">
        <f t="shared" si="74"/>
        <v>161.94521606737817</v>
      </c>
    </row>
    <row r="879" spans="1:19" x14ac:dyDescent="0.3">
      <c r="A879" s="30">
        <v>1979</v>
      </c>
      <c r="B879" s="31">
        <v>11</v>
      </c>
      <c r="C879" s="30" t="str">
        <f t="shared" si="81"/>
        <v>1979-11</v>
      </c>
      <c r="D879" s="7">
        <v>1.5487000000000002E-8</v>
      </c>
      <c r="E879" s="7">
        <f t="shared" si="69"/>
        <v>1.5750299543812789E-8</v>
      </c>
      <c r="F879" s="7">
        <v>4.2177093702881619E-8</v>
      </c>
      <c r="G879" s="7">
        <v>74.8</v>
      </c>
      <c r="H879" s="24">
        <f t="shared" si="70"/>
        <v>9.7515977709914043E-8</v>
      </c>
      <c r="I879" s="24">
        <f t="shared" si="71"/>
        <v>9.4742712400493606E-8</v>
      </c>
      <c r="J879" s="24">
        <f t="shared" si="79"/>
        <v>4.2177093702881619E-8</v>
      </c>
      <c r="K879" s="24">
        <f t="shared" si="80"/>
        <v>29.929577464788732</v>
      </c>
      <c r="L879" s="24">
        <f t="shared" si="75"/>
        <v>69.198983445463881</v>
      </c>
      <c r="M879" s="24">
        <f t="shared" si="76"/>
        <v>67.231027580760951</v>
      </c>
      <c r="N879" s="16">
        <f t="shared" si="77"/>
        <v>37.793904755977501</v>
      </c>
      <c r="O879" s="16">
        <f t="shared" si="78"/>
        <v>37.793904755977586</v>
      </c>
      <c r="P879" s="63">
        <f>N879*'Datos mes_productividad'!V620/100</f>
        <v>52.511986319163235</v>
      </c>
      <c r="Q879" s="63">
        <f t="shared" si="72"/>
        <v>2.5120857970441768E-8</v>
      </c>
      <c r="R879" s="63">
        <f t="shared" si="73"/>
        <v>2.2841468678751194E-8</v>
      </c>
      <c r="S879" s="63">
        <f t="shared" si="74"/>
        <v>162.20609524402249</v>
      </c>
    </row>
    <row r="880" spans="1:19" x14ac:dyDescent="0.3">
      <c r="A880" s="30">
        <v>1979</v>
      </c>
      <c r="B880" s="31">
        <v>12</v>
      </c>
      <c r="C880" s="30" t="str">
        <f t="shared" si="81"/>
        <v>1979-12</v>
      </c>
      <c r="D880" s="7">
        <v>1.5968999999999999E-8</v>
      </c>
      <c r="E880" s="7">
        <f t="shared" si="69"/>
        <v>1.624049418319535E-8</v>
      </c>
      <c r="F880" s="7">
        <v>4.408818889491137E-8</v>
      </c>
      <c r="G880" s="7">
        <v>75.7</v>
      </c>
      <c r="H880" s="24">
        <f t="shared" si="70"/>
        <v>1.0055095551427761E-7</v>
      </c>
      <c r="I880" s="24">
        <f t="shared" si="71"/>
        <v>9.7691378209045143E-8</v>
      </c>
      <c r="J880" s="24">
        <f t="shared" si="79"/>
        <v>4.408818889491137E-8</v>
      </c>
      <c r="K880" s="24">
        <f t="shared" si="80"/>
        <v>30.289692701664535</v>
      </c>
      <c r="L880" s="24">
        <f t="shared" si="75"/>
        <v>69.081030990994904</v>
      </c>
      <c r="M880" s="24">
        <f t="shared" si="76"/>
        <v>67.116429586328394</v>
      </c>
      <c r="N880" s="16">
        <f t="shared" si="77"/>
        <v>37.729483523063763</v>
      </c>
      <c r="O880" s="16">
        <f t="shared" si="78"/>
        <v>37.729483523063848</v>
      </c>
      <c r="P880" s="63">
        <f>N880*'Datos mes_productividad'!V621/100</f>
        <v>52.510467895862242</v>
      </c>
      <c r="Q880" s="63">
        <f t="shared" si="72"/>
        <v>2.5912978776201946E-8</v>
      </c>
      <c r="R880" s="63">
        <f t="shared" si="73"/>
        <v>2.3552603381709758E-8</v>
      </c>
      <c r="S880" s="63">
        <f t="shared" si="74"/>
        <v>162.27051647693625</v>
      </c>
    </row>
    <row r="881" spans="1:19" x14ac:dyDescent="0.3">
      <c r="A881" s="30">
        <v>1980</v>
      </c>
      <c r="B881" s="31">
        <v>1</v>
      </c>
      <c r="C881" s="30" t="str">
        <f t="shared" si="81"/>
        <v>1980-1</v>
      </c>
      <c r="D881" s="7">
        <v>1.6425E-8</v>
      </c>
      <c r="E881" s="7">
        <f t="shared" si="69"/>
        <v>1.6704246788088398E-8</v>
      </c>
      <c r="F881" s="7">
        <v>4.7266843906327214E-8</v>
      </c>
      <c r="G881" s="7">
        <v>76.7</v>
      </c>
      <c r="H881" s="24">
        <f t="shared" si="70"/>
        <v>1.0342222082297012E-7</v>
      </c>
      <c r="I881" s="24">
        <f t="shared" si="71"/>
        <v>1.0048098735572462E-7</v>
      </c>
      <c r="J881" s="24">
        <f t="shared" si="79"/>
        <v>4.7266843906327208E-8</v>
      </c>
      <c r="K881" s="24">
        <f t="shared" si="80"/>
        <v>30.689820742637647</v>
      </c>
      <c r="L881" s="24">
        <f t="shared" si="75"/>
        <v>67.150864232709267</v>
      </c>
      <c r="M881" s="24">
        <f t="shared" si="76"/>
        <v>65.241155007128242</v>
      </c>
      <c r="N881" s="16">
        <f t="shared" si="77"/>
        <v>36.675298403663966</v>
      </c>
      <c r="O881" s="16">
        <f t="shared" si="78"/>
        <v>36.675298403664037</v>
      </c>
      <c r="P881" s="63">
        <f>N881*'Datos mes_productividad'!V622/100</f>
        <v>51.128968356525547</v>
      </c>
      <c r="Q881" s="63">
        <f t="shared" si="72"/>
        <v>2.6826082237198194E-8</v>
      </c>
      <c r="R881" s="63">
        <f t="shared" si="73"/>
        <v>2.4452066947440677E-8</v>
      </c>
      <c r="S881" s="63">
        <f t="shared" si="74"/>
        <v>163.32470159633604</v>
      </c>
    </row>
    <row r="882" spans="1:19" x14ac:dyDescent="0.3">
      <c r="A882" s="30">
        <v>1980</v>
      </c>
      <c r="B882" s="31">
        <v>2</v>
      </c>
      <c r="C882" s="30" t="str">
        <f t="shared" si="81"/>
        <v>1980-2</v>
      </c>
      <c r="D882" s="7">
        <v>1.6861000000000001E-8</v>
      </c>
      <c r="E882" s="7">
        <f t="shared" si="69"/>
        <v>1.714765936645105E-8</v>
      </c>
      <c r="F882" s="7">
        <v>4.979350881054213E-8</v>
      </c>
      <c r="G882" s="7">
        <v>77.5</v>
      </c>
      <c r="H882" s="24">
        <f t="shared" si="70"/>
        <v>1.0616755344268489E-7</v>
      </c>
      <c r="I882" s="24">
        <f t="shared" si="71"/>
        <v>1.0314824522404098E-7</v>
      </c>
      <c r="J882" s="24">
        <f t="shared" si="79"/>
        <v>4.9793508810542124E-8</v>
      </c>
      <c r="K882" s="24">
        <f t="shared" si="80"/>
        <v>31.009923175416134</v>
      </c>
      <c r="L882" s="24">
        <f t="shared" si="75"/>
        <v>66.1180092470712</v>
      </c>
      <c r="M882" s="24">
        <f t="shared" si="76"/>
        <v>64.237673473601305</v>
      </c>
      <c r="N882" s="16">
        <f t="shared" si="77"/>
        <v>36.111191519280233</v>
      </c>
      <c r="O882" s="16">
        <f t="shared" si="78"/>
        <v>36.111191519280311</v>
      </c>
      <c r="P882" s="63">
        <f>N882*'Datos mes_productividad'!V623/100</f>
        <v>50.427047191716071</v>
      </c>
      <c r="Q882" s="63">
        <f t="shared" si="72"/>
        <v>2.763329199793416E-8</v>
      </c>
      <c r="R882" s="63">
        <f t="shared" si="73"/>
        <v>2.5219495573004757E-8</v>
      </c>
      <c r="S882" s="63">
        <f t="shared" si="74"/>
        <v>163.88880848071977</v>
      </c>
    </row>
    <row r="883" spans="1:19" x14ac:dyDescent="0.3">
      <c r="A883" s="30">
        <v>1980</v>
      </c>
      <c r="B883" s="31">
        <v>3</v>
      </c>
      <c r="C883" s="30" t="str">
        <f t="shared" si="81"/>
        <v>1980-3</v>
      </c>
      <c r="D883" s="7">
        <v>1.7261999999999999E-8</v>
      </c>
      <c r="E883" s="7">
        <f t="shared" si="69"/>
        <v>1.7555476898385504E-8</v>
      </c>
      <c r="F883" s="7">
        <v>5.2679499933438919E-8</v>
      </c>
      <c r="G883" s="7">
        <v>78.599999999999994</v>
      </c>
      <c r="H883" s="24">
        <f t="shared" si="70"/>
        <v>1.086925038566886E-7</v>
      </c>
      <c r="I883" s="24">
        <f t="shared" si="71"/>
        <v>1.0560138835522182E-7</v>
      </c>
      <c r="J883" s="24">
        <f t="shared" si="79"/>
        <v>5.2679499933438919E-8</v>
      </c>
      <c r="K883" s="24">
        <f t="shared" si="80"/>
        <v>31.450064020486558</v>
      </c>
      <c r="L883" s="24">
        <f t="shared" si="75"/>
        <v>64.890255396482573</v>
      </c>
      <c r="M883" s="24">
        <f t="shared" si="76"/>
        <v>63.044835820771311</v>
      </c>
      <c r="N883" s="16">
        <f t="shared" si="77"/>
        <v>35.440638141433283</v>
      </c>
      <c r="O883" s="16">
        <f t="shared" si="78"/>
        <v>35.440638141433361</v>
      </c>
      <c r="P883" s="63">
        <f>N883*'Datos mes_productividad'!V624/100</f>
        <v>49.573730201918423</v>
      </c>
      <c r="Q883" s="63">
        <f t="shared" si="72"/>
        <v>2.8406237044025784E-8</v>
      </c>
      <c r="R883" s="63">
        <f t="shared" si="73"/>
        <v>2.5966582692544841E-8</v>
      </c>
      <c r="S883" s="63">
        <f t="shared" si="74"/>
        <v>164.55936185856669</v>
      </c>
    </row>
    <row r="884" spans="1:19" x14ac:dyDescent="0.3">
      <c r="A884" s="30">
        <v>1980</v>
      </c>
      <c r="B884" s="31">
        <v>4</v>
      </c>
      <c r="C884" s="30" t="str">
        <f t="shared" si="81"/>
        <v>1980-4</v>
      </c>
      <c r="D884" s="7">
        <v>1.768E-8</v>
      </c>
      <c r="E884" s="7">
        <f t="shared" si="69"/>
        <v>1.7980583452870801E-8</v>
      </c>
      <c r="F884" s="7">
        <v>5.5932946827476384E-8</v>
      </c>
      <c r="G884" s="7">
        <v>79.5</v>
      </c>
      <c r="H884" s="24">
        <f t="shared" si="70"/>
        <v>1.1132449705632339E-7</v>
      </c>
      <c r="I884" s="24">
        <f t="shared" si="71"/>
        <v>1.0815853007301135E-7</v>
      </c>
      <c r="J884" s="24">
        <f t="shared" si="79"/>
        <v>5.5932946827476384E-8</v>
      </c>
      <c r="K884" s="24">
        <f t="shared" si="80"/>
        <v>31.810179257362357</v>
      </c>
      <c r="L884" s="24">
        <f t="shared" si="75"/>
        <v>63.312455501768021</v>
      </c>
      <c r="M884" s="24">
        <f t="shared" si="76"/>
        <v>61.511907113486529</v>
      </c>
      <c r="N884" s="16">
        <f t="shared" si="77"/>
        <v>34.578902665335882</v>
      </c>
      <c r="O884" s="16">
        <f t="shared" si="78"/>
        <v>34.57890266533596</v>
      </c>
      <c r="P884" s="63">
        <f>N884*'Datos mes_productividad'!V625/100</f>
        <v>48.449535622008604</v>
      </c>
      <c r="Q884" s="63">
        <f t="shared" si="72"/>
        <v>2.9246450008768618E-8</v>
      </c>
      <c r="R884" s="63">
        <f t="shared" si="73"/>
        <v>2.6794122102028878E-8</v>
      </c>
      <c r="S884" s="63">
        <f t="shared" si="74"/>
        <v>165.42109733466413</v>
      </c>
    </row>
    <row r="885" spans="1:19" x14ac:dyDescent="0.3">
      <c r="A885" s="30">
        <v>1980</v>
      </c>
      <c r="B885" s="31">
        <v>5</v>
      </c>
      <c r="C885" s="30" t="str">
        <f t="shared" si="81"/>
        <v>1980-5</v>
      </c>
      <c r="D885" s="7">
        <v>1.8031000000000001E-8</v>
      </c>
      <c r="E885" s="7">
        <f t="shared" si="69"/>
        <v>1.8337550918479267E-8</v>
      </c>
      <c r="F885" s="7">
        <v>5.9168508706104281E-8</v>
      </c>
      <c r="G885" s="7">
        <v>80.099999999999994</v>
      </c>
      <c r="H885" s="24">
        <f t="shared" si="70"/>
        <v>1.1353461574788276E-7</v>
      </c>
      <c r="I885" s="24">
        <f t="shared" si="71"/>
        <v>1.1030579500828439E-7</v>
      </c>
      <c r="J885" s="24">
        <f t="shared" si="79"/>
        <v>5.9168508706104281E-8</v>
      </c>
      <c r="K885" s="24">
        <f t="shared" si="80"/>
        <v>32.050256081946223</v>
      </c>
      <c r="L885" s="24">
        <f t="shared" si="75"/>
        <v>61.499158732550555</v>
      </c>
      <c r="M885" s="24">
        <f t="shared" si="76"/>
        <v>59.750178847645145</v>
      </c>
      <c r="N885" s="16">
        <f t="shared" si="77"/>
        <v>33.588547576606338</v>
      </c>
      <c r="O885" s="16">
        <f t="shared" si="78"/>
        <v>33.588547576606416</v>
      </c>
      <c r="P885" s="63">
        <f>N885*'Datos mes_productividad'!V626/100</f>
        <v>47.140912214592383</v>
      </c>
      <c r="Q885" s="63">
        <f t="shared" si="72"/>
        <v>3.0005648986462112E-8</v>
      </c>
      <c r="R885" s="63">
        <f t="shared" si="73"/>
        <v>2.7562022118586849E-8</v>
      </c>
      <c r="S885" s="63">
        <f t="shared" si="74"/>
        <v>166.41145242339365</v>
      </c>
    </row>
    <row r="886" spans="1:19" x14ac:dyDescent="0.3">
      <c r="A886" s="30">
        <v>1980</v>
      </c>
      <c r="B886" s="31">
        <v>6</v>
      </c>
      <c r="C886" s="30" t="str">
        <f t="shared" si="81"/>
        <v>1980-6</v>
      </c>
      <c r="D886" s="7">
        <v>1.8393999999999999E-8</v>
      </c>
      <c r="E886" s="7">
        <f t="shared" si="69"/>
        <v>1.8706722400005966E-8</v>
      </c>
      <c r="F886" s="7">
        <v>6.2563409812925714E-8</v>
      </c>
      <c r="G886" s="7">
        <v>81</v>
      </c>
      <c r="H886" s="24">
        <f t="shared" si="70"/>
        <v>1.1582029405282874E-7</v>
      </c>
      <c r="I886" s="24">
        <f t="shared" si="71"/>
        <v>1.1252647071057527E-7</v>
      </c>
      <c r="J886" s="24">
        <f t="shared" si="79"/>
        <v>6.2563409812925714E-8</v>
      </c>
      <c r="K886" s="24">
        <f t="shared" si="80"/>
        <v>32.410371318822023</v>
      </c>
      <c r="L886" s="24">
        <f t="shared" si="75"/>
        <v>59.999586782940909</v>
      </c>
      <c r="M886" s="24">
        <f t="shared" si="76"/>
        <v>58.293253354180408</v>
      </c>
      <c r="N886" s="16">
        <f t="shared" si="77"/>
        <v>32.769537287489179</v>
      </c>
      <c r="O886" s="16">
        <f t="shared" si="78"/>
        <v>32.769537287489264</v>
      </c>
      <c r="P886" s="63">
        <f>N886*'Datos mes_productividad'!V627/100</f>
        <v>46.068642232071497</v>
      </c>
      <c r="Q886" s="63">
        <f t="shared" si="72"/>
        <v>3.0760371311339243E-8</v>
      </c>
      <c r="R886" s="63">
        <f t="shared" si="73"/>
        <v>2.8314133947832767E-8</v>
      </c>
      <c r="S886" s="63">
        <f t="shared" si="74"/>
        <v>167.23046271251084</v>
      </c>
    </row>
    <row r="887" spans="1:19" x14ac:dyDescent="0.3">
      <c r="A887" s="30">
        <v>1980</v>
      </c>
      <c r="B887" s="31">
        <v>7</v>
      </c>
      <c r="C887" s="30" t="str">
        <f t="shared" si="81"/>
        <v>1980-7</v>
      </c>
      <c r="D887" s="7">
        <v>1.8699999999999999E-8</v>
      </c>
      <c r="E887" s="7">
        <f t="shared" si="69"/>
        <v>1.9017924805921039E-8</v>
      </c>
      <c r="F887" s="7">
        <v>6.5425012278445957E-8</v>
      </c>
      <c r="G887" s="7">
        <v>80.8</v>
      </c>
      <c r="H887" s="24">
        <f t="shared" si="70"/>
        <v>1.177470641941882E-7</v>
      </c>
      <c r="I887" s="24">
        <f t="shared" si="71"/>
        <v>1.1439844526953123E-7</v>
      </c>
      <c r="J887" s="24">
        <f t="shared" si="79"/>
        <v>6.5425012278445957E-8</v>
      </c>
      <c r="K887" s="24">
        <f t="shared" si="80"/>
        <v>32.330345710627398</v>
      </c>
      <c r="L887" s="24">
        <f t="shared" si="75"/>
        <v>58.185748221306483</v>
      </c>
      <c r="M887" s="24">
        <f t="shared" si="76"/>
        <v>56.530998704003359</v>
      </c>
      <c r="N887" s="16">
        <f t="shared" si="77"/>
        <v>31.778886291941582</v>
      </c>
      <c r="O887" s="16">
        <f t="shared" si="78"/>
        <v>31.778886291941649</v>
      </c>
      <c r="P887" s="63">
        <f>N887*'Datos mes_productividad'!V628/100</f>
        <v>44.410351577770946</v>
      </c>
      <c r="Q887" s="63">
        <f t="shared" si="72"/>
        <v>3.1457348263406925E-8</v>
      </c>
      <c r="R887" s="63">
        <f t="shared" si="73"/>
        <v>2.9095264254956833E-8</v>
      </c>
      <c r="S887" s="63">
        <f t="shared" si="74"/>
        <v>168.22111370805843</v>
      </c>
    </row>
    <row r="888" spans="1:19" x14ac:dyDescent="0.3">
      <c r="A888" s="30">
        <v>1980</v>
      </c>
      <c r="B888" s="31">
        <v>8</v>
      </c>
      <c r="C888" s="30" t="str">
        <f t="shared" si="81"/>
        <v>1980-8</v>
      </c>
      <c r="D888" s="7">
        <v>1.8982000000000001E-8</v>
      </c>
      <c r="E888" s="7">
        <f t="shared" si="69"/>
        <v>1.9304719179999636E-8</v>
      </c>
      <c r="F888" s="7">
        <v>6.7663891025617073E-8</v>
      </c>
      <c r="G888" s="7">
        <v>81.3</v>
      </c>
      <c r="H888" s="24">
        <f t="shared" si="70"/>
        <v>1.1952271510877436E-7</v>
      </c>
      <c r="I888" s="24">
        <f t="shared" si="71"/>
        <v>1.1612359829445146E-7</v>
      </c>
      <c r="J888" s="24">
        <f t="shared" si="79"/>
        <v>6.7663891025617073E-8</v>
      </c>
      <c r="K888" s="24">
        <f t="shared" si="80"/>
        <v>32.530409731113956</v>
      </c>
      <c r="L888" s="24">
        <f t="shared" si="75"/>
        <v>57.462301320975151</v>
      </c>
      <c r="M888" s="24">
        <f t="shared" si="76"/>
        <v>55.828125972531474</v>
      </c>
      <c r="N888" s="16">
        <f t="shared" si="77"/>
        <v>31.383766567839309</v>
      </c>
      <c r="O888" s="16">
        <f t="shared" si="78"/>
        <v>31.383766567839384</v>
      </c>
      <c r="P888" s="63">
        <f>N888*'Datos mes_productividad'!V629/100</f>
        <v>43.597444939107824</v>
      </c>
      <c r="Q888" s="63">
        <f t="shared" si="72"/>
        <v>3.2006733430092746E-8</v>
      </c>
      <c r="R888" s="63">
        <f t="shared" si="73"/>
        <v>2.9688333001658555E-8</v>
      </c>
      <c r="S888" s="63">
        <f t="shared" si="74"/>
        <v>168.6162334321607</v>
      </c>
    </row>
    <row r="889" spans="1:19" x14ac:dyDescent="0.3">
      <c r="A889" s="30">
        <v>1980</v>
      </c>
      <c r="B889" s="31">
        <v>9</v>
      </c>
      <c r="C889" s="30" t="str">
        <f t="shared" si="81"/>
        <v>1980-9</v>
      </c>
      <c r="D889" s="7">
        <v>1.9229E-8</v>
      </c>
      <c r="E889" s="7">
        <f t="shared" si="69"/>
        <v>1.9555918507650036E-8</v>
      </c>
      <c r="F889" s="7">
        <v>7.0738487765559655E-8</v>
      </c>
      <c r="G889" s="7">
        <v>82.1</v>
      </c>
      <c r="H889" s="24">
        <f t="shared" si="70"/>
        <v>1.2107798381764947E-7</v>
      </c>
      <c r="I889" s="24">
        <f t="shared" si="71"/>
        <v>1.1763463658223616E-7</v>
      </c>
      <c r="J889" s="24">
        <f t="shared" si="79"/>
        <v>7.0738487765559655E-8</v>
      </c>
      <c r="K889" s="24">
        <f t="shared" si="80"/>
        <v>32.850512163892439</v>
      </c>
      <c r="L889" s="24">
        <f t="shared" si="75"/>
        <v>56.227859907937876</v>
      </c>
      <c r="M889" s="24">
        <f t="shared" si="76"/>
        <v>54.628790945418679</v>
      </c>
      <c r="N889" s="16">
        <f t="shared" si="77"/>
        <v>30.709560692720729</v>
      </c>
      <c r="O889" s="16">
        <f t="shared" si="78"/>
        <v>30.7095606927208</v>
      </c>
      <c r="P889" s="63">
        <f>N889*'Datos mes_productividad'!V630/100</f>
        <v>42.407240338738902</v>
      </c>
      <c r="Q889" s="63">
        <f t="shared" si="72"/>
        <v>3.2552858574396733E-8</v>
      </c>
      <c r="R889" s="63">
        <f t="shared" si="73"/>
        <v>3.0303511755263893E-8</v>
      </c>
      <c r="S889" s="63">
        <f t="shared" si="74"/>
        <v>169.29043930727929</v>
      </c>
    </row>
    <row r="890" spans="1:19" x14ac:dyDescent="0.3">
      <c r="A890" s="30">
        <v>1980</v>
      </c>
      <c r="B890" s="31">
        <v>10</v>
      </c>
      <c r="C890" s="30" t="str">
        <f t="shared" si="81"/>
        <v>1980-10</v>
      </c>
      <c r="D890" s="7">
        <v>1.9434000000000001E-8</v>
      </c>
      <c r="E890" s="7">
        <f t="shared" si="69"/>
        <v>1.9764403779586606E-8</v>
      </c>
      <c r="F890" s="7">
        <v>7.6125129224802921E-8</v>
      </c>
      <c r="G890" s="7">
        <v>83</v>
      </c>
      <c r="H890" s="24">
        <f t="shared" si="70"/>
        <v>1.2236879387967132E-7</v>
      </c>
      <c r="I890" s="24">
        <f t="shared" si="71"/>
        <v>1.1888873718545831E-7</v>
      </c>
      <c r="J890" s="24">
        <f t="shared" si="79"/>
        <v>7.6125129224802921E-8</v>
      </c>
      <c r="K890" s="24">
        <f t="shared" si="80"/>
        <v>33.210627400768253</v>
      </c>
      <c r="L890" s="24">
        <f t="shared" si="75"/>
        <v>53.385057738530172</v>
      </c>
      <c r="M890" s="24">
        <f t="shared" si="76"/>
        <v>51.866835472348441</v>
      </c>
      <c r="N890" s="16">
        <f t="shared" si="77"/>
        <v>29.156928138293747</v>
      </c>
      <c r="O890" s="16">
        <f t="shared" si="78"/>
        <v>29.156928138293818</v>
      </c>
      <c r="P890" s="63">
        <f>N890*'Datos mes_productividad'!V631/100</f>
        <v>40.023826658528208</v>
      </c>
      <c r="Q890" s="63">
        <f t="shared" si="72"/>
        <v>3.320164258560399E-8</v>
      </c>
      <c r="R890" s="63">
        <f t="shared" si="73"/>
        <v>3.1089769527181625E-8</v>
      </c>
      <c r="S890" s="63">
        <f t="shared" si="74"/>
        <v>170.84307186170625</v>
      </c>
    </row>
    <row r="891" spans="1:19" x14ac:dyDescent="0.3">
      <c r="A891" s="30">
        <v>1980</v>
      </c>
      <c r="B891" s="31">
        <v>11</v>
      </c>
      <c r="C891" s="30" t="str">
        <f t="shared" si="81"/>
        <v>1980-11</v>
      </c>
      <c r="D891" s="7">
        <v>1.9630999999999999E-8</v>
      </c>
      <c r="E891" s="7">
        <f t="shared" si="69"/>
        <v>1.9964753040911011E-8</v>
      </c>
      <c r="F891" s="7">
        <v>7.9685873201785396E-8</v>
      </c>
      <c r="G891" s="7">
        <v>83.9</v>
      </c>
      <c r="H891" s="24">
        <f t="shared" si="70"/>
        <v>1.2360923086610206E-7</v>
      </c>
      <c r="I891" s="24">
        <f t="shared" si="71"/>
        <v>1.2009389727733517E-7</v>
      </c>
      <c r="J891" s="24">
        <f t="shared" si="79"/>
        <v>7.9685873201785396E-8</v>
      </c>
      <c r="K891" s="24">
        <f t="shared" si="80"/>
        <v>33.570742637644052</v>
      </c>
      <c r="L891" s="24">
        <f t="shared" si="75"/>
        <v>52.075148458686456</v>
      </c>
      <c r="M891" s="24">
        <f t="shared" si="76"/>
        <v>50.594178815609062</v>
      </c>
      <c r="N891" s="16">
        <f t="shared" si="77"/>
        <v>28.441504528055301</v>
      </c>
      <c r="O891" s="16">
        <f t="shared" si="78"/>
        <v>28.441504528055368</v>
      </c>
      <c r="P891" s="63">
        <f>N891*'Datos mes_productividad'!V632/100</f>
        <v>38.809660504940325</v>
      </c>
      <c r="Q891" s="63">
        <f t="shared" si="72"/>
        <v>3.3678648246097462E-8</v>
      </c>
      <c r="R891" s="63">
        <f t="shared" si="73"/>
        <v>3.1643275546275165E-8</v>
      </c>
      <c r="S891" s="63">
        <f t="shared" si="74"/>
        <v>171.5584954719447</v>
      </c>
    </row>
    <row r="892" spans="1:19" x14ac:dyDescent="0.3">
      <c r="A892" s="30">
        <v>1980</v>
      </c>
      <c r="B892" s="31">
        <v>12</v>
      </c>
      <c r="C892" s="30" t="str">
        <f t="shared" si="81"/>
        <v>1980-12</v>
      </c>
      <c r="D892" s="7">
        <v>1.983E-8</v>
      </c>
      <c r="E892" s="7">
        <f t="shared" si="69"/>
        <v>2.0167136304888459E-8</v>
      </c>
      <c r="F892" s="7">
        <v>8.2724699910908788E-8</v>
      </c>
      <c r="G892" s="7">
        <v>84.9</v>
      </c>
      <c r="H892" s="24">
        <f t="shared" si="70"/>
        <v>1.2486226112143058E-7</v>
      </c>
      <c r="I892" s="24">
        <f t="shared" si="71"/>
        <v>1.2131129249704835E-7</v>
      </c>
      <c r="J892" s="24">
        <f t="shared" si="79"/>
        <v>8.2724699910908788E-8</v>
      </c>
      <c r="K892" s="24">
        <f t="shared" si="80"/>
        <v>33.97087067861716</v>
      </c>
      <c r="L892" s="24">
        <f t="shared" si="75"/>
        <v>51.274646263618557</v>
      </c>
      <c r="M892" s="24">
        <f t="shared" si="76"/>
        <v>49.816442171580398</v>
      </c>
      <c r="N892" s="16">
        <f t="shared" si="77"/>
        <v>28.004300074883087</v>
      </c>
      <c r="O892" s="16">
        <f t="shared" si="78"/>
        <v>28.004300074883147</v>
      </c>
      <c r="P892" s="63">
        <f>N892*'Datos mes_productividad'!V633/100</f>
        <v>37.985901225691826</v>
      </c>
      <c r="Q892" s="63">
        <f t="shared" si="72"/>
        <v>3.410674729515068E-8</v>
      </c>
      <c r="R892" s="63">
        <f t="shared" si="73"/>
        <v>3.2127395786945307E-8</v>
      </c>
      <c r="S892" s="63">
        <f t="shared" si="74"/>
        <v>171.9956999251169</v>
      </c>
    </row>
    <row r="893" spans="1:19" x14ac:dyDescent="0.3">
      <c r="A893" s="30">
        <v>1981</v>
      </c>
      <c r="B893" s="31">
        <v>1</v>
      </c>
      <c r="C893" s="30" t="str">
        <f t="shared" si="81"/>
        <v>1981-1</v>
      </c>
      <c r="D893" s="7">
        <v>2.0114000000000001E-8</v>
      </c>
      <c r="E893" s="7">
        <f t="shared" si="69"/>
        <v>2.0455964681620095E-8</v>
      </c>
      <c r="F893" s="7">
        <v>8.6774842945914585E-8</v>
      </c>
      <c r="G893" s="7">
        <v>85.4</v>
      </c>
      <c r="H893" s="24">
        <f t="shared" si="70"/>
        <v>1.2665050530491451E-7</v>
      </c>
      <c r="I893" s="24">
        <f t="shared" si="71"/>
        <v>1.2304868064980488E-7</v>
      </c>
      <c r="J893" s="24">
        <f t="shared" si="79"/>
        <v>8.6774842945914585E-8</v>
      </c>
      <c r="K893" s="24">
        <f t="shared" si="80"/>
        <v>34.170934699103718</v>
      </c>
      <c r="L893" s="24">
        <f t="shared" si="75"/>
        <v>49.873511716755885</v>
      </c>
      <c r="M893" s="24">
        <f t="shared" si="76"/>
        <v>48.455154611067023</v>
      </c>
      <c r="N893" s="16">
        <f t="shared" si="77"/>
        <v>27.239052625024645</v>
      </c>
      <c r="O893" s="16">
        <f t="shared" si="78"/>
        <v>27.239052625024705</v>
      </c>
      <c r="P893" s="63">
        <f>N893*'Datos mes_productividad'!V634/100</f>
        <v>36.728242353816171</v>
      </c>
      <c r="Q893" s="63">
        <f t="shared" si="72"/>
        <v>3.4749136955002549E-8</v>
      </c>
      <c r="R893" s="63">
        <f t="shared" si="73"/>
        <v>3.2840481332953418E-8</v>
      </c>
      <c r="S893" s="63">
        <f t="shared" si="74"/>
        <v>172.76094737497539</v>
      </c>
    </row>
    <row r="894" spans="1:19" x14ac:dyDescent="0.3">
      <c r="A894" s="30">
        <v>1981</v>
      </c>
      <c r="B894" s="31">
        <v>2</v>
      </c>
      <c r="C894" s="30" t="str">
        <f t="shared" si="81"/>
        <v>1981-2</v>
      </c>
      <c r="D894" s="7">
        <v>2.2428000000000001E-8</v>
      </c>
      <c r="E894" s="7">
        <f t="shared" si="69"/>
        <v>2.2809305751187007E-8</v>
      </c>
      <c r="F894" s="7">
        <v>9.0400623342567943E-8</v>
      </c>
      <c r="G894" s="7">
        <v>85.9</v>
      </c>
      <c r="H894" s="24">
        <f t="shared" si="70"/>
        <v>1.4122091741963919E-7</v>
      </c>
      <c r="I894" s="24">
        <f t="shared" si="71"/>
        <v>1.3720472355641959E-7</v>
      </c>
      <c r="J894" s="24">
        <f t="shared" si="79"/>
        <v>9.0400623342567943E-8</v>
      </c>
      <c r="K894" s="24">
        <f t="shared" si="80"/>
        <v>34.370998719590276</v>
      </c>
      <c r="L894" s="24">
        <f t="shared" si="75"/>
        <v>53.693257771201353</v>
      </c>
      <c r="M894" s="24">
        <f t="shared" si="76"/>
        <v>52.166270577681118</v>
      </c>
      <c r="N894" s="16">
        <f t="shared" si="77"/>
        <v>29.325255505266469</v>
      </c>
      <c r="O894" s="16">
        <f t="shared" si="78"/>
        <v>29.325255505266529</v>
      </c>
      <c r="P894" s="63">
        <f>N894*'Datos mes_productividad'!V635/100</f>
        <v>39.306139054770725</v>
      </c>
      <c r="Q894" s="63">
        <f t="shared" si="72"/>
        <v>3.8278931695278838E-8</v>
      </c>
      <c r="R894" s="63">
        <f t="shared" si="73"/>
        <v>3.6040419132796021E-8</v>
      </c>
      <c r="S894" s="63">
        <f t="shared" si="74"/>
        <v>170.67474449473355</v>
      </c>
    </row>
    <row r="895" spans="1:19" x14ac:dyDescent="0.3">
      <c r="A895" s="30">
        <v>1981</v>
      </c>
      <c r="B895" s="31">
        <v>3</v>
      </c>
      <c r="C895" s="30" t="str">
        <f t="shared" si="81"/>
        <v>1981-3</v>
      </c>
      <c r="D895" s="7">
        <v>2.3327000000000001E-8</v>
      </c>
      <c r="E895" s="7">
        <f t="shared" si="69"/>
        <v>2.3723589943728345E-8</v>
      </c>
      <c r="F895" s="7">
        <v>9.5814905280171236E-8</v>
      </c>
      <c r="G895" s="7">
        <v>86.4</v>
      </c>
      <c r="H895" s="24">
        <f t="shared" si="70"/>
        <v>1.4688159178918867E-7</v>
      </c>
      <c r="I895" s="24">
        <f t="shared" si="71"/>
        <v>1.4270441351884251E-7</v>
      </c>
      <c r="J895" s="24">
        <f t="shared" si="79"/>
        <v>9.5814905280171236E-8</v>
      </c>
      <c r="K895" s="24">
        <f t="shared" si="80"/>
        <v>34.571062740076833</v>
      </c>
      <c r="L895" s="24">
        <f t="shared" si="75"/>
        <v>52.996480143233519</v>
      </c>
      <c r="M895" s="24">
        <f t="shared" si="76"/>
        <v>51.489308668833417</v>
      </c>
      <c r="N895" s="16">
        <f t="shared" si="77"/>
        <v>28.944701543396985</v>
      </c>
      <c r="O895" s="16">
        <f t="shared" si="78"/>
        <v>28.944701543397048</v>
      </c>
      <c r="P895" s="63">
        <f>N895*'Datos mes_productividad'!V636/100</f>
        <v>38.565422363335557</v>
      </c>
      <c r="Q895" s="63">
        <f t="shared" si="72"/>
        <v>3.9902069470971787E-8</v>
      </c>
      <c r="R895" s="63">
        <f t="shared" si="73"/>
        <v>3.7657843925304713E-8</v>
      </c>
      <c r="S895" s="63">
        <f t="shared" si="74"/>
        <v>171.055298456603</v>
      </c>
    </row>
    <row r="896" spans="1:19" x14ac:dyDescent="0.3">
      <c r="A896" s="30">
        <v>1981</v>
      </c>
      <c r="B896" s="31">
        <v>4</v>
      </c>
      <c r="C896" s="30" t="str">
        <f t="shared" si="81"/>
        <v>1981-4</v>
      </c>
      <c r="D896" s="7">
        <v>3.0939000000000003E-8</v>
      </c>
      <c r="E896" s="7">
        <f t="shared" si="69"/>
        <v>3.1465004041197378E-8</v>
      </c>
      <c r="F896" s="7">
        <v>1.033753890669152E-7</v>
      </c>
      <c r="G896" s="7">
        <v>87</v>
      </c>
      <c r="H896" s="24">
        <f t="shared" si="70"/>
        <v>1.9481157321411706E-7</v>
      </c>
      <c r="I896" s="24">
        <f t="shared" si="71"/>
        <v>1.8927131006385169E-7</v>
      </c>
      <c r="J896" s="24">
        <f t="shared" si="79"/>
        <v>1.033753890669152E-7</v>
      </c>
      <c r="K896" s="24">
        <f t="shared" si="80"/>
        <v>34.811139564660692</v>
      </c>
      <c r="L896" s="24">
        <f t="shared" si="75"/>
        <v>65.601812241577008</v>
      </c>
      <c r="M896" s="24">
        <f t="shared" si="76"/>
        <v>63.736156639313748</v>
      </c>
      <c r="N896" s="16">
        <f t="shared" si="77"/>
        <v>35.829263960671753</v>
      </c>
      <c r="O896" s="16">
        <f t="shared" si="78"/>
        <v>35.829263960671831</v>
      </c>
      <c r="P896" s="63">
        <f>N896*'Datos mes_productividad'!V637/100</f>
        <v>47.454492976233226</v>
      </c>
      <c r="Q896" s="63">
        <f t="shared" si="72"/>
        <v>5.0792784023207771E-8</v>
      </c>
      <c r="R896" s="63">
        <f t="shared" si="73"/>
        <v>4.7196054418083206E-8</v>
      </c>
      <c r="S896" s="63">
        <f t="shared" si="74"/>
        <v>164.17073603932823</v>
      </c>
    </row>
    <row r="897" spans="1:19" x14ac:dyDescent="0.3">
      <c r="A897" s="30">
        <v>1981</v>
      </c>
      <c r="B897" s="31">
        <v>5</v>
      </c>
      <c r="C897" s="30" t="str">
        <f t="shared" si="81"/>
        <v>1981-5</v>
      </c>
      <c r="D897" s="7">
        <v>3.2249E-8</v>
      </c>
      <c r="E897" s="7">
        <f t="shared" ref="E897:E960" si="82">E898*D897/D898</f>
        <v>3.2797275778938365E-8</v>
      </c>
      <c r="F897" s="7">
        <v>1.1116350032250657E-7</v>
      </c>
      <c r="G897" s="7">
        <v>87.8</v>
      </c>
      <c r="H897" s="24">
        <f t="shared" ref="H897:H960" si="83">D897/D$1324*100</f>
        <v>2.030601643421591E-7</v>
      </c>
      <c r="I897" s="24">
        <f t="shared" ref="I897:I960" si="84">E897/E$1324*100</f>
        <v>1.97285318796637E-7</v>
      </c>
      <c r="J897" s="24">
        <f t="shared" si="79"/>
        <v>1.1116350032250657E-7</v>
      </c>
      <c r="K897" s="24">
        <f t="shared" si="80"/>
        <v>35.131241997439183</v>
      </c>
      <c r="L897" s="24">
        <f t="shared" si="75"/>
        <v>64.173543949657699</v>
      </c>
      <c r="M897" s="24">
        <f t="shared" si="76"/>
        <v>62.34850699266206</v>
      </c>
      <c r="N897" s="16">
        <f t="shared" si="77"/>
        <v>35.049197070912854</v>
      </c>
      <c r="O897" s="16">
        <f t="shared" si="78"/>
        <v>35.049197070912918</v>
      </c>
      <c r="P897" s="63">
        <f>N897*'Datos mes_productividad'!V638/100</f>
        <v>46.145351566777066</v>
      </c>
      <c r="Q897" s="63">
        <f t="shared" ref="Q897:Q960" si="85">D897+(D897-(D897*N897/100))</f>
        <v>5.3194984436601315E-8</v>
      </c>
      <c r="R897" s="63">
        <f t="shared" ref="R897:R960" si="86">D897+(D897-(D897*P897/100))</f>
        <v>4.9616585573230067E-8</v>
      </c>
      <c r="S897" s="63">
        <f t="shared" ref="S897:S960" si="87">Q897/D897*100</f>
        <v>164.95080292908716</v>
      </c>
    </row>
    <row r="898" spans="1:19" x14ac:dyDescent="0.3">
      <c r="A898" s="30">
        <v>1981</v>
      </c>
      <c r="B898" s="31">
        <v>6</v>
      </c>
      <c r="C898" s="30" t="str">
        <f t="shared" si="81"/>
        <v>1981-6</v>
      </c>
      <c r="D898" s="7">
        <v>4.9627999999999999E-8</v>
      </c>
      <c r="E898" s="7">
        <f t="shared" si="82"/>
        <v>5.0471741832526685E-8</v>
      </c>
      <c r="F898" s="7">
        <v>1.2158558657477029E-7</v>
      </c>
      <c r="G898" s="7">
        <v>88.6</v>
      </c>
      <c r="H898" s="24">
        <f t="shared" si="83"/>
        <v>3.1248937442936748E-7</v>
      </c>
      <c r="I898" s="24">
        <f t="shared" si="84"/>
        <v>3.0360246213028312E-7</v>
      </c>
      <c r="J898" s="24">
        <f t="shared" si="79"/>
        <v>1.2158558657477029E-7</v>
      </c>
      <c r="K898" s="24">
        <f t="shared" si="80"/>
        <v>35.451344430217667</v>
      </c>
      <c r="L898" s="24">
        <f t="shared" ref="L898:L961" si="88">H898*K898/J898</f>
        <v>91.114158805872322</v>
      </c>
      <c r="M898" s="24">
        <f t="shared" ref="M898:M961" si="89">I898*K898/J898</f>
        <v>88.522955376983731</v>
      </c>
      <c r="N898" s="16">
        <f t="shared" ref="N898:N961" si="90">L898/$E$5*100</f>
        <v>49.763156456540095</v>
      </c>
      <c r="O898" s="16">
        <f t="shared" ref="O898:O961" si="91">M898/$F$5*100</f>
        <v>49.763156456540209</v>
      </c>
      <c r="P898" s="63">
        <f>N898*'Datos mes_productividad'!V639/100</f>
        <v>65.12807474927763</v>
      </c>
      <c r="Q898" s="63">
        <f t="shared" si="85"/>
        <v>7.4559540713748276E-8</v>
      </c>
      <c r="R898" s="63">
        <f t="shared" si="86"/>
        <v>6.6934239063428503E-8</v>
      </c>
      <c r="S898" s="63">
        <f t="shared" si="87"/>
        <v>150.23684354345988</v>
      </c>
    </row>
    <row r="899" spans="1:19" x14ac:dyDescent="0.3">
      <c r="A899" s="30">
        <v>1981</v>
      </c>
      <c r="B899" s="31">
        <v>7</v>
      </c>
      <c r="C899" s="30" t="str">
        <f t="shared" si="81"/>
        <v>1981-7</v>
      </c>
      <c r="D899" s="7">
        <v>4.7065999999999999E-8</v>
      </c>
      <c r="E899" s="7">
        <f t="shared" si="82"/>
        <v>4.7866184433982849E-8</v>
      </c>
      <c r="F899" s="7">
        <v>1.3404006094175019E-7</v>
      </c>
      <c r="G899" s="7">
        <v>89.8</v>
      </c>
      <c r="H899" s="24">
        <f t="shared" si="83"/>
        <v>2.963573969713188E-7</v>
      </c>
      <c r="I899" s="24">
        <f t="shared" si="84"/>
        <v>2.879292633719655E-7</v>
      </c>
      <c r="J899" s="24">
        <f t="shared" si="79"/>
        <v>1.3404006094175019E-7</v>
      </c>
      <c r="K899" s="24">
        <f t="shared" si="80"/>
        <v>35.931498079385406</v>
      </c>
      <c r="L899" s="24">
        <f t="shared" si="88"/>
        <v>79.443154272468945</v>
      </c>
      <c r="M899" s="24">
        <f t="shared" si="89"/>
        <v>77.183863549156243</v>
      </c>
      <c r="N899" s="16">
        <f t="shared" si="90"/>
        <v>43.388888919941728</v>
      </c>
      <c r="O899" s="16">
        <f t="shared" si="91"/>
        <v>43.388888919941806</v>
      </c>
      <c r="P899" s="63">
        <f>N899*'Datos mes_productividad'!V640/100</f>
        <v>56.552837341286534</v>
      </c>
      <c r="Q899" s="63">
        <f t="shared" si="85"/>
        <v>7.3710585540940222E-8</v>
      </c>
      <c r="R899" s="63">
        <f t="shared" si="86"/>
        <v>6.7514841576950071E-8</v>
      </c>
      <c r="S899" s="63">
        <f t="shared" si="87"/>
        <v>156.61111108005827</v>
      </c>
    </row>
    <row r="900" spans="1:19" x14ac:dyDescent="0.3">
      <c r="A900" s="30">
        <v>1981</v>
      </c>
      <c r="B900" s="31">
        <v>8</v>
      </c>
      <c r="C900" s="30" t="str">
        <f t="shared" si="81"/>
        <v>1981-8</v>
      </c>
      <c r="D900" s="7">
        <v>5.1190999999999998E-8</v>
      </c>
      <c r="E900" s="7">
        <f t="shared" si="82"/>
        <v>5.2061314905877186E-8</v>
      </c>
      <c r="F900" s="7">
        <v>1.4465725645302668E-7</v>
      </c>
      <c r="G900" s="7">
        <v>90.7</v>
      </c>
      <c r="H900" s="24">
        <f t="shared" si="83"/>
        <v>3.2233101407297795E-7</v>
      </c>
      <c r="I900" s="24">
        <f t="shared" si="84"/>
        <v>3.1316421453436203E-7</v>
      </c>
      <c r="J900" s="24">
        <f t="shared" si="79"/>
        <v>1.4465725645302668E-7</v>
      </c>
      <c r="K900" s="24">
        <f t="shared" si="80"/>
        <v>36.291613316261206</v>
      </c>
      <c r="L900" s="24">
        <f t="shared" si="88"/>
        <v>80.866406631826507</v>
      </c>
      <c r="M900" s="24">
        <f t="shared" si="89"/>
        <v>78.566639911785344</v>
      </c>
      <c r="N900" s="16">
        <f t="shared" si="90"/>
        <v>44.166216294348494</v>
      </c>
      <c r="O900" s="16">
        <f t="shared" si="91"/>
        <v>44.166216294348573</v>
      </c>
      <c r="P900" s="63">
        <f>N900*'Datos mes_productividad'!V641/100</f>
        <v>57.329956776227647</v>
      </c>
      <c r="Q900" s="63">
        <f t="shared" si="85"/>
        <v>7.9772872216760067E-8</v>
      </c>
      <c r="R900" s="63">
        <f t="shared" si="86"/>
        <v>7.3034221826681298E-8</v>
      </c>
      <c r="S900" s="63">
        <f t="shared" si="87"/>
        <v>155.83378370565154</v>
      </c>
    </row>
    <row r="901" spans="1:19" x14ac:dyDescent="0.3">
      <c r="A901" s="30">
        <v>1981</v>
      </c>
      <c r="B901" s="31">
        <v>9</v>
      </c>
      <c r="C901" s="30" t="str">
        <f t="shared" si="81"/>
        <v>1981-9</v>
      </c>
      <c r="D901" s="7">
        <v>5.5775000000000001E-8</v>
      </c>
      <c r="E901" s="7">
        <f t="shared" si="82"/>
        <v>5.6723248986644144E-8</v>
      </c>
      <c r="F901" s="7">
        <v>1.549980471807016E-7</v>
      </c>
      <c r="G901" s="7">
        <v>91.8</v>
      </c>
      <c r="H901" s="24">
        <f t="shared" si="83"/>
        <v>3.5119478638667632E-7</v>
      </c>
      <c r="I901" s="24">
        <f t="shared" si="84"/>
        <v>3.4120712753519261E-7</v>
      </c>
      <c r="J901" s="24">
        <f t="shared" si="79"/>
        <v>1.549980471807016E-7</v>
      </c>
      <c r="K901" s="24">
        <f t="shared" si="80"/>
        <v>36.731754161331622</v>
      </c>
      <c r="L901" s="24">
        <f t="shared" si="88"/>
        <v>83.226858602015426</v>
      </c>
      <c r="M901" s="24">
        <f t="shared" si="89"/>
        <v>80.859962784597514</v>
      </c>
      <c r="N901" s="16">
        <f t="shared" si="90"/>
        <v>45.455407153816637</v>
      </c>
      <c r="O901" s="16">
        <f t="shared" si="91"/>
        <v>45.455407153816715</v>
      </c>
      <c r="P901" s="63">
        <f>N901*'Datos mes_productividad'!V642/100</f>
        <v>58.761452306737311</v>
      </c>
      <c r="Q901" s="63">
        <f t="shared" si="85"/>
        <v>8.6197246659958766E-8</v>
      </c>
      <c r="R901" s="63">
        <f t="shared" si="86"/>
        <v>7.8775799975917271E-8</v>
      </c>
      <c r="S901" s="63">
        <f t="shared" si="87"/>
        <v>154.54459284618335</v>
      </c>
    </row>
    <row r="902" spans="1:19" x14ac:dyDescent="0.3">
      <c r="A902" s="30">
        <v>1981</v>
      </c>
      <c r="B902" s="31">
        <v>10</v>
      </c>
      <c r="C902" s="30" t="str">
        <f t="shared" si="81"/>
        <v>1981-10</v>
      </c>
      <c r="D902" s="7">
        <v>6.0370000000000004E-8</v>
      </c>
      <c r="E902" s="7">
        <f t="shared" si="82"/>
        <v>6.1396370082002816E-8</v>
      </c>
      <c r="F902" s="7">
        <v>1.6402185041004039E-7</v>
      </c>
      <c r="G902" s="7">
        <v>92.1</v>
      </c>
      <c r="H902" s="24">
        <f t="shared" si="83"/>
        <v>3.8012782167931247E-7</v>
      </c>
      <c r="I902" s="24">
        <f t="shared" si="84"/>
        <v>3.693173337391229E-7</v>
      </c>
      <c r="J902" s="24">
        <f t="shared" si="79"/>
        <v>1.6402185041004039E-7</v>
      </c>
      <c r="K902" s="24">
        <f t="shared" si="80"/>
        <v>36.851792573623563</v>
      </c>
      <c r="L902" s="24">
        <f t="shared" si="88"/>
        <v>85.405643217471493</v>
      </c>
      <c r="M902" s="24">
        <f t="shared" si="89"/>
        <v>82.976784756262845</v>
      </c>
      <c r="N902" s="16">
        <f t="shared" si="90"/>
        <v>46.645378077381316</v>
      </c>
      <c r="O902" s="16">
        <f t="shared" si="91"/>
        <v>46.645378077381395</v>
      </c>
      <c r="P902" s="63">
        <f>N902*'Datos mes_productividad'!V643/100</f>
        <v>60.052506062441608</v>
      </c>
      <c r="Q902" s="63">
        <f t="shared" si="85"/>
        <v>9.2580185254684909E-8</v>
      </c>
      <c r="R902" s="63">
        <f t="shared" si="86"/>
        <v>8.4486302090104007E-8</v>
      </c>
      <c r="S902" s="63">
        <f t="shared" si="87"/>
        <v>153.35462192261869</v>
      </c>
    </row>
    <row r="903" spans="1:19" x14ac:dyDescent="0.3">
      <c r="A903" s="30">
        <v>1981</v>
      </c>
      <c r="B903" s="31">
        <v>11</v>
      </c>
      <c r="C903" s="30" t="str">
        <f t="shared" si="81"/>
        <v>1981-11</v>
      </c>
      <c r="D903" s="7">
        <v>6.5066999999999996E-8</v>
      </c>
      <c r="E903" s="7">
        <f t="shared" si="82"/>
        <v>6.6173225312666505E-8</v>
      </c>
      <c r="F903" s="7">
        <v>1.7584221968522906E-7</v>
      </c>
      <c r="G903" s="7">
        <v>92.5</v>
      </c>
      <c r="H903" s="24">
        <f t="shared" si="83"/>
        <v>4.0970311368573494E-7</v>
      </c>
      <c r="I903" s="24">
        <f t="shared" si="84"/>
        <v>3.9805153146270508E-7</v>
      </c>
      <c r="J903" s="24">
        <f t="shared" si="79"/>
        <v>1.7584221968522906E-7</v>
      </c>
      <c r="K903" s="24">
        <f t="shared" si="80"/>
        <v>37.011843790012804</v>
      </c>
      <c r="L903" s="24">
        <f t="shared" si="88"/>
        <v>86.235647338635474</v>
      </c>
      <c r="M903" s="24">
        <f t="shared" si="89"/>
        <v>83.783184318564224</v>
      </c>
      <c r="N903" s="16">
        <f t="shared" si="90"/>
        <v>47.098695382642923</v>
      </c>
      <c r="O903" s="16">
        <f t="shared" si="91"/>
        <v>47.098695382643015</v>
      </c>
      <c r="P903" s="63">
        <f>N903*'Datos mes_productividad'!V644/100</f>
        <v>60.387485347779688</v>
      </c>
      <c r="Q903" s="63">
        <f t="shared" si="85"/>
        <v>9.9488291875375723E-8</v>
      </c>
      <c r="R903" s="63">
        <f t="shared" si="86"/>
        <v>9.0841674908760178E-8</v>
      </c>
      <c r="S903" s="63">
        <f t="shared" si="87"/>
        <v>152.90130461735708</v>
      </c>
    </row>
    <row r="904" spans="1:19" x14ac:dyDescent="0.3">
      <c r="A904" s="30">
        <v>1981</v>
      </c>
      <c r="B904" s="31">
        <v>12</v>
      </c>
      <c r="C904" s="30" t="str">
        <f t="shared" si="81"/>
        <v>1981-12</v>
      </c>
      <c r="D904" s="7">
        <v>7.0168999999999998E-8</v>
      </c>
      <c r="E904" s="7">
        <f t="shared" si="82"/>
        <v>7.1361966080570737E-8</v>
      </c>
      <c r="F904" s="7">
        <v>1.9132088756690571E-7</v>
      </c>
      <c r="G904" s="7">
        <v>93</v>
      </c>
      <c r="H904" s="24">
        <f t="shared" si="83"/>
        <v>4.4182854264395678E-7</v>
      </c>
      <c r="I904" s="24">
        <f t="shared" si="84"/>
        <v>4.2926334257314079E-7</v>
      </c>
      <c r="J904" s="24">
        <f t="shared" si="79"/>
        <v>1.9132088756690571E-7</v>
      </c>
      <c r="K904" s="24">
        <f t="shared" si="80"/>
        <v>37.211907810499362</v>
      </c>
      <c r="L904" s="24">
        <f t="shared" si="88"/>
        <v>85.935640410222433</v>
      </c>
      <c r="M904" s="24">
        <f t="shared" si="89"/>
        <v>83.491709313090283</v>
      </c>
      <c r="N904" s="16">
        <f t="shared" si="90"/>
        <v>46.934842783745836</v>
      </c>
      <c r="O904" s="16">
        <f t="shared" si="91"/>
        <v>46.934842783745914</v>
      </c>
      <c r="P904" s="63">
        <f>N904*'Datos mes_productividad'!V645/100</f>
        <v>59.930649515585799</v>
      </c>
      <c r="Q904" s="63">
        <f t="shared" si="85"/>
        <v>1.0740429016707338E-7</v>
      </c>
      <c r="R904" s="63">
        <f t="shared" si="86"/>
        <v>9.8285262541408591E-8</v>
      </c>
      <c r="S904" s="63">
        <f t="shared" si="87"/>
        <v>153.06515721625416</v>
      </c>
    </row>
    <row r="905" spans="1:19" x14ac:dyDescent="0.3">
      <c r="A905" s="30">
        <v>1982</v>
      </c>
      <c r="B905" s="31">
        <v>1</v>
      </c>
      <c r="C905" s="30" t="str">
        <f t="shared" si="81"/>
        <v>1982-1</v>
      </c>
      <c r="D905" s="7">
        <v>9.9149999999999998E-8</v>
      </c>
      <c r="E905" s="7">
        <f t="shared" si="82"/>
        <v>1.0083568152444226E-7</v>
      </c>
      <c r="F905" s="7">
        <v>2.1413241176647843E-7</v>
      </c>
      <c r="G905" s="7">
        <v>93.3</v>
      </c>
      <c r="H905" s="24">
        <f t="shared" si="83"/>
        <v>6.2431130560715293E-7</v>
      </c>
      <c r="I905" s="24">
        <f t="shared" si="84"/>
        <v>6.0655646248524165E-7</v>
      </c>
      <c r="J905" s="24">
        <f t="shared" si="79"/>
        <v>2.1413241176647843E-7</v>
      </c>
      <c r="K905" s="24">
        <f t="shared" si="80"/>
        <v>37.331946222791295</v>
      </c>
      <c r="L905" s="24">
        <f t="shared" si="88"/>
        <v>108.84272910830509</v>
      </c>
      <c r="M905" s="24">
        <f t="shared" si="89"/>
        <v>105.74734133793746</v>
      </c>
      <c r="N905" s="16">
        <f t="shared" si="90"/>
        <v>59.445840567035034</v>
      </c>
      <c r="O905" s="16">
        <f t="shared" si="91"/>
        <v>59.445840567035169</v>
      </c>
      <c r="P905" s="63">
        <f>N905*'Datos mes_productividad'!V646/100</f>
        <v>75.594576587635572</v>
      </c>
      <c r="Q905" s="63">
        <f t="shared" si="85"/>
        <v>1.3935944907778474E-7</v>
      </c>
      <c r="R905" s="63">
        <f t="shared" si="86"/>
        <v>1.2334797731335933E-7</v>
      </c>
      <c r="S905" s="63">
        <f t="shared" si="87"/>
        <v>140.55415943296495</v>
      </c>
    </row>
    <row r="906" spans="1:19" x14ac:dyDescent="0.3">
      <c r="A906" s="30">
        <v>1982</v>
      </c>
      <c r="B906" s="31">
        <v>2</v>
      </c>
      <c r="C906" s="30" t="str">
        <f t="shared" si="81"/>
        <v>1982-2</v>
      </c>
      <c r="D906" s="7">
        <v>1.00276E-7</v>
      </c>
      <c r="E906" s="7">
        <f t="shared" si="82"/>
        <v>1.0198082501810361E-7</v>
      </c>
      <c r="F906" s="7">
        <v>2.2544874878921705E-7</v>
      </c>
      <c r="G906" s="7">
        <v>93.8</v>
      </c>
      <c r="H906" s="24">
        <f t="shared" si="83"/>
        <v>6.3140131599659981E-7</v>
      </c>
      <c r="I906" s="24">
        <f t="shared" si="84"/>
        <v>6.1344483945708613E-7</v>
      </c>
      <c r="J906" s="24">
        <f t="shared" ref="J906:J969" si="92">F906/F$1324*100</f>
        <v>2.2544874878921705E-7</v>
      </c>
      <c r="K906" s="24">
        <f t="shared" ref="K906:K969" si="93">G906/G$1324*100</f>
        <v>37.532010243277853</v>
      </c>
      <c r="L906" s="24">
        <f t="shared" si="88"/>
        <v>105.11373776467344</v>
      </c>
      <c r="M906" s="24">
        <f t="shared" si="89"/>
        <v>102.12439910108074</v>
      </c>
      <c r="N906" s="16">
        <f t="shared" si="90"/>
        <v>57.409204526158085</v>
      </c>
      <c r="O906" s="16">
        <f t="shared" si="91"/>
        <v>57.409204526158199</v>
      </c>
      <c r="P906" s="63">
        <f>N906*'Datos mes_productividad'!V647/100</f>
        <v>72.705329187282203</v>
      </c>
      <c r="Q906" s="63">
        <f t="shared" si="85"/>
        <v>1.4298434606934973E-7</v>
      </c>
      <c r="R906" s="63">
        <f t="shared" si="86"/>
        <v>1.276460041041609E-7</v>
      </c>
      <c r="S906" s="63">
        <f t="shared" si="87"/>
        <v>142.59079547384192</v>
      </c>
    </row>
    <row r="907" spans="1:19" x14ac:dyDescent="0.3">
      <c r="A907" s="30">
        <v>1982</v>
      </c>
      <c r="B907" s="31">
        <v>3</v>
      </c>
      <c r="C907" s="30" t="str">
        <f t="shared" ref="C907:C970" si="94">_xlfn.CONCAT(A907,"-",B907)</f>
        <v>1982-3</v>
      </c>
      <c r="D907" s="7">
        <v>1.08467E-7</v>
      </c>
      <c r="E907" s="7">
        <f t="shared" si="82"/>
        <v>1.1031108288362762E-7</v>
      </c>
      <c r="F907" s="7">
        <v>2.3608220340541141E-7</v>
      </c>
      <c r="G907" s="7">
        <v>93.9</v>
      </c>
      <c r="H907" s="24">
        <f t="shared" si="83"/>
        <v>6.8297704876743369E-7</v>
      </c>
      <c r="I907" s="24">
        <f t="shared" si="84"/>
        <v>6.6355380551070795E-7</v>
      </c>
      <c r="J907" s="24">
        <f t="shared" si="92"/>
        <v>2.3608220340541141E-7</v>
      </c>
      <c r="K907" s="24">
        <f t="shared" si="93"/>
        <v>37.572023047375161</v>
      </c>
      <c r="L907" s="24">
        <f t="shared" si="88"/>
        <v>108.69446763444643</v>
      </c>
      <c r="M907" s="24">
        <f t="shared" si="89"/>
        <v>105.60329628493442</v>
      </c>
      <c r="N907" s="16">
        <f t="shared" si="90"/>
        <v>59.364865677766453</v>
      </c>
      <c r="O907" s="16">
        <f t="shared" si="91"/>
        <v>59.364865677766566</v>
      </c>
      <c r="P907" s="63">
        <f>N907*'Datos mes_productividad'!V648/100</f>
        <v>74.873779272797648</v>
      </c>
      <c r="Q907" s="63">
        <f t="shared" si="85"/>
        <v>1.5254271114529707E-7</v>
      </c>
      <c r="R907" s="63">
        <f t="shared" si="86"/>
        <v>1.3572065783617457E-7</v>
      </c>
      <c r="S907" s="63">
        <f t="shared" si="87"/>
        <v>140.63513432223357</v>
      </c>
    </row>
    <row r="908" spans="1:19" x14ac:dyDescent="0.3">
      <c r="A908" s="30">
        <v>1982</v>
      </c>
      <c r="B908" s="31">
        <v>4</v>
      </c>
      <c r="C908" s="30" t="str">
        <f t="shared" si="94"/>
        <v>1982-4</v>
      </c>
      <c r="D908" s="7">
        <v>1.1882499999999999E-7</v>
      </c>
      <c r="E908" s="7">
        <f t="shared" si="82"/>
        <v>1.2084518262372014E-7</v>
      </c>
      <c r="F908" s="7">
        <v>2.4596773919538988E-7</v>
      </c>
      <c r="G908" s="7">
        <v>94.7</v>
      </c>
      <c r="H908" s="24">
        <f t="shared" si="83"/>
        <v>7.4819758838900594E-7</v>
      </c>
      <c r="I908" s="24">
        <f t="shared" si="84"/>
        <v>7.269195325749757E-7</v>
      </c>
      <c r="J908" s="24">
        <f t="shared" si="92"/>
        <v>2.4596773919538988E-7</v>
      </c>
      <c r="K908" s="24">
        <f t="shared" si="93"/>
        <v>37.892125480153652</v>
      </c>
      <c r="L908" s="24">
        <f t="shared" si="88"/>
        <v>115.26225754615521</v>
      </c>
      <c r="M908" s="24">
        <f t="shared" si="89"/>
        <v>111.98430425229472</v>
      </c>
      <c r="N908" s="16">
        <f t="shared" si="90"/>
        <v>62.951947655293154</v>
      </c>
      <c r="O908" s="16">
        <f t="shared" si="91"/>
        <v>62.951947655293282</v>
      </c>
      <c r="P908" s="63">
        <f>N908*'Datos mes_productividad'!V649/100</f>
        <v>79.07241188162989</v>
      </c>
      <c r="Q908" s="63">
        <f t="shared" si="85"/>
        <v>1.6284734819859791E-7</v>
      </c>
      <c r="R908" s="63">
        <f t="shared" si="86"/>
        <v>1.4369220658165328E-7</v>
      </c>
      <c r="S908" s="63">
        <f t="shared" si="87"/>
        <v>137.04805234470686</v>
      </c>
    </row>
    <row r="909" spans="1:19" x14ac:dyDescent="0.3">
      <c r="A909" s="30">
        <v>1982</v>
      </c>
      <c r="B909" s="31">
        <v>5</v>
      </c>
      <c r="C909" s="30" t="str">
        <f t="shared" si="94"/>
        <v>1982-5</v>
      </c>
      <c r="D909" s="7">
        <v>1.39645E-7</v>
      </c>
      <c r="E909" s="7">
        <f t="shared" si="82"/>
        <v>1.4201915024186325E-7</v>
      </c>
      <c r="F909" s="7">
        <v>2.5349570477229814E-7</v>
      </c>
      <c r="G909" s="7">
        <v>95.4</v>
      </c>
      <c r="H909" s="24">
        <f t="shared" si="83"/>
        <v>8.7929351761483483E-7</v>
      </c>
      <c r="I909" s="24">
        <f t="shared" si="84"/>
        <v>8.5428721335099935E-7</v>
      </c>
      <c r="J909" s="24">
        <f t="shared" si="92"/>
        <v>2.5349570477229814E-7</v>
      </c>
      <c r="K909" s="24">
        <f t="shared" si="93"/>
        <v>38.172215108834834</v>
      </c>
      <c r="L909" s="24">
        <f t="shared" si="88"/>
        <v>132.40690341616173</v>
      </c>
      <c r="M909" s="24">
        <f t="shared" si="89"/>
        <v>128.64137205817079</v>
      </c>
      <c r="N909" s="16">
        <f t="shared" si="90"/>
        <v>72.315714011726001</v>
      </c>
      <c r="O909" s="16">
        <f t="shared" si="91"/>
        <v>72.315714011726158</v>
      </c>
      <c r="P909" s="63">
        <f>N909*'Datos mes_productividad'!V650/100</f>
        <v>90.461553733472925</v>
      </c>
      <c r="Q909" s="63">
        <f t="shared" si="85"/>
        <v>1.7830472116832522E-7</v>
      </c>
      <c r="R909" s="63">
        <f t="shared" si="86"/>
        <v>1.5296496328889172E-7</v>
      </c>
      <c r="S909" s="63">
        <f t="shared" si="87"/>
        <v>127.684285988274</v>
      </c>
    </row>
    <row r="910" spans="1:19" x14ac:dyDescent="0.3">
      <c r="A910" s="30">
        <v>1982</v>
      </c>
      <c r="B910" s="31">
        <v>6</v>
      </c>
      <c r="C910" s="30" t="str">
        <f t="shared" si="94"/>
        <v>1982-6</v>
      </c>
      <c r="D910" s="7">
        <v>1.5163099999999999E-7</v>
      </c>
      <c r="E910" s="7">
        <f t="shared" si="82"/>
        <v>1.5420892814153005E-7</v>
      </c>
      <c r="F910" s="7">
        <v>2.7351066292602108E-7</v>
      </c>
      <c r="G910" s="7">
        <v>96.1</v>
      </c>
      <c r="H910" s="24">
        <f t="shared" si="83"/>
        <v>9.5476497811919528E-7</v>
      </c>
      <c r="I910" s="24">
        <f t="shared" si="84"/>
        <v>9.2761233447402598E-7</v>
      </c>
      <c r="J910" s="24">
        <f t="shared" si="92"/>
        <v>2.7351066292602108E-7</v>
      </c>
      <c r="K910" s="24">
        <f t="shared" si="93"/>
        <v>38.452304737516002</v>
      </c>
      <c r="L910" s="24">
        <f t="shared" si="88"/>
        <v>134.22845566089381</v>
      </c>
      <c r="M910" s="24">
        <f t="shared" si="89"/>
        <v>130.41112102134585</v>
      </c>
      <c r="N910" s="16">
        <f t="shared" si="90"/>
        <v>73.310577933386028</v>
      </c>
      <c r="O910" s="16">
        <f t="shared" si="91"/>
        <v>73.310577933386185</v>
      </c>
      <c r="P910" s="63">
        <f>N910*'Datos mes_productividad'!V651/100</f>
        <v>91.330020853250062</v>
      </c>
      <c r="Q910" s="63">
        <f t="shared" si="85"/>
        <v>1.9210043757382742E-7</v>
      </c>
      <c r="R910" s="63">
        <f t="shared" si="86"/>
        <v>1.6477737608000838E-7</v>
      </c>
      <c r="S910" s="63">
        <f t="shared" si="87"/>
        <v>126.68942206661397</v>
      </c>
    </row>
    <row r="911" spans="1:19" x14ac:dyDescent="0.3">
      <c r="A911" s="30">
        <v>1982</v>
      </c>
      <c r="B911" s="31">
        <v>7</v>
      </c>
      <c r="C911" s="30" t="str">
        <f t="shared" si="94"/>
        <v>1982-7</v>
      </c>
      <c r="D911" s="7">
        <v>3.523E-7</v>
      </c>
      <c r="E911" s="7">
        <f t="shared" si="82"/>
        <v>3.582895673329401E-7</v>
      </c>
      <c r="F911" s="7">
        <v>3.1797931487600734E-7</v>
      </c>
      <c r="G911" s="7">
        <v>96.7</v>
      </c>
      <c r="H911" s="24">
        <f t="shared" si="83"/>
        <v>2.2183043163429145E-6</v>
      </c>
      <c r="I911" s="24">
        <f t="shared" si="84"/>
        <v>2.1552177683666228E-6</v>
      </c>
      <c r="J911" s="24">
        <f t="shared" si="92"/>
        <v>3.1797931487600734E-7</v>
      </c>
      <c r="K911" s="24">
        <f t="shared" si="93"/>
        <v>38.692381562099875</v>
      </c>
      <c r="L911" s="24">
        <f t="shared" si="88"/>
        <v>269.9278632707987</v>
      </c>
      <c r="M911" s="24">
        <f t="shared" si="89"/>
        <v>262.25136146222593</v>
      </c>
      <c r="N911" s="16">
        <f t="shared" si="90"/>
        <v>147.42453497862502</v>
      </c>
      <c r="O911" s="16">
        <f t="shared" si="91"/>
        <v>147.42453497862533</v>
      </c>
      <c r="P911" s="63">
        <f>N911*'Datos mes_productividad'!V652/100</f>
        <v>183.80132284057498</v>
      </c>
      <c r="Q911" s="63">
        <f t="shared" si="85"/>
        <v>1.8522336327030408E-7</v>
      </c>
      <c r="R911" s="63">
        <f t="shared" si="86"/>
        <v>5.7067939632654317E-8</v>
      </c>
      <c r="S911" s="63">
        <f t="shared" si="87"/>
        <v>52.575465021374988</v>
      </c>
    </row>
    <row r="912" spans="1:19" x14ac:dyDescent="0.3">
      <c r="A912" s="30">
        <v>1982</v>
      </c>
      <c r="B912" s="31">
        <v>8</v>
      </c>
      <c r="C912" s="30" t="str">
        <f t="shared" si="94"/>
        <v>1982-8</v>
      </c>
      <c r="D912" s="7">
        <v>3.8975000000000001E-7</v>
      </c>
      <c r="E912" s="7">
        <f t="shared" si="82"/>
        <v>3.9637626701110817E-7</v>
      </c>
      <c r="F912" s="7">
        <v>3.6469172330463992E-7</v>
      </c>
      <c r="G912" s="7">
        <v>97.1</v>
      </c>
      <c r="H912" s="24">
        <f t="shared" si="83"/>
        <v>2.4541132764537355E-6</v>
      </c>
      <c r="I912" s="24">
        <f t="shared" si="84"/>
        <v>2.3843205371015928E-6</v>
      </c>
      <c r="J912" s="24">
        <f t="shared" si="92"/>
        <v>3.6469172330463992E-7</v>
      </c>
      <c r="K912" s="24">
        <f t="shared" si="93"/>
        <v>38.852432778489117</v>
      </c>
      <c r="L912" s="24">
        <f t="shared" si="88"/>
        <v>261.44895815079587</v>
      </c>
      <c r="M912" s="24">
        <f t="shared" si="89"/>
        <v>254.01358865698202</v>
      </c>
      <c r="N912" s="16">
        <f t="shared" si="90"/>
        <v>142.79367312798951</v>
      </c>
      <c r="O912" s="16">
        <f t="shared" si="91"/>
        <v>142.79367312798982</v>
      </c>
      <c r="P912" s="63">
        <f>N912*'Datos mes_productividad'!V653/100</f>
        <v>178.16393002086105</v>
      </c>
      <c r="Q912" s="63">
        <f t="shared" si="85"/>
        <v>2.2296165898366091E-7</v>
      </c>
      <c r="R912" s="63">
        <f t="shared" si="86"/>
        <v>8.5106082743694055E-8</v>
      </c>
      <c r="S912" s="63">
        <f t="shared" si="87"/>
        <v>57.206326872010493</v>
      </c>
    </row>
    <row r="913" spans="1:19" x14ac:dyDescent="0.3">
      <c r="A913" s="30">
        <v>1982</v>
      </c>
      <c r="B913" s="31">
        <v>9</v>
      </c>
      <c r="C913" s="30" t="str">
        <f t="shared" si="94"/>
        <v>1982-9</v>
      </c>
      <c r="D913" s="7">
        <v>3.8975000000000001E-7</v>
      </c>
      <c r="E913" s="7">
        <f t="shared" si="82"/>
        <v>3.9637626701110817E-7</v>
      </c>
      <c r="F913" s="7">
        <v>4.2693157692970328E-7</v>
      </c>
      <c r="G913" s="7">
        <v>97.2</v>
      </c>
      <c r="H913" s="24">
        <f t="shared" si="83"/>
        <v>2.4541132764537355E-6</v>
      </c>
      <c r="I913" s="24">
        <f t="shared" si="84"/>
        <v>2.3843205371015928E-6</v>
      </c>
      <c r="J913" s="24">
        <f t="shared" si="92"/>
        <v>4.2693157692970323E-7</v>
      </c>
      <c r="K913" s="24">
        <f t="shared" si="93"/>
        <v>38.892445582586433</v>
      </c>
      <c r="L913" s="24">
        <f t="shared" si="88"/>
        <v>223.56385007730552</v>
      </c>
      <c r="M913" s="24">
        <f t="shared" si="89"/>
        <v>217.20589844291567</v>
      </c>
      <c r="N913" s="16">
        <f t="shared" si="90"/>
        <v>122.102239599521</v>
      </c>
      <c r="O913" s="16">
        <f t="shared" si="91"/>
        <v>122.10223959952124</v>
      </c>
      <c r="P913" s="63">
        <f>N913*'Datos mes_productividad'!V654/100</f>
        <v>152.46368109132115</v>
      </c>
      <c r="Q913" s="63">
        <f t="shared" si="85"/>
        <v>3.0360652116086695E-7</v>
      </c>
      <c r="R913" s="63">
        <f t="shared" si="86"/>
        <v>1.8527280294657591E-7</v>
      </c>
      <c r="S913" s="63">
        <f t="shared" si="87"/>
        <v>77.897760400479015</v>
      </c>
    </row>
    <row r="914" spans="1:19" x14ac:dyDescent="0.3">
      <c r="A914" s="30">
        <v>1982</v>
      </c>
      <c r="B914" s="31">
        <v>10</v>
      </c>
      <c r="C914" s="30" t="str">
        <f t="shared" si="94"/>
        <v>1982-10</v>
      </c>
      <c r="D914" s="7">
        <v>3.8975000000000001E-7</v>
      </c>
      <c r="E914" s="7">
        <f t="shared" si="82"/>
        <v>3.9637626701110817E-7</v>
      </c>
      <c r="F914" s="7">
        <v>4.8110691451557278E-7</v>
      </c>
      <c r="G914" s="7">
        <v>97.5</v>
      </c>
      <c r="H914" s="24">
        <f t="shared" si="83"/>
        <v>2.4541132764537355E-6</v>
      </c>
      <c r="I914" s="24">
        <f t="shared" si="84"/>
        <v>2.3843205371015928E-6</v>
      </c>
      <c r="J914" s="24">
        <f t="shared" si="92"/>
        <v>4.8110691451557278E-7</v>
      </c>
      <c r="K914" s="24">
        <f t="shared" si="93"/>
        <v>39.012483994878359</v>
      </c>
      <c r="L914" s="24">
        <f t="shared" si="88"/>
        <v>199.00161903861149</v>
      </c>
      <c r="M914" s="24">
        <f t="shared" si="89"/>
        <v>193.34219481338337</v>
      </c>
      <c r="N914" s="16">
        <f t="shared" si="90"/>
        <v>108.68726477980684</v>
      </c>
      <c r="O914" s="16">
        <f t="shared" si="91"/>
        <v>108.68726477980704</v>
      </c>
      <c r="P914" s="63">
        <f>N914*'Datos mes_productividad'!V655/100</f>
        <v>135.81676547525223</v>
      </c>
      <c r="Q914" s="63">
        <f t="shared" si="85"/>
        <v>3.5589138552070285E-7</v>
      </c>
      <c r="R914" s="63">
        <f t="shared" si="86"/>
        <v>2.501541565602045E-7</v>
      </c>
      <c r="S914" s="63">
        <f t="shared" si="87"/>
        <v>91.312735220193161</v>
      </c>
    </row>
    <row r="915" spans="1:19" x14ac:dyDescent="0.3">
      <c r="A915" s="30">
        <v>1982</v>
      </c>
      <c r="B915" s="31">
        <v>11</v>
      </c>
      <c r="C915" s="30" t="str">
        <f t="shared" si="94"/>
        <v>1982-11</v>
      </c>
      <c r="D915" s="7">
        <v>4.1119999999999998E-7</v>
      </c>
      <c r="E915" s="7">
        <f t="shared" si="82"/>
        <v>4.1819094546495878E-7</v>
      </c>
      <c r="F915" s="7">
        <v>5.3568872972438649E-7</v>
      </c>
      <c r="G915" s="7">
        <v>97.3</v>
      </c>
      <c r="H915" s="24">
        <f t="shared" si="83"/>
        <v>2.5891760853823626E-6</v>
      </c>
      <c r="I915" s="24">
        <f t="shared" si="84"/>
        <v>2.5155422831460552E-6</v>
      </c>
      <c r="J915" s="24">
        <f t="shared" si="92"/>
        <v>5.3568872972438649E-7</v>
      </c>
      <c r="K915" s="24">
        <f t="shared" si="93"/>
        <v>38.932458386683741</v>
      </c>
      <c r="L915" s="24">
        <f t="shared" si="88"/>
        <v>188.17455848251464</v>
      </c>
      <c r="M915" s="24">
        <f t="shared" si="89"/>
        <v>182.82304596722747</v>
      </c>
      <c r="N915" s="16">
        <f t="shared" si="90"/>
        <v>102.77392797816414</v>
      </c>
      <c r="O915" s="16">
        <f t="shared" si="91"/>
        <v>102.77392797816435</v>
      </c>
      <c r="P915" s="63">
        <f>N915*'Datos mes_productividad'!V656/100</f>
        <v>128.52559761452062</v>
      </c>
      <c r="Q915" s="63">
        <f t="shared" si="85"/>
        <v>3.9979360815378907E-7</v>
      </c>
      <c r="R915" s="63">
        <f t="shared" si="86"/>
        <v>2.9390274260909117E-7</v>
      </c>
      <c r="S915" s="63">
        <f t="shared" si="87"/>
        <v>97.226072021835876</v>
      </c>
    </row>
    <row r="916" spans="1:19" x14ac:dyDescent="0.3">
      <c r="A916" s="30">
        <v>1982</v>
      </c>
      <c r="B916" s="31">
        <v>12</v>
      </c>
      <c r="C916" s="30" t="str">
        <f t="shared" si="94"/>
        <v>1982-12</v>
      </c>
      <c r="D916" s="7">
        <v>4.5996E-7</v>
      </c>
      <c r="E916" s="7">
        <f t="shared" si="82"/>
        <v>4.6777993014606626E-7</v>
      </c>
      <c r="F916" s="7">
        <v>5.9257933783151695E-7</v>
      </c>
      <c r="G916" s="7">
        <v>97.2</v>
      </c>
      <c r="H916" s="24">
        <f t="shared" si="83"/>
        <v>2.8961999811100962E-6</v>
      </c>
      <c r="I916" s="24">
        <f t="shared" si="84"/>
        <v>2.8138346997953786E-6</v>
      </c>
      <c r="J916" s="24">
        <f t="shared" si="92"/>
        <v>5.9257933783151695E-7</v>
      </c>
      <c r="K916" s="24">
        <f t="shared" si="93"/>
        <v>38.892445582586433</v>
      </c>
      <c r="L916" s="24">
        <f t="shared" si="88"/>
        <v>190.08475822631252</v>
      </c>
      <c r="M916" s="24">
        <f t="shared" si="89"/>
        <v>184.6789213755888</v>
      </c>
      <c r="N916" s="16">
        <f t="shared" si="90"/>
        <v>103.81720785869715</v>
      </c>
      <c r="O916" s="16">
        <f t="shared" si="91"/>
        <v>103.81720785869739</v>
      </c>
      <c r="P916" s="63">
        <f>N916*'Datos mes_productividad'!V657/100</f>
        <v>129.92956173520733</v>
      </c>
      <c r="Q916" s="63">
        <f t="shared" si="85"/>
        <v>4.4240237073313657E-7</v>
      </c>
      <c r="R916" s="63">
        <f t="shared" si="86"/>
        <v>3.2229598784274042E-7</v>
      </c>
      <c r="S916" s="63">
        <f t="shared" si="87"/>
        <v>96.182792141302841</v>
      </c>
    </row>
    <row r="917" spans="1:19" x14ac:dyDescent="0.3">
      <c r="A917" s="30">
        <v>1983</v>
      </c>
      <c r="B917" s="31">
        <v>1</v>
      </c>
      <c r="C917" s="30" t="str">
        <f t="shared" si="94"/>
        <v>1983-1</v>
      </c>
      <c r="D917" s="7">
        <v>5.1407900000000003E-7</v>
      </c>
      <c r="E917" s="7">
        <f t="shared" si="82"/>
        <v>5.2281902493599361E-7</v>
      </c>
      <c r="F917" s="7">
        <v>6.8727236487236462E-7</v>
      </c>
      <c r="G917" s="7">
        <v>97.6</v>
      </c>
      <c r="H917" s="24">
        <f t="shared" si="83"/>
        <v>3.2369675408494162E-6</v>
      </c>
      <c r="I917" s="24">
        <f t="shared" si="84"/>
        <v>3.1449111414821039E-6</v>
      </c>
      <c r="J917" s="24">
        <f t="shared" si="92"/>
        <v>6.8727236487236462E-7</v>
      </c>
      <c r="K917" s="24">
        <f t="shared" si="93"/>
        <v>39.052496798975675</v>
      </c>
      <c r="L917" s="24">
        <f t="shared" si="88"/>
        <v>183.93241309926125</v>
      </c>
      <c r="M917" s="24">
        <f t="shared" si="89"/>
        <v>178.70154332278651</v>
      </c>
      <c r="N917" s="16">
        <f t="shared" si="90"/>
        <v>100.45702633318487</v>
      </c>
      <c r="O917" s="16">
        <f t="shared" si="91"/>
        <v>100.4570263331851</v>
      </c>
      <c r="P917" s="63">
        <f>N917*'Datos mes_productividad'!V658/100</f>
        <v>125.82035319400806</v>
      </c>
      <c r="Q917" s="63">
        <f t="shared" si="85"/>
        <v>5.1172952359662656E-7</v>
      </c>
      <c r="R917" s="63">
        <f t="shared" si="86"/>
        <v>3.8134198650377528E-7</v>
      </c>
      <c r="S917" s="63">
        <f t="shared" si="87"/>
        <v>99.542973666815129</v>
      </c>
    </row>
    <row r="918" spans="1:19" x14ac:dyDescent="0.3">
      <c r="A918" s="30">
        <v>1983</v>
      </c>
      <c r="B918" s="31">
        <v>2</v>
      </c>
      <c r="C918" s="30" t="str">
        <f t="shared" si="94"/>
        <v>1983-2</v>
      </c>
      <c r="D918" s="7">
        <v>5.7174999999999997E-7</v>
      </c>
      <c r="E918" s="7">
        <f t="shared" si="82"/>
        <v>5.8147050843771933E-7</v>
      </c>
      <c r="F918" s="7">
        <v>7.7686003296904846E-7</v>
      </c>
      <c r="G918" s="7">
        <v>98</v>
      </c>
      <c r="H918" s="24">
        <f t="shared" si="83"/>
        <v>3.6001007461511814E-6</v>
      </c>
      <c r="I918" s="24">
        <f t="shared" si="84"/>
        <v>3.4977171702061215E-6</v>
      </c>
      <c r="J918" s="24">
        <f t="shared" si="92"/>
        <v>7.7686003296904846E-7</v>
      </c>
      <c r="K918" s="24">
        <f t="shared" si="93"/>
        <v>39.212548015364916</v>
      </c>
      <c r="L918" s="24">
        <f t="shared" si="88"/>
        <v>181.71757765562475</v>
      </c>
      <c r="M918" s="24">
        <f t="shared" si="89"/>
        <v>176.5496957755559</v>
      </c>
      <c r="N918" s="16">
        <f t="shared" si="90"/>
        <v>99.247365791380361</v>
      </c>
      <c r="O918" s="16">
        <f t="shared" si="91"/>
        <v>99.247365791380574</v>
      </c>
      <c r="P918" s="63">
        <f>N918*'Datos mes_productividad'!V659/100</f>
        <v>124.40032726350353</v>
      </c>
      <c r="Q918" s="63">
        <f t="shared" si="85"/>
        <v>5.7605318608778278E-7</v>
      </c>
      <c r="R918" s="63">
        <f t="shared" si="86"/>
        <v>4.3224112887091861E-7</v>
      </c>
      <c r="S918" s="63">
        <f t="shared" si="87"/>
        <v>100.75263420861964</v>
      </c>
    </row>
    <row r="919" spans="1:19" x14ac:dyDescent="0.3">
      <c r="A919" s="30">
        <v>1983</v>
      </c>
      <c r="B919" s="31">
        <v>3</v>
      </c>
      <c r="C919" s="30" t="str">
        <f t="shared" si="94"/>
        <v>1983-3</v>
      </c>
      <c r="D919" s="7">
        <v>6.3985E-7</v>
      </c>
      <c r="E919" s="7">
        <f t="shared" si="82"/>
        <v>6.5072829877372058E-7</v>
      </c>
      <c r="F919" s="7">
        <v>8.6433401742642124E-7</v>
      </c>
      <c r="G919" s="7">
        <v>98.2</v>
      </c>
      <c r="H919" s="24">
        <f t="shared" si="83"/>
        <v>4.0289015521203915E-6</v>
      </c>
      <c r="I919" s="24">
        <f t="shared" si="84"/>
        <v>3.9143232730325964E-6</v>
      </c>
      <c r="J919" s="24">
        <f t="shared" si="92"/>
        <v>8.6433401742642113E-7</v>
      </c>
      <c r="K919" s="24">
        <f t="shared" si="93"/>
        <v>39.292573623559541</v>
      </c>
      <c r="L919" s="24">
        <f t="shared" si="88"/>
        <v>183.15362772614699</v>
      </c>
      <c r="M919" s="24">
        <f t="shared" si="89"/>
        <v>177.94490589413695</v>
      </c>
      <c r="N919" s="16">
        <f t="shared" si="90"/>
        <v>100.0316827984778</v>
      </c>
      <c r="O919" s="16">
        <f t="shared" si="91"/>
        <v>100.03168279847803</v>
      </c>
      <c r="P919" s="63">
        <f>N919*'Datos mes_productividad'!V660/100</f>
        <v>125.47929260944164</v>
      </c>
      <c r="Q919" s="63">
        <f t="shared" si="85"/>
        <v>6.3964727761393971E-7</v>
      </c>
      <c r="R919" s="63">
        <f t="shared" si="86"/>
        <v>4.7682074623848764E-7</v>
      </c>
      <c r="S919" s="63">
        <f t="shared" si="87"/>
        <v>99.968317201522183</v>
      </c>
    </row>
    <row r="920" spans="1:19" x14ac:dyDescent="0.3">
      <c r="A920" s="30">
        <v>1983</v>
      </c>
      <c r="B920" s="31">
        <v>4</v>
      </c>
      <c r="C920" s="30" t="str">
        <f t="shared" si="94"/>
        <v>1983-4</v>
      </c>
      <c r="D920" s="7">
        <v>7.1664999999999995E-7</v>
      </c>
      <c r="E920" s="7">
        <f t="shared" si="82"/>
        <v>7.2883400065044433E-7</v>
      </c>
      <c r="F920" s="7">
        <v>9.531087302772172E-7</v>
      </c>
      <c r="G920" s="7">
        <v>98.6</v>
      </c>
      <c r="H920" s="24">
        <f t="shared" si="83"/>
        <v>4.5124830777949183E-6</v>
      </c>
      <c r="I920" s="24">
        <f t="shared" si="84"/>
        <v>4.384152181947034E-6</v>
      </c>
      <c r="J920" s="24">
        <f t="shared" si="92"/>
        <v>9.531087302772173E-7</v>
      </c>
      <c r="K920" s="24">
        <f t="shared" si="93"/>
        <v>39.452624839948783</v>
      </c>
      <c r="L920" s="24">
        <f t="shared" si="88"/>
        <v>186.78802985371823</v>
      </c>
      <c r="M920" s="24">
        <f t="shared" si="89"/>
        <v>181.47594894581539</v>
      </c>
      <c r="N920" s="16">
        <f t="shared" si="90"/>
        <v>102.01665773618917</v>
      </c>
      <c r="O920" s="16">
        <f t="shared" si="91"/>
        <v>102.01665773618937</v>
      </c>
      <c r="P920" s="63">
        <f>N920*'Datos mes_productividad'!V661/100</f>
        <v>128.06708679382541</v>
      </c>
      <c r="Q920" s="63">
        <f t="shared" si="85"/>
        <v>7.021976223336003E-7</v>
      </c>
      <c r="R920" s="63">
        <f t="shared" si="86"/>
        <v>5.1550722249205025E-7</v>
      </c>
      <c r="S920" s="63">
        <f t="shared" si="87"/>
        <v>97.98334226381084</v>
      </c>
    </row>
    <row r="921" spans="1:19" x14ac:dyDescent="0.3">
      <c r="A921" s="30">
        <v>1983</v>
      </c>
      <c r="B921" s="31">
        <v>5</v>
      </c>
      <c r="C921" s="30" t="str">
        <f t="shared" si="94"/>
        <v>1983-5</v>
      </c>
      <c r="D921" s="7">
        <v>7.7720000000000005E-7</v>
      </c>
      <c r="E921" s="7">
        <f t="shared" si="82"/>
        <v>7.9041343097122079E-7</v>
      </c>
      <c r="F921" s="7">
        <v>1.0394445773903553E-6</v>
      </c>
      <c r="G921" s="7">
        <v>98.9</v>
      </c>
      <c r="H921" s="24">
        <f t="shared" si="83"/>
        <v>4.8937442936750309E-6</v>
      </c>
      <c r="I921" s="24">
        <f t="shared" si="84"/>
        <v>4.7545706771914256E-6</v>
      </c>
      <c r="J921" s="24">
        <f t="shared" si="92"/>
        <v>1.0394445773903553E-6</v>
      </c>
      <c r="K921" s="24">
        <f t="shared" si="93"/>
        <v>39.572663252240723</v>
      </c>
      <c r="L921" s="24">
        <f t="shared" si="88"/>
        <v>186.30959186143281</v>
      </c>
      <c r="M921" s="24">
        <f t="shared" si="89"/>
        <v>181.01111729289994</v>
      </c>
      <c r="N921" s="16">
        <f t="shared" si="90"/>
        <v>101.75535274279535</v>
      </c>
      <c r="O921" s="16">
        <f t="shared" si="91"/>
        <v>101.75535274279557</v>
      </c>
      <c r="P921" s="63">
        <f>N921*'Datos mes_productividad'!V662/100</f>
        <v>127.83673090526729</v>
      </c>
      <c r="Q921" s="63">
        <f t="shared" si="85"/>
        <v>7.6355739848299452E-7</v>
      </c>
      <c r="R921" s="63">
        <f t="shared" si="86"/>
        <v>5.6085292740426281E-7</v>
      </c>
      <c r="S921" s="63">
        <f t="shared" si="87"/>
        <v>98.244647257204647</v>
      </c>
    </row>
    <row r="922" spans="1:19" x14ac:dyDescent="0.3">
      <c r="A922" s="30">
        <v>1983</v>
      </c>
      <c r="B922" s="31">
        <v>6</v>
      </c>
      <c r="C922" s="30" t="str">
        <f t="shared" si="94"/>
        <v>1983-6</v>
      </c>
      <c r="D922" s="7">
        <v>8.5211999999999998E-7</v>
      </c>
      <c r="E922" s="7">
        <f t="shared" si="82"/>
        <v>8.6660717035408725E-7</v>
      </c>
      <c r="F922" s="7">
        <v>1.2039867191577591E-6</v>
      </c>
      <c r="G922" s="7">
        <v>99.2</v>
      </c>
      <c r="H922" s="24">
        <f t="shared" si="83"/>
        <v>5.3654881465856501E-6</v>
      </c>
      <c r="I922" s="24">
        <f t="shared" si="84"/>
        <v>5.2128985659397291E-6</v>
      </c>
      <c r="J922" s="24">
        <f t="shared" si="92"/>
        <v>1.2039867191577591E-6</v>
      </c>
      <c r="K922" s="24">
        <f t="shared" si="93"/>
        <v>39.692701664532656</v>
      </c>
      <c r="L922" s="24">
        <f t="shared" si="88"/>
        <v>176.88793148481963</v>
      </c>
      <c r="M922" s="24">
        <f t="shared" si="89"/>
        <v>171.85740032918395</v>
      </c>
      <c r="N922" s="16">
        <f t="shared" si="90"/>
        <v>96.609593120509629</v>
      </c>
      <c r="O922" s="16">
        <f t="shared" si="91"/>
        <v>96.609593120509814</v>
      </c>
      <c r="P922" s="63">
        <f>N922*'Datos mes_productividad'!V663/100</f>
        <v>121.46484425280583</v>
      </c>
      <c r="Q922" s="63">
        <f t="shared" si="85"/>
        <v>8.8101033510151343E-7</v>
      </c>
      <c r="R922" s="63">
        <f t="shared" si="86"/>
        <v>6.6921376915299105E-7</v>
      </c>
      <c r="S922" s="63">
        <f t="shared" si="87"/>
        <v>103.3904068794904</v>
      </c>
    </row>
    <row r="923" spans="1:19" x14ac:dyDescent="0.3">
      <c r="A923" s="30">
        <v>1983</v>
      </c>
      <c r="B923" s="31">
        <v>7</v>
      </c>
      <c r="C923" s="30" t="str">
        <f t="shared" si="94"/>
        <v>1983-7</v>
      </c>
      <c r="D923" s="7">
        <v>9.4447000000000004E-7</v>
      </c>
      <c r="E923" s="7">
        <f t="shared" si="82"/>
        <v>9.605272428581946E-7</v>
      </c>
      <c r="F923" s="7">
        <v>1.3538956664992152E-6</v>
      </c>
      <c r="G923" s="7">
        <v>99.8</v>
      </c>
      <c r="H923" s="24">
        <f t="shared" si="83"/>
        <v>5.9469823379403707E-6</v>
      </c>
      <c r="I923" s="24">
        <f t="shared" si="84"/>
        <v>5.7778555937815051E-6</v>
      </c>
      <c r="J923" s="24">
        <f t="shared" si="92"/>
        <v>1.3538956664992152E-6</v>
      </c>
      <c r="K923" s="24">
        <f t="shared" si="93"/>
        <v>39.932778489116515</v>
      </c>
      <c r="L923" s="24">
        <f t="shared" si="88"/>
        <v>175.4046004103956</v>
      </c>
      <c r="M923" s="24">
        <f t="shared" si="89"/>
        <v>170.41625383525323</v>
      </c>
      <c r="N923" s="16">
        <f t="shared" si="90"/>
        <v>95.799452991897112</v>
      </c>
      <c r="O923" s="16">
        <f t="shared" si="91"/>
        <v>95.799452991897311</v>
      </c>
      <c r="P923" s="63">
        <f>N923*'Datos mes_productividad'!V664/100</f>
        <v>120.02896652571566</v>
      </c>
      <c r="Q923" s="63">
        <f t="shared" si="85"/>
        <v>9.8414290632742951E-7</v>
      </c>
      <c r="R923" s="63">
        <f t="shared" si="86"/>
        <v>7.5530241985457343E-7</v>
      </c>
      <c r="S923" s="63">
        <f t="shared" si="87"/>
        <v>104.2005470081029</v>
      </c>
    </row>
    <row r="924" spans="1:19" x14ac:dyDescent="0.3">
      <c r="A924" s="30">
        <v>1983</v>
      </c>
      <c r="B924" s="31">
        <v>8</v>
      </c>
      <c r="C924" s="30" t="str">
        <f t="shared" si="94"/>
        <v>1983-8</v>
      </c>
      <c r="D924" s="7">
        <v>1.06424E-6</v>
      </c>
      <c r="E924" s="7">
        <f t="shared" si="82"/>
        <v>1.082333491735476E-6</v>
      </c>
      <c r="F924" s="7">
        <v>1.5873764131177885E-6</v>
      </c>
      <c r="G924" s="7">
        <v>100.1</v>
      </c>
      <c r="H924" s="24">
        <f t="shared" si="83"/>
        <v>6.7011302458835752E-6</v>
      </c>
      <c r="I924" s="24">
        <f t="shared" si="84"/>
        <v>6.5105562242591391E-6</v>
      </c>
      <c r="J924" s="24">
        <f t="shared" si="92"/>
        <v>1.5873764131177885E-6</v>
      </c>
      <c r="K924" s="24">
        <f t="shared" si="93"/>
        <v>40.052816901408448</v>
      </c>
      <c r="L924" s="24">
        <f t="shared" si="88"/>
        <v>169.08348930528609</v>
      </c>
      <c r="M924" s="24">
        <f t="shared" si="89"/>
        <v>164.27490935461361</v>
      </c>
      <c r="N924" s="16">
        <f t="shared" si="90"/>
        <v>92.347097781408536</v>
      </c>
      <c r="O924" s="16">
        <f t="shared" si="91"/>
        <v>92.347097781408721</v>
      </c>
      <c r="P924" s="63">
        <f>N924*'Datos mes_productividad'!V665/100</f>
        <v>115.30256844456943</v>
      </c>
      <c r="Q924" s="63">
        <f t="shared" si="85"/>
        <v>1.1456852465711377E-6</v>
      </c>
      <c r="R924" s="63">
        <f t="shared" si="86"/>
        <v>9.0138394558551434E-7</v>
      </c>
      <c r="S924" s="63">
        <f t="shared" si="87"/>
        <v>107.65290221859148</v>
      </c>
    </row>
    <row r="925" spans="1:19" x14ac:dyDescent="0.3">
      <c r="A925" s="30">
        <v>1983</v>
      </c>
      <c r="B925" s="31">
        <v>9</v>
      </c>
      <c r="C925" s="30" t="str">
        <f t="shared" si="94"/>
        <v>1983-9</v>
      </c>
      <c r="D925" s="7">
        <v>1.2113299999999999E-6</v>
      </c>
      <c r="E925" s="7">
        <f t="shared" si="82"/>
        <v>1.2319242168532794E-6</v>
      </c>
      <c r="F925" s="7">
        <v>1.9265413417015962E-6</v>
      </c>
      <c r="G925" s="7">
        <v>100.5</v>
      </c>
      <c r="H925" s="24">
        <f t="shared" si="83"/>
        <v>7.6273022069703732E-6</v>
      </c>
      <c r="I925" s="24">
        <f t="shared" si="84"/>
        <v>7.4103887009808137E-6</v>
      </c>
      <c r="J925" s="24">
        <f t="shared" si="92"/>
        <v>1.9265413417015962E-6</v>
      </c>
      <c r="K925" s="24">
        <f t="shared" si="93"/>
        <v>40.212868117797697</v>
      </c>
      <c r="L925" s="24">
        <f t="shared" si="88"/>
        <v>159.20535474862103</v>
      </c>
      <c r="M925" s="24">
        <f t="shared" si="89"/>
        <v>154.67769991946329</v>
      </c>
      <c r="N925" s="16">
        <f t="shared" si="90"/>
        <v>86.952028981076296</v>
      </c>
      <c r="O925" s="16">
        <f t="shared" si="91"/>
        <v>86.952028981076467</v>
      </c>
      <c r="P925" s="63">
        <f>N925*'Datos mes_productividad'!V666/100</f>
        <v>108.19025481823738</v>
      </c>
      <c r="Q925" s="63">
        <f t="shared" si="85"/>
        <v>1.3693839873435284E-6</v>
      </c>
      <c r="R925" s="63">
        <f t="shared" si="86"/>
        <v>1.1121189863102453E-6</v>
      </c>
      <c r="S925" s="63">
        <f t="shared" si="87"/>
        <v>113.0479710189237</v>
      </c>
    </row>
    <row r="926" spans="1:19" x14ac:dyDescent="0.3">
      <c r="A926" s="30">
        <v>1983</v>
      </c>
      <c r="B926" s="31">
        <v>10</v>
      </c>
      <c r="C926" s="30" t="str">
        <f t="shared" si="94"/>
        <v>1983-10</v>
      </c>
      <c r="D926" s="7">
        <v>1.4506299999999999E-6</v>
      </c>
      <c r="E926" s="7">
        <f t="shared" si="82"/>
        <v>1.4752926342894774E-6</v>
      </c>
      <c r="F926" s="7">
        <v>2.2535119415971088E-6</v>
      </c>
      <c r="G926" s="7">
        <v>101</v>
      </c>
      <c r="H926" s="24">
        <f t="shared" si="83"/>
        <v>9.134086830589049E-6</v>
      </c>
      <c r="I926" s="24">
        <f t="shared" si="84"/>
        <v>8.874321746595724E-6</v>
      </c>
      <c r="J926" s="24">
        <f t="shared" si="92"/>
        <v>2.2535119415971088E-6</v>
      </c>
      <c r="K926" s="24">
        <f t="shared" si="93"/>
        <v>40.412932138284255</v>
      </c>
      <c r="L926" s="24">
        <f t="shared" si="88"/>
        <v>163.80442651134908</v>
      </c>
      <c r="M926" s="24">
        <f t="shared" si="89"/>
        <v>159.14597828325671</v>
      </c>
      <c r="N926" s="16">
        <f t="shared" si="90"/>
        <v>89.463870506948354</v>
      </c>
      <c r="O926" s="16">
        <f t="shared" si="91"/>
        <v>89.46387050694851</v>
      </c>
      <c r="P926" s="63">
        <f>N926*'Datos mes_productividad'!V667/100</f>
        <v>110.92994542487544</v>
      </c>
      <c r="Q926" s="63">
        <f t="shared" si="85"/>
        <v>1.603470255265055E-6</v>
      </c>
      <c r="R926" s="63">
        <f t="shared" si="86"/>
        <v>1.2920769326831294E-6</v>
      </c>
      <c r="S926" s="63">
        <f t="shared" si="87"/>
        <v>110.53612949305165</v>
      </c>
    </row>
    <row r="927" spans="1:19" x14ac:dyDescent="0.3">
      <c r="A927" s="30">
        <v>1983</v>
      </c>
      <c r="B927" s="31">
        <v>11</v>
      </c>
      <c r="C927" s="30" t="str">
        <f t="shared" si="94"/>
        <v>1983-11</v>
      </c>
      <c r="D927" s="7">
        <v>1.75662E-6</v>
      </c>
      <c r="E927" s="7">
        <f t="shared" si="82"/>
        <v>1.7864848701912837E-6</v>
      </c>
      <c r="F927" s="7">
        <v>2.6869796787037375E-6</v>
      </c>
      <c r="G927" s="7">
        <v>101.5</v>
      </c>
      <c r="H927" s="24">
        <f t="shared" si="83"/>
        <v>1.1060794005604005E-5</v>
      </c>
      <c r="I927" s="24">
        <f t="shared" si="84"/>
        <v>1.0746235129912509E-5</v>
      </c>
      <c r="J927" s="24">
        <f t="shared" si="92"/>
        <v>2.6869796787037375E-6</v>
      </c>
      <c r="K927" s="24">
        <f t="shared" si="93"/>
        <v>40.612996158770812</v>
      </c>
      <c r="L927" s="24">
        <f t="shared" si="88"/>
        <v>167.18101295029561</v>
      </c>
      <c r="M927" s="24">
        <f t="shared" si="89"/>
        <v>162.42653768893857</v>
      </c>
      <c r="N927" s="16">
        <f t="shared" si="90"/>
        <v>91.308036127884733</v>
      </c>
      <c r="O927" s="16">
        <f t="shared" si="91"/>
        <v>91.308036127884918</v>
      </c>
      <c r="P927" s="63">
        <f>N927*'Datos mes_productividad'!V668/100</f>
        <v>112.82434239892777</v>
      </c>
      <c r="Q927" s="63">
        <f t="shared" si="85"/>
        <v>1.9093047757703512E-6</v>
      </c>
      <c r="R927" s="63">
        <f t="shared" si="86"/>
        <v>1.531345036551955E-6</v>
      </c>
      <c r="S927" s="63">
        <f t="shared" si="87"/>
        <v>108.69196387211527</v>
      </c>
    </row>
    <row r="928" spans="1:19" x14ac:dyDescent="0.3">
      <c r="A928" s="30">
        <v>1983</v>
      </c>
      <c r="B928" s="31">
        <v>12</v>
      </c>
      <c r="C928" s="30" t="str">
        <f t="shared" si="94"/>
        <v>1983-12</v>
      </c>
      <c r="D928" s="7">
        <v>2.1370099999999999E-6</v>
      </c>
      <c r="E928" s="7">
        <f t="shared" si="82"/>
        <v>2.1733420047861659E-6</v>
      </c>
      <c r="F928" s="7">
        <v>3.1625584975472821E-6</v>
      </c>
      <c r="G928" s="7">
        <v>101.8</v>
      </c>
      <c r="H928" s="24">
        <f t="shared" si="83"/>
        <v>1.3455970783616155E-5</v>
      </c>
      <c r="I928" s="24">
        <f t="shared" si="84"/>
        <v>1.3073295268740151E-5</v>
      </c>
      <c r="J928" s="24">
        <f t="shared" si="92"/>
        <v>3.1625584975472821E-6</v>
      </c>
      <c r="K928" s="24">
        <f t="shared" si="93"/>
        <v>40.733034571062745</v>
      </c>
      <c r="L928" s="24">
        <f t="shared" si="88"/>
        <v>173.30984503253529</v>
      </c>
      <c r="M928" s="24">
        <f t="shared" si="89"/>
        <v>168.38107138644071</v>
      </c>
      <c r="N928" s="16">
        <f t="shared" si="90"/>
        <v>94.65537570497689</v>
      </c>
      <c r="O928" s="16">
        <f t="shared" si="91"/>
        <v>94.655375704977061</v>
      </c>
      <c r="P928" s="63">
        <f>N928*'Datos mes_productividad'!V669/100</f>
        <v>116.55523528401969</v>
      </c>
      <c r="Q928" s="63">
        <f t="shared" si="85"/>
        <v>2.2512251556470731E-6</v>
      </c>
      <c r="R928" s="63">
        <f t="shared" si="86"/>
        <v>1.7832229664569707E-6</v>
      </c>
      <c r="S928" s="63">
        <f t="shared" si="87"/>
        <v>105.3446242950231</v>
      </c>
    </row>
    <row r="929" spans="1:19" x14ac:dyDescent="0.3">
      <c r="A929" s="30">
        <v>1984</v>
      </c>
      <c r="B929" s="31">
        <v>1</v>
      </c>
      <c r="C929" s="30" t="str">
        <f t="shared" si="94"/>
        <v>1984-1</v>
      </c>
      <c r="D929" s="7">
        <v>2.48752E-6</v>
      </c>
      <c r="E929" s="7">
        <f t="shared" si="82"/>
        <v>2.5298111397446357E-6</v>
      </c>
      <c r="F929" s="7">
        <v>3.5591180664906684E-6</v>
      </c>
      <c r="G929" s="7">
        <v>102.5</v>
      </c>
      <c r="H929" s="24">
        <f t="shared" si="83"/>
        <v>1.5663004124295563E-5</v>
      </c>
      <c r="I929" s="24">
        <f t="shared" si="84"/>
        <v>1.5217562597693274E-5</v>
      </c>
      <c r="J929" s="24">
        <f t="shared" si="92"/>
        <v>3.5591180664906684E-6</v>
      </c>
      <c r="K929" s="24">
        <f t="shared" si="93"/>
        <v>41.01312419974392</v>
      </c>
      <c r="L929" s="24">
        <f t="shared" si="88"/>
        <v>180.49098723050733</v>
      </c>
      <c r="M929" s="24">
        <f t="shared" si="89"/>
        <v>175.35798846143962</v>
      </c>
      <c r="N929" s="16">
        <f t="shared" si="90"/>
        <v>98.577447833148838</v>
      </c>
      <c r="O929" s="16">
        <f t="shared" si="91"/>
        <v>98.577447833149009</v>
      </c>
      <c r="P929" s="63">
        <f>N929*'Datos mes_productividad'!V670/100</f>
        <v>120.96417414399666</v>
      </c>
      <c r="Q929" s="63">
        <f t="shared" si="85"/>
        <v>2.5229062696608562E-6</v>
      </c>
      <c r="R929" s="63">
        <f t="shared" si="86"/>
        <v>1.966031975333254E-6</v>
      </c>
      <c r="S929" s="63">
        <f t="shared" si="87"/>
        <v>101.42255216685116</v>
      </c>
    </row>
    <row r="930" spans="1:19" x14ac:dyDescent="0.3">
      <c r="A930" s="30">
        <v>1984</v>
      </c>
      <c r="B930" s="31">
        <v>2</v>
      </c>
      <c r="C930" s="30" t="str">
        <f t="shared" si="94"/>
        <v>1984-2</v>
      </c>
      <c r="D930" s="7">
        <v>2.7759200000000001E-6</v>
      </c>
      <c r="E930" s="7">
        <f t="shared" si="82"/>
        <v>2.8231143223129581E-6</v>
      </c>
      <c r="F930" s="7">
        <v>4.1623308589383794E-6</v>
      </c>
      <c r="G930" s="7">
        <v>102.8</v>
      </c>
      <c r="H930" s="24">
        <f t="shared" si="83"/>
        <v>1.7478953499354594E-5</v>
      </c>
      <c r="I930" s="24">
        <f t="shared" si="84"/>
        <v>1.6981868031689684E-5</v>
      </c>
      <c r="J930" s="24">
        <f t="shared" si="92"/>
        <v>4.1623308589383794E-6</v>
      </c>
      <c r="K930" s="24">
        <f t="shared" si="93"/>
        <v>41.133162612035854</v>
      </c>
      <c r="L930" s="24">
        <f t="shared" si="88"/>
        <v>172.73125586189963</v>
      </c>
      <c r="M930" s="24">
        <f t="shared" si="89"/>
        <v>167.81893676318299</v>
      </c>
      <c r="N930" s="16">
        <f t="shared" si="90"/>
        <v>94.339371871985932</v>
      </c>
      <c r="O930" s="16">
        <f t="shared" si="91"/>
        <v>94.339371871986131</v>
      </c>
      <c r="P930" s="63">
        <f>N930*'Datos mes_productividad'!V671/100</f>
        <v>115.36255546936445</v>
      </c>
      <c r="Q930" s="63">
        <f t="shared" si="85"/>
        <v>2.9330545083311684E-6</v>
      </c>
      <c r="R930" s="63">
        <f t="shared" si="86"/>
        <v>2.3494677502148184E-6</v>
      </c>
      <c r="S930" s="63">
        <f t="shared" si="87"/>
        <v>105.66062812801407</v>
      </c>
    </row>
    <row r="931" spans="1:19" x14ac:dyDescent="0.3">
      <c r="A931" s="30">
        <v>1984</v>
      </c>
      <c r="B931" s="31">
        <v>3</v>
      </c>
      <c r="C931" s="30" t="str">
        <f t="shared" si="94"/>
        <v>1984-3</v>
      </c>
      <c r="D931" s="7">
        <v>3.0875199999999998E-6</v>
      </c>
      <c r="E931" s="7">
        <f t="shared" si="82"/>
        <v>3.1400119356565401E-6</v>
      </c>
      <c r="F931" s="7">
        <v>5.0061784041684643E-6</v>
      </c>
      <c r="G931" s="7">
        <v>103.2</v>
      </c>
      <c r="H931" s="24">
        <f t="shared" si="83"/>
        <v>1.9440984793627803E-5</v>
      </c>
      <c r="I931" s="24">
        <f t="shared" si="84"/>
        <v>1.8888100948587322E-5</v>
      </c>
      <c r="J931" s="24">
        <f t="shared" si="92"/>
        <v>5.0061784041684643E-6</v>
      </c>
      <c r="K931" s="24">
        <f t="shared" si="93"/>
        <v>41.293213828425102</v>
      </c>
      <c r="L931" s="24">
        <f t="shared" si="88"/>
        <v>160.35799712011604</v>
      </c>
      <c r="M931" s="24">
        <f t="shared" si="89"/>
        <v>155.79756219503858</v>
      </c>
      <c r="N931" s="16">
        <f t="shared" si="90"/>
        <v>87.581559269484615</v>
      </c>
      <c r="O931" s="16">
        <f t="shared" si="91"/>
        <v>87.581559269484799</v>
      </c>
      <c r="P931" s="63">
        <f>N931*'Datos mes_productividad'!V672/100</f>
        <v>106.72772528850274</v>
      </c>
      <c r="Q931" s="63">
        <f t="shared" si="85"/>
        <v>3.4709418412428081E-6</v>
      </c>
      <c r="R931" s="63">
        <f t="shared" si="86"/>
        <v>2.8798001361724203E-6</v>
      </c>
      <c r="S931" s="63">
        <f t="shared" si="87"/>
        <v>112.41844073051537</v>
      </c>
    </row>
    <row r="932" spans="1:19" x14ac:dyDescent="0.3">
      <c r="A932" s="30">
        <v>1984</v>
      </c>
      <c r="B932" s="31">
        <v>4</v>
      </c>
      <c r="C932" s="30" t="str">
        <f t="shared" si="94"/>
        <v>1984-4</v>
      </c>
      <c r="D932" s="7">
        <v>3.5092900000000002E-6</v>
      </c>
      <c r="E932" s="7">
        <f t="shared" si="82"/>
        <v>3.5689525851428143E-6</v>
      </c>
      <c r="F932" s="7">
        <v>5.9329473844789534E-6</v>
      </c>
      <c r="G932" s="7">
        <v>103.7</v>
      </c>
      <c r="H932" s="24">
        <f t="shared" si="83"/>
        <v>2.2096716305134903E-5</v>
      </c>
      <c r="I932" s="24">
        <f t="shared" si="84"/>
        <v>2.1468305882348298E-5</v>
      </c>
      <c r="J932" s="24">
        <f t="shared" si="92"/>
        <v>5.9329473844789534E-6</v>
      </c>
      <c r="K932" s="24">
        <f t="shared" si="93"/>
        <v>41.493277848911653</v>
      </c>
      <c r="L932" s="24">
        <f t="shared" si="88"/>
        <v>154.53789318882701</v>
      </c>
      <c r="M932" s="24">
        <f t="shared" si="89"/>
        <v>150.14297670194725</v>
      </c>
      <c r="N932" s="16">
        <f t="shared" si="90"/>
        <v>84.402835497879181</v>
      </c>
      <c r="O932" s="16">
        <f t="shared" si="91"/>
        <v>84.402835497879352</v>
      </c>
      <c r="P932" s="63">
        <f>N932*'Datos mes_productividad'!V673/100</f>
        <v>102.49774484417237</v>
      </c>
      <c r="Q932" s="63">
        <f t="shared" si="85"/>
        <v>4.0566397341564755E-6</v>
      </c>
      <c r="R932" s="63">
        <f t="shared" si="86"/>
        <v>3.4216368899579433E-6</v>
      </c>
      <c r="S932" s="63">
        <f t="shared" si="87"/>
        <v>115.5971645021208</v>
      </c>
    </row>
    <row r="933" spans="1:19" x14ac:dyDescent="0.3">
      <c r="A933" s="30">
        <v>1984</v>
      </c>
      <c r="B933" s="31">
        <v>5</v>
      </c>
      <c r="C933" s="30" t="str">
        <f t="shared" si="94"/>
        <v>1984-5</v>
      </c>
      <c r="D933" s="7">
        <v>4.0858199999999996E-6</v>
      </c>
      <c r="E933" s="7">
        <f t="shared" si="82"/>
        <v>4.1552843599212978E-6</v>
      </c>
      <c r="F933" s="7">
        <v>6.9458896208534381E-6</v>
      </c>
      <c r="G933" s="7">
        <v>104.1</v>
      </c>
      <c r="H933" s="24">
        <f t="shared" si="83"/>
        <v>2.5726914963951762E-5</v>
      </c>
      <c r="I933" s="24">
        <f t="shared" si="84"/>
        <v>2.4995265008083207E-5</v>
      </c>
      <c r="J933" s="24">
        <f t="shared" si="92"/>
        <v>6.9458896208534381E-6</v>
      </c>
      <c r="K933" s="24">
        <f t="shared" si="93"/>
        <v>41.653329065300895</v>
      </c>
      <c r="L933" s="24">
        <f t="shared" si="88"/>
        <v>154.27997179961349</v>
      </c>
      <c r="M933" s="24">
        <f t="shared" si="89"/>
        <v>149.89239036139</v>
      </c>
      <c r="N933" s="16">
        <f t="shared" si="90"/>
        <v>84.26196845138351</v>
      </c>
      <c r="O933" s="16">
        <f t="shared" si="91"/>
        <v>84.261968451383694</v>
      </c>
      <c r="P933" s="63">
        <f>N933*'Datos mes_productividad'!V674/100</f>
        <v>101.97214775840037</v>
      </c>
      <c r="Q933" s="63">
        <f t="shared" si="85"/>
        <v>4.7288476406196821E-6</v>
      </c>
      <c r="R933" s="63">
        <f t="shared" si="86"/>
        <v>4.0052415924577259E-6</v>
      </c>
      <c r="S933" s="63">
        <f t="shared" si="87"/>
        <v>115.7380315486165</v>
      </c>
    </row>
    <row r="934" spans="1:19" x14ac:dyDescent="0.3">
      <c r="A934" s="30">
        <v>1984</v>
      </c>
      <c r="B934" s="31">
        <v>6</v>
      </c>
      <c r="C934" s="30" t="str">
        <f t="shared" si="94"/>
        <v>1984-6</v>
      </c>
      <c r="D934" s="7">
        <v>4.7590999999999999E-6</v>
      </c>
      <c r="E934" s="7">
        <f t="shared" si="82"/>
        <v>4.8400110130405765E-6</v>
      </c>
      <c r="F934" s="7">
        <v>8.1897111470595926E-6</v>
      </c>
      <c r="G934" s="7">
        <v>104.5</v>
      </c>
      <c r="H934" s="24">
        <f t="shared" si="83"/>
        <v>2.9966313005698452E-5</v>
      </c>
      <c r="I934" s="24">
        <f t="shared" si="84"/>
        <v>2.911409844289978E-5</v>
      </c>
      <c r="J934" s="24">
        <f t="shared" si="92"/>
        <v>8.1897111470595926E-6</v>
      </c>
      <c r="K934" s="24">
        <f t="shared" si="93"/>
        <v>41.813380281690144</v>
      </c>
      <c r="L934" s="24">
        <f t="shared" si="88"/>
        <v>152.99597493097141</v>
      </c>
      <c r="M934" s="24">
        <f t="shared" si="89"/>
        <v>148.64490919055282</v>
      </c>
      <c r="N934" s="16">
        <f t="shared" si="90"/>
        <v>83.560697234029917</v>
      </c>
      <c r="O934" s="16">
        <f t="shared" si="91"/>
        <v>83.560697234030073</v>
      </c>
      <c r="P934" s="63">
        <f>N934*'Datos mes_productividad'!V675/100</f>
        <v>100.7731221467957</v>
      </c>
      <c r="Q934" s="63">
        <f t="shared" si="85"/>
        <v>5.5414628579352824E-6</v>
      </c>
      <c r="R934" s="63">
        <f t="shared" si="86"/>
        <v>4.7223063439118457E-6</v>
      </c>
      <c r="S934" s="63">
        <f t="shared" si="87"/>
        <v>116.4393027659701</v>
      </c>
    </row>
    <row r="935" spans="1:19" x14ac:dyDescent="0.3">
      <c r="A935" s="30">
        <v>1984</v>
      </c>
      <c r="B935" s="31">
        <v>7</v>
      </c>
      <c r="C935" s="30" t="str">
        <f t="shared" si="94"/>
        <v>1984-7</v>
      </c>
      <c r="D935" s="7">
        <v>5.6283099999999998E-6</v>
      </c>
      <c r="E935" s="7">
        <f t="shared" si="82"/>
        <v>5.723998736064888E-6</v>
      </c>
      <c r="F935" s="7">
        <v>9.6871747099823675E-6</v>
      </c>
      <c r="G935" s="7">
        <v>105</v>
      </c>
      <c r="H935" s="24">
        <f t="shared" si="83"/>
        <v>3.5439410635015578E-5</v>
      </c>
      <c r="I935" s="24">
        <f t="shared" si="84"/>
        <v>3.4431546176200806E-5</v>
      </c>
      <c r="J935" s="24">
        <f t="shared" si="92"/>
        <v>9.6871747099823675E-6</v>
      </c>
      <c r="K935" s="24">
        <f t="shared" si="93"/>
        <v>42.013444302176701</v>
      </c>
      <c r="L935" s="24">
        <f t="shared" si="88"/>
        <v>153.70133701438175</v>
      </c>
      <c r="M935" s="24">
        <f t="shared" si="89"/>
        <v>149.33021142077357</v>
      </c>
      <c r="N935" s="16">
        <f t="shared" si="90"/>
        <v>83.94593970540086</v>
      </c>
      <c r="O935" s="16">
        <f t="shared" si="91"/>
        <v>83.945939705401031</v>
      </c>
      <c r="P935" s="63">
        <f>N935*'Datos mes_productividad'!V676/100</f>
        <v>100.38821564614011</v>
      </c>
      <c r="Q935" s="63">
        <f t="shared" si="85"/>
        <v>6.5318822809669527E-6</v>
      </c>
      <c r="R935" s="63">
        <f t="shared" si="86"/>
        <v>5.6064600199667309E-6</v>
      </c>
      <c r="S935" s="63">
        <f t="shared" si="87"/>
        <v>116.05406029459915</v>
      </c>
    </row>
    <row r="936" spans="1:19" x14ac:dyDescent="0.3">
      <c r="A936" s="30">
        <v>1984</v>
      </c>
      <c r="B936" s="31">
        <v>8</v>
      </c>
      <c r="C936" s="30" t="str">
        <f t="shared" si="94"/>
        <v>1984-8</v>
      </c>
      <c r="D936" s="7">
        <v>6.8393800000000004E-6</v>
      </c>
      <c r="E936" s="7">
        <f t="shared" si="82"/>
        <v>6.9556585325732728E-6</v>
      </c>
      <c r="F936" s="7">
        <v>1.1900038889285153E-5</v>
      </c>
      <c r="G936" s="7">
        <v>105.4</v>
      </c>
      <c r="H936" s="24">
        <f t="shared" si="83"/>
        <v>4.3065075717029247E-5</v>
      </c>
      <c r="I936" s="24">
        <f t="shared" si="84"/>
        <v>4.1840344310562909E-5</v>
      </c>
      <c r="J936" s="24">
        <f t="shared" si="92"/>
        <v>1.1900038889285153E-5</v>
      </c>
      <c r="K936" s="24">
        <f t="shared" si="93"/>
        <v>42.173495518565943</v>
      </c>
      <c r="L936" s="24">
        <f t="shared" si="88"/>
        <v>152.62175146285907</v>
      </c>
      <c r="M936" s="24">
        <f t="shared" si="89"/>
        <v>148.28132829595984</v>
      </c>
      <c r="N936" s="16">
        <f t="shared" si="90"/>
        <v>83.356310328224623</v>
      </c>
      <c r="O936" s="16">
        <f t="shared" si="91"/>
        <v>83.356310328224808</v>
      </c>
      <c r="P936" s="63">
        <f>N936*'Datos mes_productividad'!V677/100</f>
        <v>98.846638244703087</v>
      </c>
      <c r="Q936" s="63">
        <f t="shared" si="85"/>
        <v>7.9777051826734719E-6</v>
      </c>
      <c r="R936" s="63">
        <f t="shared" si="86"/>
        <v>6.9182627932194259E-6</v>
      </c>
      <c r="S936" s="63">
        <f t="shared" si="87"/>
        <v>116.64368967177539</v>
      </c>
    </row>
    <row r="937" spans="1:19" x14ac:dyDescent="0.3">
      <c r="A937" s="30">
        <v>1984</v>
      </c>
      <c r="B937" s="31">
        <v>9</v>
      </c>
      <c r="C937" s="30" t="str">
        <f t="shared" si="94"/>
        <v>1984-9</v>
      </c>
      <c r="D937" s="7">
        <v>8.3354800000000004E-6</v>
      </c>
      <c r="E937" s="7">
        <f t="shared" si="82"/>
        <v>8.4771942171796078E-6</v>
      </c>
      <c r="F937" s="7">
        <v>1.5177874440699153E-5</v>
      </c>
      <c r="G937" s="7">
        <v>105.8</v>
      </c>
      <c r="H937" s="24">
        <f t="shared" si="83"/>
        <v>5.2485470516009194E-5</v>
      </c>
      <c r="I937" s="24">
        <f t="shared" si="84"/>
        <v>5.0992831688517218E-5</v>
      </c>
      <c r="J937" s="24">
        <f t="shared" si="92"/>
        <v>1.5177874440699155E-5</v>
      </c>
      <c r="K937" s="24">
        <f t="shared" si="93"/>
        <v>42.333546734955185</v>
      </c>
      <c r="L937" s="24">
        <f t="shared" si="88"/>
        <v>146.3904664435502</v>
      </c>
      <c r="M937" s="24">
        <f t="shared" si="89"/>
        <v>142.22725532931136</v>
      </c>
      <c r="N937" s="16">
        <f t="shared" si="90"/>
        <v>79.953014776741398</v>
      </c>
      <c r="O937" s="16">
        <f t="shared" si="91"/>
        <v>79.953014776741554</v>
      </c>
      <c r="P937" s="63">
        <f>N937*'Datos mes_productividad'!V678/100</f>
        <v>94.015323764930855</v>
      </c>
      <c r="Q937" s="63">
        <f t="shared" si="85"/>
        <v>1.0006492443887677E-5</v>
      </c>
      <c r="R937" s="63">
        <f t="shared" si="86"/>
        <v>8.8343314906389432E-6</v>
      </c>
      <c r="S937" s="63">
        <f t="shared" si="87"/>
        <v>120.0469852232586</v>
      </c>
    </row>
    <row r="938" spans="1:19" x14ac:dyDescent="0.3">
      <c r="A938" s="30">
        <v>1984</v>
      </c>
      <c r="B938" s="31">
        <v>10</v>
      </c>
      <c r="C938" s="30" t="str">
        <f t="shared" si="94"/>
        <v>1984-10</v>
      </c>
      <c r="D938" s="7">
        <v>1.0423499999999999E-5</v>
      </c>
      <c r="E938" s="7">
        <f t="shared" si="82"/>
        <v>1.0600713326979567E-5</v>
      </c>
      <c r="F938" s="7">
        <v>1.8111016967857254E-5</v>
      </c>
      <c r="G938" s="7">
        <v>106.2</v>
      </c>
      <c r="H938" s="24">
        <f t="shared" si="83"/>
        <v>6.5632969177974363E-5</v>
      </c>
      <c r="I938" s="24">
        <f t="shared" si="84"/>
        <v>6.3766427500906866E-5</v>
      </c>
      <c r="J938" s="24">
        <f t="shared" si="92"/>
        <v>1.8111016967857254E-5</v>
      </c>
      <c r="K938" s="24">
        <f t="shared" si="93"/>
        <v>42.493597951344434</v>
      </c>
      <c r="L938" s="24">
        <f t="shared" si="88"/>
        <v>153.99361667826835</v>
      </c>
      <c r="M938" s="24">
        <f t="shared" si="89"/>
        <v>149.61417891806406</v>
      </c>
      <c r="N938" s="16">
        <f t="shared" si="90"/>
        <v>84.105571960515491</v>
      </c>
      <c r="O938" s="16">
        <f t="shared" si="91"/>
        <v>84.105571960515647</v>
      </c>
      <c r="P938" s="63">
        <f>N938*'Datos mes_productividad'!V679/100</f>
        <v>98.068368711219918</v>
      </c>
      <c r="Q938" s="63">
        <f t="shared" si="85"/>
        <v>1.2080255706695667E-5</v>
      </c>
      <c r="R938" s="63">
        <f t="shared" si="86"/>
        <v>1.0624843587385991E-5</v>
      </c>
      <c r="S938" s="63">
        <f t="shared" si="87"/>
        <v>115.89442803948451</v>
      </c>
    </row>
    <row r="939" spans="1:19" x14ac:dyDescent="0.3">
      <c r="A939" s="30">
        <v>1984</v>
      </c>
      <c r="B939" s="31">
        <v>11</v>
      </c>
      <c r="C939" s="30" t="str">
        <f t="shared" si="94"/>
        <v>1984-11</v>
      </c>
      <c r="D939" s="7">
        <v>1.31834E-5</v>
      </c>
      <c r="E939" s="7">
        <f t="shared" si="82"/>
        <v>1.3407535288041679E-5</v>
      </c>
      <c r="F939" s="7">
        <v>2.0823035668134296E-5</v>
      </c>
      <c r="G939" s="7">
        <v>106.4</v>
      </c>
      <c r="H939" s="24">
        <f t="shared" si="83"/>
        <v>8.301105059345779E-5</v>
      </c>
      <c r="I939" s="24">
        <f t="shared" si="84"/>
        <v>8.0650292158627703E-5</v>
      </c>
      <c r="J939" s="24">
        <f t="shared" si="92"/>
        <v>2.0823035668134296E-5</v>
      </c>
      <c r="K939" s="24">
        <f t="shared" si="93"/>
        <v>42.573623559539058</v>
      </c>
      <c r="L939" s="24">
        <f t="shared" si="88"/>
        <v>169.71978896698351</v>
      </c>
      <c r="M939" s="24">
        <f t="shared" si="89"/>
        <v>164.89311323529526</v>
      </c>
      <c r="N939" s="16">
        <f t="shared" si="90"/>
        <v>92.694620932950286</v>
      </c>
      <c r="O939" s="16">
        <f t="shared" si="91"/>
        <v>92.6946209329505</v>
      </c>
      <c r="P939" s="63">
        <f>N939*'Datos mes_productividad'!V680/100</f>
        <v>107.17638299689101</v>
      </c>
      <c r="Q939" s="63">
        <f t="shared" si="85"/>
        <v>1.4146497343925432E-5</v>
      </c>
      <c r="R939" s="63">
        <f t="shared" si="86"/>
        <v>1.223730872398787E-5</v>
      </c>
      <c r="S939" s="63">
        <f t="shared" si="87"/>
        <v>107.30537906704971</v>
      </c>
    </row>
    <row r="940" spans="1:19" x14ac:dyDescent="0.3">
      <c r="A940" s="30">
        <v>1984</v>
      </c>
      <c r="B940" s="31">
        <v>12</v>
      </c>
      <c r="C940" s="30" t="str">
        <f t="shared" si="94"/>
        <v>1984-12</v>
      </c>
      <c r="D940" s="7">
        <v>1.60637E-5</v>
      </c>
      <c r="E940" s="7">
        <f t="shared" si="82"/>
        <v>1.633680420881678E-5</v>
      </c>
      <c r="F940" s="7">
        <v>2.4920330107401777E-5</v>
      </c>
      <c r="G940" s="7">
        <v>106.8</v>
      </c>
      <c r="H940" s="24">
        <f t="shared" si="83"/>
        <v>1.0114724679658722E-4</v>
      </c>
      <c r="I940" s="24">
        <f t="shared" si="84"/>
        <v>9.8270711512094596E-5</v>
      </c>
      <c r="J940" s="24">
        <f t="shared" si="92"/>
        <v>2.4920330107401777E-5</v>
      </c>
      <c r="K940" s="24">
        <f t="shared" si="93"/>
        <v>42.7336747759283</v>
      </c>
      <c r="L940" s="24">
        <f t="shared" si="88"/>
        <v>173.44848685620286</v>
      </c>
      <c r="M940" s="24">
        <f t="shared" si="89"/>
        <v>168.51577036331503</v>
      </c>
      <c r="N940" s="16">
        <f t="shared" si="90"/>
        <v>94.731096699968333</v>
      </c>
      <c r="O940" s="16">
        <f t="shared" si="91"/>
        <v>94.73109669996856</v>
      </c>
      <c r="P940" s="63">
        <f>N940*'Datos mes_productividad'!V681/100</f>
        <v>108.61192464311704</v>
      </c>
      <c r="Q940" s="63">
        <f t="shared" si="85"/>
        <v>1.6910080819407189E-5</v>
      </c>
      <c r="R940" s="63">
        <f t="shared" si="86"/>
        <v>1.4680306261103607E-5</v>
      </c>
      <c r="S940" s="63">
        <f t="shared" si="87"/>
        <v>105.2689033000317</v>
      </c>
    </row>
    <row r="941" spans="1:19" x14ac:dyDescent="0.3">
      <c r="A941" s="30">
        <v>1985</v>
      </c>
      <c r="B941" s="31">
        <v>1</v>
      </c>
      <c r="C941" s="30" t="str">
        <f t="shared" si="94"/>
        <v>1985-1</v>
      </c>
      <c r="D941" s="7">
        <v>1.99916E-5</v>
      </c>
      <c r="E941" s="7">
        <f t="shared" si="82"/>
        <v>2.0331483719254067E-5</v>
      </c>
      <c r="F941" s="7">
        <v>3.1184963232202399E-5</v>
      </c>
      <c r="G941" s="7">
        <v>107.1</v>
      </c>
      <c r="H941" s="24">
        <f t="shared" si="83"/>
        <v>1.2587979724837075E-4</v>
      </c>
      <c r="I941" s="24">
        <f t="shared" si="84"/>
        <v>1.222998908262225E-4</v>
      </c>
      <c r="J941" s="24">
        <f t="shared" si="92"/>
        <v>3.1184963232202399E-5</v>
      </c>
      <c r="K941" s="24">
        <f t="shared" si="93"/>
        <v>42.853713188220233</v>
      </c>
      <c r="L941" s="24">
        <f t="shared" si="88"/>
        <v>172.98133999088958</v>
      </c>
      <c r="M941" s="24">
        <f t="shared" si="89"/>
        <v>168.06190872803688</v>
      </c>
      <c r="N941" s="16">
        <f t="shared" si="90"/>
        <v>94.475958499150423</v>
      </c>
      <c r="O941" s="16">
        <f t="shared" si="91"/>
        <v>94.47595849915065</v>
      </c>
      <c r="P941" s="63">
        <f>N941*'Datos mes_productividad'!V682/100</f>
        <v>107.41047374828543</v>
      </c>
      <c r="Q941" s="63">
        <f t="shared" si="85"/>
        <v>2.1095944280683845E-5</v>
      </c>
      <c r="R941" s="63">
        <f t="shared" si="86"/>
        <v>1.851012773013777E-5</v>
      </c>
      <c r="S941" s="63">
        <f t="shared" si="87"/>
        <v>105.52404150084958</v>
      </c>
    </row>
    <row r="942" spans="1:19" x14ac:dyDescent="0.3">
      <c r="A942" s="30">
        <v>1985</v>
      </c>
      <c r="B942" s="31">
        <v>2</v>
      </c>
      <c r="C942" s="30" t="str">
        <f t="shared" si="94"/>
        <v>1985-2</v>
      </c>
      <c r="D942" s="7">
        <v>2.4238799999999999E-5</v>
      </c>
      <c r="E942" s="7">
        <f t="shared" si="82"/>
        <v>2.4650891753249134E-5</v>
      </c>
      <c r="F942" s="7">
        <v>3.7639827884540405E-5</v>
      </c>
      <c r="G942" s="7">
        <v>107.7</v>
      </c>
      <c r="H942" s="24">
        <f t="shared" si="83"/>
        <v>1.5262286307968391E-4</v>
      </c>
      <c r="I942" s="24">
        <f t="shared" si="84"/>
        <v>1.4828240829941781E-4</v>
      </c>
      <c r="J942" s="24">
        <f t="shared" si="92"/>
        <v>3.7639827884540405E-5</v>
      </c>
      <c r="K942" s="24">
        <f t="shared" si="93"/>
        <v>43.093790012804099</v>
      </c>
      <c r="L942" s="24">
        <f t="shared" si="88"/>
        <v>174.73771752846469</v>
      </c>
      <c r="M942" s="24">
        <f t="shared" si="89"/>
        <v>169.76833649317882</v>
      </c>
      <c r="N942" s="16">
        <f t="shared" si="90"/>
        <v>95.435226425722888</v>
      </c>
      <c r="O942" s="16">
        <f t="shared" si="91"/>
        <v>95.435226425723073</v>
      </c>
      <c r="P942" s="63">
        <f>N942*'Datos mes_productividad'!V683/100</f>
        <v>107.59062107920128</v>
      </c>
      <c r="Q942" s="63">
        <f t="shared" si="85"/>
        <v>2.5345246337121879E-5</v>
      </c>
      <c r="R942" s="63">
        <f t="shared" si="86"/>
        <v>2.239892453785456E-5</v>
      </c>
      <c r="S942" s="63">
        <f t="shared" si="87"/>
        <v>104.56477357427711</v>
      </c>
    </row>
    <row r="943" spans="1:19" x14ac:dyDescent="0.3">
      <c r="A943" s="30">
        <v>1985</v>
      </c>
      <c r="B943" s="31">
        <v>3</v>
      </c>
      <c r="C943" s="30" t="str">
        <f t="shared" si="94"/>
        <v>1985-3</v>
      </c>
      <c r="D943" s="7">
        <v>3.06255E-5</v>
      </c>
      <c r="E943" s="7">
        <f t="shared" si="82"/>
        <v>3.1146174125333404E-5</v>
      </c>
      <c r="F943" s="7">
        <v>4.7606659199107712E-5</v>
      </c>
      <c r="G943" s="7">
        <v>108.1</v>
      </c>
      <c r="H943" s="24">
        <f t="shared" si="83"/>
        <v>1.9283757831439096E-4</v>
      </c>
      <c r="I943" s="24">
        <f t="shared" si="84"/>
        <v>1.8735345377550954E-4</v>
      </c>
      <c r="J943" s="24">
        <f t="shared" si="92"/>
        <v>4.7606659199107712E-5</v>
      </c>
      <c r="K943" s="24">
        <f t="shared" si="93"/>
        <v>43.253841229193341</v>
      </c>
      <c r="L943" s="24">
        <f t="shared" si="88"/>
        <v>175.20586690504712</v>
      </c>
      <c r="M943" s="24">
        <f t="shared" si="89"/>
        <v>170.22317212922161</v>
      </c>
      <c r="N943" s="16">
        <f t="shared" si="90"/>
        <v>95.690912160818556</v>
      </c>
      <c r="O943" s="16">
        <f t="shared" si="91"/>
        <v>95.690912160818769</v>
      </c>
      <c r="P943" s="63">
        <f>N943*'Datos mes_productividad'!V684/100</f>
        <v>106.97364193416433</v>
      </c>
      <c r="Q943" s="63">
        <f t="shared" si="85"/>
        <v>3.1945179696188512E-5</v>
      </c>
      <c r="R943" s="63">
        <f t="shared" si="86"/>
        <v>2.8489787289452501E-5</v>
      </c>
      <c r="S943" s="63">
        <f t="shared" si="87"/>
        <v>104.30908783918144</v>
      </c>
    </row>
    <row r="944" spans="1:19" x14ac:dyDescent="0.3">
      <c r="A944" s="30">
        <v>1985</v>
      </c>
      <c r="B944" s="31">
        <v>4</v>
      </c>
      <c r="C944" s="30" t="str">
        <f t="shared" si="94"/>
        <v>1985-4</v>
      </c>
      <c r="D944" s="7">
        <v>3.9625900000000003E-5</v>
      </c>
      <c r="E944" s="7">
        <f t="shared" si="82"/>
        <v>4.029959286454259E-5</v>
      </c>
      <c r="F944" s="7">
        <v>6.1638266743106778E-5</v>
      </c>
      <c r="G944" s="7">
        <v>108.4</v>
      </c>
      <c r="H944" s="24">
        <f t="shared" si="83"/>
        <v>2.4950980700815412E-4</v>
      </c>
      <c r="I944" s="24">
        <f t="shared" si="84"/>
        <v>2.4241397606448753E-4</v>
      </c>
      <c r="J944" s="24">
        <f t="shared" si="92"/>
        <v>6.1638266743106778E-5</v>
      </c>
      <c r="K944" s="24">
        <f t="shared" si="93"/>
        <v>43.373879641485281</v>
      </c>
      <c r="L944" s="24">
        <f t="shared" si="88"/>
        <v>175.57613006293988</v>
      </c>
      <c r="M944" s="24">
        <f t="shared" si="89"/>
        <v>170.58290534119931</v>
      </c>
      <c r="N944" s="16">
        <f t="shared" si="90"/>
        <v>95.893136092837366</v>
      </c>
      <c r="O944" s="16">
        <f t="shared" si="91"/>
        <v>95.89313609283758</v>
      </c>
      <c r="P944" s="63">
        <f>N944*'Datos mes_productividad'!V685/100</f>
        <v>106.30017761643167</v>
      </c>
      <c r="Q944" s="63">
        <f t="shared" si="85"/>
        <v>4.1253281784988361E-5</v>
      </c>
      <c r="R944" s="63">
        <f t="shared" si="86"/>
        <v>3.7129397917890407E-5</v>
      </c>
      <c r="S944" s="63">
        <f t="shared" si="87"/>
        <v>104.10686390716263</v>
      </c>
    </row>
    <row r="945" spans="1:19" x14ac:dyDescent="0.3">
      <c r="A945" s="30">
        <v>1985</v>
      </c>
      <c r="B945" s="31">
        <v>5</v>
      </c>
      <c r="C945" s="30" t="str">
        <f t="shared" si="94"/>
        <v>1985-5</v>
      </c>
      <c r="D945" s="7">
        <v>5.2472999999999997E-5</v>
      </c>
      <c r="E945" s="7">
        <f t="shared" si="82"/>
        <v>5.336511060647564E-5</v>
      </c>
      <c r="F945" s="7">
        <v>7.7100675519866624E-5</v>
      </c>
      <c r="G945" s="7">
        <v>108.8</v>
      </c>
      <c r="H945" s="24">
        <f t="shared" si="83"/>
        <v>3.3040329943645117E-4</v>
      </c>
      <c r="I945" s="24">
        <f t="shared" si="84"/>
        <v>3.2100693147743911E-4</v>
      </c>
      <c r="J945" s="24">
        <f t="shared" si="92"/>
        <v>7.7100675519866624E-5</v>
      </c>
      <c r="K945" s="24">
        <f t="shared" si="93"/>
        <v>43.533930857874523</v>
      </c>
      <c r="L945" s="24">
        <f t="shared" si="88"/>
        <v>186.55808520346619</v>
      </c>
      <c r="M945" s="24">
        <f t="shared" si="89"/>
        <v>181.25254371132485</v>
      </c>
      <c r="N945" s="16">
        <f t="shared" si="90"/>
        <v>101.89107054143479</v>
      </c>
      <c r="O945" s="16">
        <f t="shared" si="91"/>
        <v>101.89107054143498</v>
      </c>
      <c r="P945" s="63">
        <f>N945*'Datos mes_productividad'!V686/100</f>
        <v>112.00127699007784</v>
      </c>
      <c r="Q945" s="63">
        <f t="shared" si="85"/>
        <v>5.1480698554792917E-5</v>
      </c>
      <c r="R945" s="63">
        <f t="shared" si="86"/>
        <v>4.6175569924996456E-5</v>
      </c>
      <c r="S945" s="63">
        <f t="shared" si="87"/>
        <v>98.108929458565214</v>
      </c>
    </row>
    <row r="946" spans="1:19" x14ac:dyDescent="0.3">
      <c r="A946" s="30">
        <v>1985</v>
      </c>
      <c r="B946" s="31">
        <v>6</v>
      </c>
      <c r="C946" s="30" t="str">
        <f t="shared" si="94"/>
        <v>1985-6</v>
      </c>
      <c r="D946" s="7">
        <v>7.4915999999999999E-5</v>
      </c>
      <c r="E946" s="7">
        <f t="shared" si="82"/>
        <v>7.6189671377560451E-5</v>
      </c>
      <c r="F946" s="7">
        <v>1.0064385944073675E-4</v>
      </c>
      <c r="G946" s="7">
        <v>109.1</v>
      </c>
      <c r="H946" s="24">
        <f t="shared" si="83"/>
        <v>4.7171866637282371E-4</v>
      </c>
      <c r="I946" s="24">
        <f t="shared" si="84"/>
        <v>4.5830341849263114E-4</v>
      </c>
      <c r="J946" s="24">
        <f t="shared" si="92"/>
        <v>1.0064385944073674E-4</v>
      </c>
      <c r="K946" s="24">
        <f t="shared" si="93"/>
        <v>43.653969270166456</v>
      </c>
      <c r="L946" s="24">
        <f t="shared" si="88"/>
        <v>204.60654311581524</v>
      </c>
      <c r="M946" s="24">
        <f t="shared" si="89"/>
        <v>198.78771997083803</v>
      </c>
      <c r="N946" s="16">
        <f t="shared" si="90"/>
        <v>111.74846533783627</v>
      </c>
      <c r="O946" s="16">
        <f t="shared" si="91"/>
        <v>111.74846533783651</v>
      </c>
      <c r="P946" s="63">
        <f>N946*'Datos mes_productividad'!V687/100</f>
        <v>121.80603252977376</v>
      </c>
      <c r="Q946" s="63">
        <f t="shared" si="85"/>
        <v>6.6114519707506587E-5</v>
      </c>
      <c r="R946" s="63">
        <f t="shared" si="86"/>
        <v>5.8579792669994675E-5</v>
      </c>
      <c r="S946" s="63">
        <f t="shared" si="87"/>
        <v>88.251534662163749</v>
      </c>
    </row>
    <row r="947" spans="1:19" x14ac:dyDescent="0.3">
      <c r="A947" s="30">
        <v>1985</v>
      </c>
      <c r="B947" s="31">
        <v>7</v>
      </c>
      <c r="C947" s="30" t="str">
        <f t="shared" si="94"/>
        <v>1985-7</v>
      </c>
      <c r="D947" s="7">
        <v>8.0049999999999994E-5</v>
      </c>
      <c r="E947" s="7">
        <f t="shared" si="82"/>
        <v>8.1410956187913307E-5</v>
      </c>
      <c r="F947" s="7">
        <v>1.0687109662422617E-4</v>
      </c>
      <c r="G947" s="7">
        <v>109.4</v>
      </c>
      <c r="H947" s="24">
        <f t="shared" si="83"/>
        <v>5.0404558763340987E-4</v>
      </c>
      <c r="I947" s="24">
        <f t="shared" si="84"/>
        <v>4.8971099164844779E-4</v>
      </c>
      <c r="J947" s="24">
        <f t="shared" si="92"/>
        <v>1.0687109662422619E-4</v>
      </c>
      <c r="K947" s="24">
        <f t="shared" si="93"/>
        <v>43.774007682458397</v>
      </c>
      <c r="L947" s="24">
        <f t="shared" si="88"/>
        <v>206.45521682026532</v>
      </c>
      <c r="M947" s="24">
        <f t="shared" si="89"/>
        <v>200.58381908419653</v>
      </c>
      <c r="N947" s="16">
        <f t="shared" si="90"/>
        <v>112.75814198960283</v>
      </c>
      <c r="O947" s="16">
        <f t="shared" si="91"/>
        <v>112.75814198960306</v>
      </c>
      <c r="P947" s="63">
        <f>N947*'Datos mes_productividad'!V688/100</f>
        <v>123.03616896807638</v>
      </c>
      <c r="Q947" s="63">
        <f t="shared" si="85"/>
        <v>6.9837107337322938E-5</v>
      </c>
      <c r="R947" s="63">
        <f t="shared" si="86"/>
        <v>6.1609546741054854E-5</v>
      </c>
      <c r="S947" s="63">
        <f t="shared" si="87"/>
        <v>87.241858010397181</v>
      </c>
    </row>
    <row r="948" spans="1:19" x14ac:dyDescent="0.3">
      <c r="A948" s="30">
        <v>1985</v>
      </c>
      <c r="B948" s="31">
        <v>8</v>
      </c>
      <c r="C948" s="30" t="str">
        <f t="shared" si="94"/>
        <v>1985-8</v>
      </c>
      <c r="D948" s="7">
        <v>8.0049999999999994E-5</v>
      </c>
      <c r="E948" s="7">
        <f t="shared" si="82"/>
        <v>8.1410956187913307E-5</v>
      </c>
      <c r="F948" s="7">
        <v>1.1015543581760763E-4</v>
      </c>
      <c r="G948" s="7">
        <v>109.8</v>
      </c>
      <c r="H948" s="24">
        <f t="shared" si="83"/>
        <v>5.0404558763340987E-4</v>
      </c>
      <c r="I948" s="24">
        <f t="shared" si="84"/>
        <v>4.8971099164844779E-4</v>
      </c>
      <c r="J948" s="24">
        <f t="shared" si="92"/>
        <v>1.1015543581760763E-4</v>
      </c>
      <c r="K948" s="24">
        <f t="shared" si="93"/>
        <v>43.934058898847631</v>
      </c>
      <c r="L948" s="24">
        <f t="shared" si="88"/>
        <v>201.03200872862234</v>
      </c>
      <c r="M948" s="24">
        <f t="shared" si="89"/>
        <v>195.3148420757004</v>
      </c>
      <c r="N948" s="16">
        <f t="shared" si="90"/>
        <v>109.79618792782193</v>
      </c>
      <c r="O948" s="16">
        <f t="shared" si="91"/>
        <v>109.79618792782216</v>
      </c>
      <c r="P948" s="63">
        <f>N948*'Datos mes_productividad'!V689/100</f>
        <v>119.93054563557183</v>
      </c>
      <c r="Q948" s="63">
        <f t="shared" si="85"/>
        <v>7.2208151563778547E-5</v>
      </c>
      <c r="R948" s="63">
        <f t="shared" si="86"/>
        <v>6.4095598218724735E-5</v>
      </c>
      <c r="S948" s="63">
        <f t="shared" si="87"/>
        <v>90.203812072178081</v>
      </c>
    </row>
    <row r="949" spans="1:19" x14ac:dyDescent="0.3">
      <c r="A949" s="30">
        <v>1985</v>
      </c>
      <c r="B949" s="31">
        <v>9</v>
      </c>
      <c r="C949" s="30" t="str">
        <f t="shared" si="94"/>
        <v>1985-9</v>
      </c>
      <c r="D949" s="7">
        <v>8.0049999999999994E-5</v>
      </c>
      <c r="E949" s="7">
        <f t="shared" si="82"/>
        <v>8.1410956187913307E-5</v>
      </c>
      <c r="F949" s="7">
        <v>1.1235041498150087E-4</v>
      </c>
      <c r="G949" s="7">
        <v>110</v>
      </c>
      <c r="H949" s="24">
        <f t="shared" si="83"/>
        <v>5.0404558763340987E-4</v>
      </c>
      <c r="I949" s="24">
        <f t="shared" si="84"/>
        <v>4.8971099164844779E-4</v>
      </c>
      <c r="J949" s="24">
        <f t="shared" si="92"/>
        <v>1.1235041498150088E-4</v>
      </c>
      <c r="K949" s="24">
        <f t="shared" si="93"/>
        <v>44.014084507042256</v>
      </c>
      <c r="L949" s="24">
        <f t="shared" si="88"/>
        <v>197.46349039433076</v>
      </c>
      <c r="M949" s="24">
        <f t="shared" si="89"/>
        <v>191.84780914241625</v>
      </c>
      <c r="N949" s="16">
        <f t="shared" si="90"/>
        <v>107.84719626160091</v>
      </c>
      <c r="O949" s="16">
        <f t="shared" si="91"/>
        <v>107.84719626160116</v>
      </c>
      <c r="P949" s="63">
        <f>N949*'Datos mes_productividad'!V690/100</f>
        <v>117.92586366617032</v>
      </c>
      <c r="Q949" s="63">
        <f t="shared" si="85"/>
        <v>7.376831939258847E-5</v>
      </c>
      <c r="R949" s="63">
        <f t="shared" si="86"/>
        <v>6.5700346135230651E-5</v>
      </c>
      <c r="S949" s="63">
        <f t="shared" si="87"/>
        <v>92.152803738399086</v>
      </c>
    </row>
    <row r="950" spans="1:19" x14ac:dyDescent="0.3">
      <c r="A950" s="30">
        <v>1985</v>
      </c>
      <c r="B950" s="31">
        <v>10</v>
      </c>
      <c r="C950" s="30" t="str">
        <f t="shared" si="94"/>
        <v>1985-10</v>
      </c>
      <c r="D950" s="7">
        <v>8.0049999999999994E-5</v>
      </c>
      <c r="E950" s="7">
        <f t="shared" si="82"/>
        <v>8.1410956187913307E-5</v>
      </c>
      <c r="F950" s="7">
        <v>1.1452913504047629E-4</v>
      </c>
      <c r="G950" s="7">
        <v>110.5</v>
      </c>
      <c r="H950" s="24">
        <f t="shared" si="83"/>
        <v>5.0404558763340987E-4</v>
      </c>
      <c r="I950" s="24">
        <f t="shared" si="84"/>
        <v>4.8971099164844779E-4</v>
      </c>
      <c r="J950" s="24">
        <f t="shared" si="92"/>
        <v>1.1452913504047629E-4</v>
      </c>
      <c r="K950" s="24">
        <f t="shared" si="93"/>
        <v>44.214148527528813</v>
      </c>
      <c r="L950" s="24">
        <f t="shared" si="88"/>
        <v>194.58757344489629</v>
      </c>
      <c r="M950" s="24">
        <f t="shared" si="89"/>
        <v>189.05368064340749</v>
      </c>
      <c r="N950" s="16">
        <f t="shared" si="90"/>
        <v>106.27647764896857</v>
      </c>
      <c r="O950" s="16">
        <f t="shared" si="91"/>
        <v>106.27647764896879</v>
      </c>
      <c r="P950" s="63">
        <f>N950*'Datos mes_productividad'!V691/100</f>
        <v>116.33088107925467</v>
      </c>
      <c r="Q950" s="63">
        <f t="shared" si="85"/>
        <v>7.5025679642000658E-5</v>
      </c>
      <c r="R950" s="63">
        <f t="shared" si="86"/>
        <v>6.6977129696056635E-5</v>
      </c>
      <c r="S950" s="63">
        <f t="shared" si="87"/>
        <v>93.723522351031434</v>
      </c>
    </row>
    <row r="951" spans="1:19" x14ac:dyDescent="0.3">
      <c r="A951" s="30">
        <v>1985</v>
      </c>
      <c r="B951" s="31">
        <v>11</v>
      </c>
      <c r="C951" s="30" t="str">
        <f t="shared" si="94"/>
        <v>1985-11</v>
      </c>
      <c r="D951" s="7">
        <v>8.0049999999999994E-5</v>
      </c>
      <c r="E951" s="7">
        <f t="shared" si="82"/>
        <v>8.1410956187913307E-5</v>
      </c>
      <c r="F951" s="7">
        <v>1.1724440556173683E-4</v>
      </c>
      <c r="G951" s="7">
        <v>111.1</v>
      </c>
      <c r="H951" s="24">
        <f t="shared" si="83"/>
        <v>5.0404558763340987E-4</v>
      </c>
      <c r="I951" s="24">
        <f t="shared" si="84"/>
        <v>4.8971099164844779E-4</v>
      </c>
      <c r="J951" s="24">
        <f t="shared" si="92"/>
        <v>1.1724440556173683E-4</v>
      </c>
      <c r="K951" s="24">
        <f t="shared" si="93"/>
        <v>44.454225352112672</v>
      </c>
      <c r="L951" s="24">
        <f t="shared" si="88"/>
        <v>191.11322227306559</v>
      </c>
      <c r="M951" s="24">
        <f t="shared" si="89"/>
        <v>185.67813684452079</v>
      </c>
      <c r="N951" s="16">
        <f t="shared" si="90"/>
        <v>104.37891657597282</v>
      </c>
      <c r="O951" s="16">
        <f t="shared" si="91"/>
        <v>104.37891657597307</v>
      </c>
      <c r="P951" s="63">
        <f>N951*'Datos mes_productividad'!V692/100</f>
        <v>114.37426308487295</v>
      </c>
      <c r="Q951" s="63">
        <f t="shared" si="85"/>
        <v>7.6544677280933747E-5</v>
      </c>
      <c r="R951" s="63">
        <f t="shared" si="86"/>
        <v>6.8543402400559201E-5</v>
      </c>
      <c r="S951" s="63">
        <f t="shared" si="87"/>
        <v>95.621083424027177</v>
      </c>
    </row>
    <row r="952" spans="1:19" x14ac:dyDescent="0.3">
      <c r="A952" s="30">
        <v>1985</v>
      </c>
      <c r="B952" s="31">
        <v>12</v>
      </c>
      <c r="C952" s="30" t="str">
        <f t="shared" si="94"/>
        <v>1985-12</v>
      </c>
      <c r="D952" s="7">
        <v>8.0049999999999994E-5</v>
      </c>
      <c r="E952" s="7">
        <f t="shared" si="82"/>
        <v>8.1410956187913307E-5</v>
      </c>
      <c r="F952" s="7">
        <v>1.2096774058789683E-4</v>
      </c>
      <c r="G952" s="7">
        <v>111.4</v>
      </c>
      <c r="H952" s="24">
        <f t="shared" si="83"/>
        <v>5.0404558763340987E-4</v>
      </c>
      <c r="I952" s="24">
        <f t="shared" si="84"/>
        <v>4.8971099164844779E-4</v>
      </c>
      <c r="J952" s="24">
        <f t="shared" si="92"/>
        <v>1.2096774058789683E-4</v>
      </c>
      <c r="K952" s="24">
        <f t="shared" si="93"/>
        <v>44.574263764404613</v>
      </c>
      <c r="L952" s="24">
        <f t="shared" si="88"/>
        <v>185.73101277468899</v>
      </c>
      <c r="M952" s="24">
        <f t="shared" si="89"/>
        <v>180.44899246675737</v>
      </c>
      <c r="N952" s="16">
        <f t="shared" si="90"/>
        <v>101.43935441725016</v>
      </c>
      <c r="O952" s="16">
        <f t="shared" si="91"/>
        <v>101.43935441725039</v>
      </c>
      <c r="P952" s="63">
        <f>N952*'Datos mes_productividad'!V693/100</f>
        <v>111.27040266667323</v>
      </c>
      <c r="Q952" s="63">
        <f t="shared" si="85"/>
        <v>7.8897796788991246E-5</v>
      </c>
      <c r="R952" s="63">
        <f t="shared" si="86"/>
        <v>7.1028042665328083E-5</v>
      </c>
      <c r="S952" s="63">
        <f t="shared" si="87"/>
        <v>98.560645582749856</v>
      </c>
    </row>
    <row r="953" spans="1:19" x14ac:dyDescent="0.3">
      <c r="A953" s="30">
        <v>1986</v>
      </c>
      <c r="B953" s="31">
        <v>1</v>
      </c>
      <c r="C953" s="30" t="str">
        <f t="shared" si="94"/>
        <v>1986-1</v>
      </c>
      <c r="D953" s="7">
        <v>8.0049999999999994E-5</v>
      </c>
      <c r="E953" s="7">
        <f t="shared" si="82"/>
        <v>8.1410956187913307E-5</v>
      </c>
      <c r="F953" s="7">
        <v>1.2462603919438539E-4</v>
      </c>
      <c r="G953" s="7">
        <v>111.9</v>
      </c>
      <c r="H953" s="24">
        <f t="shared" si="83"/>
        <v>5.0404558763340987E-4</v>
      </c>
      <c r="I953" s="24">
        <f t="shared" si="84"/>
        <v>4.8971099164844779E-4</v>
      </c>
      <c r="J953" s="24">
        <f t="shared" si="92"/>
        <v>1.2462603919438539E-4</v>
      </c>
      <c r="K953" s="24">
        <f t="shared" si="93"/>
        <v>44.77432778489117</v>
      </c>
      <c r="L953" s="24">
        <f t="shared" si="88"/>
        <v>181.0881779210321</v>
      </c>
      <c r="M953" s="24">
        <f t="shared" si="89"/>
        <v>175.93819559435639</v>
      </c>
      <c r="N953" s="16">
        <f t="shared" si="90"/>
        <v>98.903611122767643</v>
      </c>
      <c r="O953" s="16">
        <f t="shared" si="91"/>
        <v>98.903611122767842</v>
      </c>
      <c r="P953" s="63">
        <f>N953*'Datos mes_productividad'!V694/100</f>
        <v>108.60329218115595</v>
      </c>
      <c r="Q953" s="63">
        <f t="shared" si="85"/>
        <v>8.0927659296224487E-5</v>
      </c>
      <c r="R953" s="63">
        <f t="shared" si="86"/>
        <v>7.3163064608984657E-5</v>
      </c>
      <c r="S953" s="63">
        <f t="shared" si="87"/>
        <v>101.09638887723233</v>
      </c>
    </row>
    <row r="954" spans="1:19" x14ac:dyDescent="0.3">
      <c r="A954" s="30">
        <v>1986</v>
      </c>
      <c r="B954" s="31">
        <v>2</v>
      </c>
      <c r="C954" s="30" t="str">
        <f t="shared" si="94"/>
        <v>1986-2</v>
      </c>
      <c r="D954" s="7">
        <v>8.0049999999999994E-5</v>
      </c>
      <c r="E954" s="7">
        <f t="shared" si="82"/>
        <v>8.1410956187913307E-5</v>
      </c>
      <c r="F954" s="7">
        <v>1.2673972283368988E-4</v>
      </c>
      <c r="G954" s="7">
        <v>112.2</v>
      </c>
      <c r="H954" s="24">
        <f t="shared" si="83"/>
        <v>5.0404558763340987E-4</v>
      </c>
      <c r="I954" s="24">
        <f t="shared" si="84"/>
        <v>4.8971099164844779E-4</v>
      </c>
      <c r="J954" s="24">
        <f t="shared" si="92"/>
        <v>1.2673972283368988E-4</v>
      </c>
      <c r="K954" s="24">
        <f t="shared" si="93"/>
        <v>44.894366197183103</v>
      </c>
      <c r="L954" s="24">
        <f t="shared" si="88"/>
        <v>178.5455000638006</v>
      </c>
      <c r="M954" s="24">
        <f t="shared" si="89"/>
        <v>173.46782917223629</v>
      </c>
      <c r="N954" s="16">
        <f t="shared" si="90"/>
        <v>97.514895277872668</v>
      </c>
      <c r="O954" s="16">
        <f t="shared" si="91"/>
        <v>97.51489527787291</v>
      </c>
      <c r="P954" s="63">
        <f>N954*'Datos mes_productividad'!V695/100</f>
        <v>107.1912806189205</v>
      </c>
      <c r="Q954" s="63">
        <f t="shared" si="85"/>
        <v>8.2039326330062926E-5</v>
      </c>
      <c r="R954" s="63">
        <f t="shared" si="86"/>
        <v>7.4293379864554134E-5</v>
      </c>
      <c r="S954" s="63">
        <f t="shared" si="87"/>
        <v>102.48510472212733</v>
      </c>
    </row>
    <row r="955" spans="1:19" x14ac:dyDescent="0.3">
      <c r="A955" s="30">
        <v>1986</v>
      </c>
      <c r="B955" s="31">
        <v>3</v>
      </c>
      <c r="C955" s="30" t="str">
        <f t="shared" si="94"/>
        <v>1986-3</v>
      </c>
      <c r="D955" s="7">
        <v>8.0049999999999994E-5</v>
      </c>
      <c r="E955" s="7">
        <f t="shared" si="82"/>
        <v>8.1410956187913307E-5</v>
      </c>
      <c r="F955" s="7">
        <v>1.3262551881390794E-4</v>
      </c>
      <c r="G955" s="7">
        <v>112.5</v>
      </c>
      <c r="H955" s="24">
        <f t="shared" si="83"/>
        <v>5.0404558763340987E-4</v>
      </c>
      <c r="I955" s="24">
        <f t="shared" si="84"/>
        <v>4.8971099164844779E-4</v>
      </c>
      <c r="J955" s="24">
        <f t="shared" si="92"/>
        <v>1.3262551881390794E-4</v>
      </c>
      <c r="K955" s="24">
        <f t="shared" si="93"/>
        <v>45.014404609475037</v>
      </c>
      <c r="L955" s="24">
        <f t="shared" si="88"/>
        <v>171.07802650851212</v>
      </c>
      <c r="M955" s="24">
        <f t="shared" si="89"/>
        <v>166.2127237421129</v>
      </c>
      <c r="N955" s="16">
        <f t="shared" si="90"/>
        <v>93.436439637859166</v>
      </c>
      <c r="O955" s="16">
        <f t="shared" si="91"/>
        <v>93.436439637859365</v>
      </c>
      <c r="P955" s="63">
        <f>N955*'Datos mes_productividad'!V696/100</f>
        <v>102.8164112732659</v>
      </c>
      <c r="Q955" s="63">
        <f t="shared" si="85"/>
        <v>8.5304130069893734E-5</v>
      </c>
      <c r="R955" s="63">
        <f t="shared" si="86"/>
        <v>7.7795462775750646E-5</v>
      </c>
      <c r="S955" s="63">
        <f t="shared" si="87"/>
        <v>106.56356036214083</v>
      </c>
    </row>
    <row r="956" spans="1:19" x14ac:dyDescent="0.3">
      <c r="A956" s="30">
        <v>1986</v>
      </c>
      <c r="B956" s="31">
        <v>4</v>
      </c>
      <c r="C956" s="30" t="str">
        <f t="shared" si="94"/>
        <v>1986-4</v>
      </c>
      <c r="D956" s="7">
        <v>8.2596000000000007E-5</v>
      </c>
      <c r="E956" s="7">
        <f t="shared" si="82"/>
        <v>8.4000241565232832E-5</v>
      </c>
      <c r="F956" s="7">
        <v>1.3890153331215093E-4</v>
      </c>
      <c r="G956" s="7">
        <v>112.9</v>
      </c>
      <c r="H956" s="24">
        <f t="shared" si="83"/>
        <v>5.2007681894027644E-4</v>
      </c>
      <c r="I956" s="24">
        <f t="shared" si="84"/>
        <v>5.0528630938407486E-4</v>
      </c>
      <c r="J956" s="24">
        <f t="shared" si="92"/>
        <v>1.3890153331215093E-4</v>
      </c>
      <c r="K956" s="24">
        <f t="shared" si="93"/>
        <v>45.174455825864278</v>
      </c>
      <c r="L956" s="24">
        <f t="shared" si="88"/>
        <v>169.14274970943242</v>
      </c>
      <c r="M956" s="24">
        <f t="shared" si="89"/>
        <v>164.33248444700996</v>
      </c>
      <c r="N956" s="16">
        <f t="shared" si="90"/>
        <v>92.379463604699453</v>
      </c>
      <c r="O956" s="16">
        <f t="shared" si="91"/>
        <v>92.379463604699623</v>
      </c>
      <c r="P956" s="63">
        <f>N956*'Datos mes_productividad'!V697/100</f>
        <v>101.76050526969443</v>
      </c>
      <c r="Q956" s="63">
        <f t="shared" si="85"/>
        <v>8.8890258241062443E-5</v>
      </c>
      <c r="R956" s="63">
        <f t="shared" si="86"/>
        <v>8.1141893067443186E-5</v>
      </c>
      <c r="S956" s="63">
        <f t="shared" si="87"/>
        <v>107.62053639530053</v>
      </c>
    </row>
    <row r="957" spans="1:19" x14ac:dyDescent="0.3">
      <c r="A957" s="30">
        <v>1986</v>
      </c>
      <c r="B957" s="31">
        <v>5</v>
      </c>
      <c r="C957" s="30" t="str">
        <f t="shared" si="94"/>
        <v>1986-5</v>
      </c>
      <c r="D957" s="7">
        <v>8.4641000000000005E-5</v>
      </c>
      <c r="E957" s="7">
        <f t="shared" si="82"/>
        <v>8.6080009277965904E-5</v>
      </c>
      <c r="F957" s="7">
        <v>1.444946654038491E-4</v>
      </c>
      <c r="G957" s="7">
        <v>113.1</v>
      </c>
      <c r="H957" s="24">
        <f t="shared" si="83"/>
        <v>5.3295343638825048E-4</v>
      </c>
      <c r="I957" s="24">
        <f t="shared" si="84"/>
        <v>5.1779672759670538E-4</v>
      </c>
      <c r="J957" s="24">
        <f t="shared" si="92"/>
        <v>1.444946654038491E-4</v>
      </c>
      <c r="K957" s="24">
        <f t="shared" si="93"/>
        <v>45.254481434058896</v>
      </c>
      <c r="L957" s="24">
        <f t="shared" si="88"/>
        <v>166.91641400629516</v>
      </c>
      <c r="M957" s="24">
        <f t="shared" si="89"/>
        <v>162.16946369715146</v>
      </c>
      <c r="N957" s="16">
        <f t="shared" si="90"/>
        <v>91.163522049929142</v>
      </c>
      <c r="O957" s="16">
        <f t="shared" si="91"/>
        <v>91.163522049929313</v>
      </c>
      <c r="P957" s="63">
        <f>N957*'Datos mes_productividad'!V698/100</f>
        <v>100.52696543514762</v>
      </c>
      <c r="Q957" s="63">
        <f t="shared" si="85"/>
        <v>9.2120283301719478E-5</v>
      </c>
      <c r="R957" s="63">
        <f t="shared" si="86"/>
        <v>8.4194971186036716E-5</v>
      </c>
      <c r="S957" s="63">
        <f t="shared" si="87"/>
        <v>108.83647795007086</v>
      </c>
    </row>
    <row r="958" spans="1:19" x14ac:dyDescent="0.3">
      <c r="A958" s="30">
        <v>1986</v>
      </c>
      <c r="B958" s="31">
        <v>6</v>
      </c>
      <c r="C958" s="30" t="str">
        <f t="shared" si="94"/>
        <v>1986-6</v>
      </c>
      <c r="D958" s="7">
        <v>8.7449999999999998E-5</v>
      </c>
      <c r="E958" s="7">
        <f t="shared" si="82"/>
        <v>8.893676600416013E-5</v>
      </c>
      <c r="F958" s="7">
        <v>1.5106334379061148E-4</v>
      </c>
      <c r="G958" s="7">
        <v>113.4</v>
      </c>
      <c r="H958" s="24">
        <f t="shared" si="83"/>
        <v>5.5064068255517419E-4</v>
      </c>
      <c r="I958" s="24">
        <f t="shared" si="84"/>
        <v>5.3498096464280769E-4</v>
      </c>
      <c r="J958" s="24">
        <f t="shared" si="92"/>
        <v>1.5106334379061148E-4</v>
      </c>
      <c r="K958" s="24">
        <f t="shared" si="93"/>
        <v>45.374519846350836</v>
      </c>
      <c r="L958" s="24">
        <f t="shared" si="88"/>
        <v>165.39456860851462</v>
      </c>
      <c r="M958" s="24">
        <f t="shared" si="89"/>
        <v>160.69089819203143</v>
      </c>
      <c r="N958" s="16">
        <f t="shared" si="90"/>
        <v>90.332346833860129</v>
      </c>
      <c r="O958" s="16">
        <f t="shared" si="91"/>
        <v>90.332346833860313</v>
      </c>
      <c r="P958" s="63">
        <f>N958*'Datos mes_productividad'!V699/100</f>
        <v>99.715444499469626</v>
      </c>
      <c r="Q958" s="63">
        <f t="shared" si="85"/>
        <v>9.5904362693789304E-5</v>
      </c>
      <c r="R958" s="63">
        <f t="shared" si="86"/>
        <v>8.7698843785213805E-5</v>
      </c>
      <c r="S958" s="63">
        <f t="shared" si="87"/>
        <v>109.66765316613987</v>
      </c>
    </row>
    <row r="959" spans="1:19" x14ac:dyDescent="0.3">
      <c r="A959" s="30">
        <v>1986</v>
      </c>
      <c r="B959" s="31">
        <v>7</v>
      </c>
      <c r="C959" s="30" t="str">
        <f t="shared" si="94"/>
        <v>1986-7</v>
      </c>
      <c r="D959" s="7">
        <v>9.0335999999999997E-5</v>
      </c>
      <c r="E959" s="7">
        <f t="shared" si="82"/>
        <v>9.1871831832496386E-5</v>
      </c>
      <c r="F959" s="7">
        <v>1.6129032078386244E-4</v>
      </c>
      <c r="G959" s="7">
        <v>113.8</v>
      </c>
      <c r="H959" s="24">
        <f t="shared" si="83"/>
        <v>5.6881276957466227E-4</v>
      </c>
      <c r="I959" s="24">
        <f t="shared" si="84"/>
        <v>5.52636254110608E-4</v>
      </c>
      <c r="J959" s="24">
        <f t="shared" si="92"/>
        <v>1.6129032078386244E-4</v>
      </c>
      <c r="K959" s="24">
        <f t="shared" si="93"/>
        <v>45.534571062740078</v>
      </c>
      <c r="L959" s="24">
        <f t="shared" si="88"/>
        <v>160.58400374998132</v>
      </c>
      <c r="M959" s="24">
        <f t="shared" si="89"/>
        <v>156.01714140284417</v>
      </c>
      <c r="N959" s="16">
        <f t="shared" si="90"/>
        <v>87.704995664328194</v>
      </c>
      <c r="O959" s="16">
        <f t="shared" si="91"/>
        <v>87.704995664328365</v>
      </c>
      <c r="P959" s="63">
        <f>N959*'Datos mes_productividad'!V700/100</f>
        <v>96.910496046722798</v>
      </c>
      <c r="Q959" s="63">
        <f t="shared" si="85"/>
        <v>1.0144281511667248E-4</v>
      </c>
      <c r="R959" s="63">
        <f t="shared" si="86"/>
        <v>9.312693429123249E-5</v>
      </c>
      <c r="S959" s="63">
        <f t="shared" si="87"/>
        <v>112.29500433567181</v>
      </c>
    </row>
    <row r="960" spans="1:19" x14ac:dyDescent="0.3">
      <c r="A960" s="30">
        <v>1986</v>
      </c>
      <c r="B960" s="31">
        <v>8</v>
      </c>
      <c r="C960" s="30" t="str">
        <f t="shared" si="94"/>
        <v>1986-8</v>
      </c>
      <c r="D960" s="7">
        <v>9.6380999999999998E-5</v>
      </c>
      <c r="E960" s="7">
        <f t="shared" si="82"/>
        <v>9.8019604851308834E-5</v>
      </c>
      <c r="F960" s="7">
        <v>1.7545200116720347E-4</v>
      </c>
      <c r="G960" s="7">
        <v>114.2</v>
      </c>
      <c r="H960" s="24">
        <f t="shared" si="83"/>
        <v>6.0687592481818459E-4</v>
      </c>
      <c r="I960" s="24">
        <f t="shared" si="84"/>
        <v>5.8961692799586565E-4</v>
      </c>
      <c r="J960" s="24">
        <f t="shared" si="92"/>
        <v>1.7545200116720347E-4</v>
      </c>
      <c r="K960" s="24">
        <f t="shared" si="93"/>
        <v>45.694622279129327</v>
      </c>
      <c r="L960" s="24">
        <f t="shared" si="88"/>
        <v>158.05443067267714</v>
      </c>
      <c r="M960" s="24">
        <f t="shared" si="89"/>
        <v>153.5595070726836</v>
      </c>
      <c r="N960" s="16">
        <f t="shared" si="90"/>
        <v>86.323437161633379</v>
      </c>
      <c r="O960" s="16">
        <f t="shared" si="91"/>
        <v>86.323437161633549</v>
      </c>
      <c r="P960" s="63">
        <f>N960*'Datos mes_productividad'!V701/100</f>
        <v>95.477834092177304</v>
      </c>
      <c r="Q960" s="63">
        <f t="shared" si="85"/>
        <v>1.0956260802924614E-4</v>
      </c>
      <c r="R960" s="63">
        <f t="shared" si="86"/>
        <v>1.007395087236186E-4</v>
      </c>
      <c r="S960" s="63">
        <f t="shared" si="87"/>
        <v>113.67656283836662</v>
      </c>
    </row>
    <row r="961" spans="1:19" x14ac:dyDescent="0.3">
      <c r="A961" s="30">
        <v>1986</v>
      </c>
      <c r="B961" s="31">
        <v>9</v>
      </c>
      <c r="C961" s="30" t="str">
        <f t="shared" si="94"/>
        <v>1986-9</v>
      </c>
      <c r="D961" s="7">
        <v>1.0493E-4</v>
      </c>
      <c r="E961" s="7">
        <f t="shared" ref="E961:E1024" si="95">E962*D961/D962</f>
        <v>1.0671394919172696E-4</v>
      </c>
      <c r="F961" s="7">
        <v>1.8813410300303133E-4</v>
      </c>
      <c r="G961" s="7">
        <v>114.6</v>
      </c>
      <c r="H961" s="24">
        <f t="shared" ref="H961:H1024" si="96">D961/D$1324*100</f>
        <v>6.607058527217202E-4</v>
      </c>
      <c r="I961" s="24">
        <f t="shared" ref="I961:I1024" si="97">E961/E$1324*100</f>
        <v>6.4191598193218775E-4</v>
      </c>
      <c r="J961" s="24">
        <f t="shared" si="92"/>
        <v>1.8813410300303133E-4</v>
      </c>
      <c r="K961" s="24">
        <f t="shared" si="93"/>
        <v>45.854673495518568</v>
      </c>
      <c r="L961" s="24">
        <f t="shared" si="88"/>
        <v>161.03646637975308</v>
      </c>
      <c r="M961" s="24">
        <f t="shared" si="89"/>
        <v>156.45673640882322</v>
      </c>
      <c r="N961" s="16">
        <f t="shared" si="90"/>
        <v>87.952113883177603</v>
      </c>
      <c r="O961" s="16">
        <f t="shared" si="91"/>
        <v>87.952113883177802</v>
      </c>
      <c r="P961" s="63">
        <f>N961*'Datos mes_productividad'!V702/100</f>
        <v>97.374998721875187</v>
      </c>
      <c r="Q961" s="63">
        <f t="shared" ref="Q961:Q1024" si="98">D961+(D961-(D961*N961/100))</f>
        <v>1.1757184690238175E-4</v>
      </c>
      <c r="R961" s="63">
        <f t="shared" ref="R961:R1024" si="99">D961+(D961-(D961*P961/100))</f>
        <v>1.0768441384113638E-4</v>
      </c>
      <c r="S961" s="63">
        <f t="shared" ref="S961:S1024" si="100">Q961/D961*100</f>
        <v>112.04788611682241</v>
      </c>
    </row>
    <row r="962" spans="1:19" x14ac:dyDescent="0.3">
      <c r="A962" s="30">
        <v>1986</v>
      </c>
      <c r="B962" s="31">
        <v>10</v>
      </c>
      <c r="C962" s="30" t="str">
        <f t="shared" si="94"/>
        <v>1986-10</v>
      </c>
      <c r="D962" s="7">
        <v>1.0917900000000001E-4</v>
      </c>
      <c r="E962" s="7">
        <f t="shared" si="95"/>
        <v>1.1103518782810977E-4</v>
      </c>
      <c r="F962" s="7">
        <v>1.9953173555035882E-4</v>
      </c>
      <c r="G962" s="7">
        <v>115</v>
      </c>
      <c r="H962" s="24">
        <f t="shared" si="96"/>
        <v>6.8746025249504135E-4</v>
      </c>
      <c r="I962" s="24">
        <f t="shared" si="97"/>
        <v>6.6790951102043577E-4</v>
      </c>
      <c r="J962" s="24">
        <f t="shared" si="92"/>
        <v>1.9953173555035885E-4</v>
      </c>
      <c r="K962" s="24">
        <f t="shared" si="93"/>
        <v>46.01472471190781</v>
      </c>
      <c r="L962" s="24">
        <f t="shared" ref="L962:L1025" si="101">H962*K962/J962</f>
        <v>158.53765909310295</v>
      </c>
      <c r="M962" s="24">
        <f t="shared" ref="M962:M1025" si="102">I962*K962/J962</f>
        <v>154.02899291833998</v>
      </c>
      <c r="N962" s="16">
        <f t="shared" ref="N962:N1025" si="103">L962/$E$5*100</f>
        <v>86.587358508272047</v>
      </c>
      <c r="O962" s="16">
        <f t="shared" ref="O962:O1025" si="104">M962/$F$5*100</f>
        <v>86.587358508272246</v>
      </c>
      <c r="P962" s="63">
        <f>N962*'Datos mes_productividad'!V703/100</f>
        <v>95.95840551360088</v>
      </c>
      <c r="Q962" s="63">
        <f t="shared" si="98"/>
        <v>1.2382278785425367E-4</v>
      </c>
      <c r="R962" s="63">
        <f t="shared" si="99"/>
        <v>1.1359157244430571E-4</v>
      </c>
      <c r="S962" s="63">
        <f t="shared" si="100"/>
        <v>113.41264149172797</v>
      </c>
    </row>
    <row r="963" spans="1:19" x14ac:dyDescent="0.3">
      <c r="A963" s="30">
        <v>1986</v>
      </c>
      <c r="B963" s="31">
        <v>11</v>
      </c>
      <c r="C963" s="30" t="str">
        <f t="shared" si="94"/>
        <v>1986-11</v>
      </c>
      <c r="D963" s="7">
        <v>1.14885E-4</v>
      </c>
      <c r="E963" s="7">
        <f t="shared" si="95"/>
        <v>1.1683819739723198E-4</v>
      </c>
      <c r="F963" s="7">
        <v>2.1010015374688164E-4</v>
      </c>
      <c r="G963" s="7">
        <v>115.3</v>
      </c>
      <c r="H963" s="24">
        <f t="shared" si="96"/>
        <v>7.2338884866039092E-4</v>
      </c>
      <c r="I963" s="24">
        <f t="shared" si="97"/>
        <v>7.0281633073743808E-4</v>
      </c>
      <c r="J963" s="24">
        <f t="shared" si="92"/>
        <v>2.1010015374688164E-4</v>
      </c>
      <c r="K963" s="24">
        <f t="shared" si="93"/>
        <v>46.134763124199743</v>
      </c>
      <c r="L963" s="24">
        <f t="shared" si="101"/>
        <v>158.84506786149865</v>
      </c>
      <c r="M963" s="24">
        <f t="shared" si="102"/>
        <v>154.32765926223021</v>
      </c>
      <c r="N963" s="16">
        <f t="shared" si="103"/>
        <v>86.755253716198851</v>
      </c>
      <c r="O963" s="16">
        <f t="shared" si="104"/>
        <v>86.755253716199036</v>
      </c>
      <c r="P963" s="63">
        <f>N963*'Datos mes_productividad'!V704/100</f>
        <v>96.239124857104358</v>
      </c>
      <c r="Q963" s="63">
        <f t="shared" si="98"/>
        <v>1.3010122676814493E-4</v>
      </c>
      <c r="R963" s="63">
        <f t="shared" si="99"/>
        <v>1.1920568140791566E-4</v>
      </c>
      <c r="S963" s="63">
        <f t="shared" si="100"/>
        <v>113.24474628380115</v>
      </c>
    </row>
    <row r="964" spans="1:19" x14ac:dyDescent="0.3">
      <c r="A964" s="30">
        <v>1986</v>
      </c>
      <c r="B964" s="31">
        <v>12</v>
      </c>
      <c r="C964" s="30" t="str">
        <f t="shared" si="94"/>
        <v>1986-12</v>
      </c>
      <c r="D964" s="7">
        <v>1.2108999999999999E-4</v>
      </c>
      <c r="E964" s="7">
        <f t="shared" si="95"/>
        <v>1.2314869062828758E-4</v>
      </c>
      <c r="F964" s="7">
        <v>2.2005072595653163E-4</v>
      </c>
      <c r="G964" s="7">
        <v>115.6</v>
      </c>
      <c r="H964" s="24">
        <f t="shared" si="96"/>
        <v>7.6245946541573519E-4</v>
      </c>
      <c r="I964" s="24">
        <f t="shared" si="97"/>
        <v>7.4077581484960071E-4</v>
      </c>
      <c r="J964" s="24">
        <f t="shared" si="92"/>
        <v>2.2005072595653163E-4</v>
      </c>
      <c r="K964" s="24">
        <f t="shared" si="93"/>
        <v>46.254801536491676</v>
      </c>
      <c r="L964" s="24">
        <f t="shared" si="101"/>
        <v>160.26946104868122</v>
      </c>
      <c r="M964" s="24">
        <f t="shared" si="102"/>
        <v>155.71154400858333</v>
      </c>
      <c r="N964" s="16">
        <f t="shared" si="103"/>
        <v>87.533204168229233</v>
      </c>
      <c r="O964" s="16">
        <f t="shared" si="104"/>
        <v>87.533204168229403</v>
      </c>
      <c r="P964" s="63">
        <f>N964*'Datos mes_productividad'!V705/100</f>
        <v>97.197715161086251</v>
      </c>
      <c r="Q964" s="63">
        <f t="shared" si="98"/>
        <v>1.3618604307269122E-4</v>
      </c>
      <c r="R964" s="63">
        <f t="shared" si="99"/>
        <v>1.2448328671144066E-4</v>
      </c>
      <c r="S964" s="63">
        <f t="shared" si="100"/>
        <v>112.46679583177077</v>
      </c>
    </row>
    <row r="965" spans="1:19" x14ac:dyDescent="0.3">
      <c r="A965" s="30">
        <v>1987</v>
      </c>
      <c r="B965" s="31">
        <v>1</v>
      </c>
      <c r="C965" s="30" t="str">
        <f t="shared" si="94"/>
        <v>1987-1</v>
      </c>
      <c r="D965" s="7">
        <v>1.2901899999999999E-4</v>
      </c>
      <c r="E965" s="7">
        <f t="shared" si="95"/>
        <v>1.3121249414626342E-4</v>
      </c>
      <c r="F965" s="7">
        <v>2.3673256760212049E-4</v>
      </c>
      <c r="G965" s="7">
        <v>115.9</v>
      </c>
      <c r="H965" s="24">
        <f t="shared" si="96"/>
        <v>8.1238547996096084E-4</v>
      </c>
      <c r="I965" s="24">
        <f t="shared" si="97"/>
        <v>7.8928197915666565E-4</v>
      </c>
      <c r="J965" s="24">
        <f t="shared" si="92"/>
        <v>2.3673256760212047E-4</v>
      </c>
      <c r="K965" s="24">
        <f t="shared" si="93"/>
        <v>46.374839948783617</v>
      </c>
      <c r="L965" s="24">
        <f t="shared" si="101"/>
        <v>159.14264349645768</v>
      </c>
      <c r="M965" s="24">
        <f t="shared" si="102"/>
        <v>154.61677211801455</v>
      </c>
      <c r="N965" s="16">
        <f t="shared" si="103"/>
        <v>86.917778433259258</v>
      </c>
      <c r="O965" s="16">
        <f t="shared" si="104"/>
        <v>86.9177784332594</v>
      </c>
      <c r="P965" s="63">
        <f>N965*'Datos mes_productividad'!V706/100</f>
        <v>96.609358039542769</v>
      </c>
      <c r="Q965" s="63">
        <f t="shared" si="98"/>
        <v>1.4589755144319322E-4</v>
      </c>
      <c r="R965" s="63">
        <f t="shared" si="99"/>
        <v>1.3339357235096229E-4</v>
      </c>
      <c r="S965" s="63">
        <f t="shared" si="100"/>
        <v>113.08222156674073</v>
      </c>
    </row>
    <row r="966" spans="1:19" x14ac:dyDescent="0.3">
      <c r="A966" s="30">
        <v>1987</v>
      </c>
      <c r="B966" s="31">
        <v>2</v>
      </c>
      <c r="C966" s="30" t="str">
        <f t="shared" si="94"/>
        <v>1987-2</v>
      </c>
      <c r="D966" s="7">
        <v>1.38665E-4</v>
      </c>
      <c r="E966" s="7">
        <f t="shared" si="95"/>
        <v>1.4102248894187381E-4</v>
      </c>
      <c r="F966" s="7">
        <v>2.5201612622478495E-4</v>
      </c>
      <c r="G966" s="7">
        <v>116.2</v>
      </c>
      <c r="H966" s="24">
        <f t="shared" si="96"/>
        <v>8.7312281585492555E-4</v>
      </c>
      <c r="I966" s="24">
        <f t="shared" si="97"/>
        <v>8.4829200071120556E-4</v>
      </c>
      <c r="J966" s="24">
        <f t="shared" si="92"/>
        <v>2.5201612622478495E-4</v>
      </c>
      <c r="K966" s="24">
        <f t="shared" si="93"/>
        <v>46.49487836107555</v>
      </c>
      <c r="L966" s="24">
        <f t="shared" si="101"/>
        <v>161.08389461254276</v>
      </c>
      <c r="M966" s="24">
        <f t="shared" si="102"/>
        <v>156.50281582600567</v>
      </c>
      <c r="N966" s="16">
        <f t="shared" si="103"/>
        <v>87.978017415621991</v>
      </c>
      <c r="O966" s="16">
        <f t="shared" si="104"/>
        <v>87.978017415622148</v>
      </c>
      <c r="P966" s="63">
        <f>N966*'Datos mes_productividad'!V707/100</f>
        <v>97.884087969149803</v>
      </c>
      <c r="Q966" s="63">
        <f t="shared" si="98"/>
        <v>1.5533528215062777E-4</v>
      </c>
      <c r="R966" s="63">
        <f t="shared" si="99"/>
        <v>1.4159902941757844E-4</v>
      </c>
      <c r="S966" s="63">
        <f t="shared" si="100"/>
        <v>112.02198258437801</v>
      </c>
    </row>
    <row r="967" spans="1:19" x14ac:dyDescent="0.3">
      <c r="A967" s="30">
        <v>1987</v>
      </c>
      <c r="B967" s="31">
        <v>3</v>
      </c>
      <c r="C967" s="30" t="str">
        <f t="shared" si="94"/>
        <v>1987-3</v>
      </c>
      <c r="D967" s="7">
        <v>1.53795E-4</v>
      </c>
      <c r="E967" s="7">
        <f t="shared" si="95"/>
        <v>1.5640971901211901E-4</v>
      </c>
      <c r="F967" s="7">
        <v>2.7282778051947664E-4</v>
      </c>
      <c r="G967" s="7">
        <v>116.6</v>
      </c>
      <c r="H967" s="24">
        <f t="shared" si="96"/>
        <v>9.6839089506658689E-4</v>
      </c>
      <c r="I967" s="24">
        <f t="shared" si="97"/>
        <v>9.4085074279291725E-4</v>
      </c>
      <c r="J967" s="24">
        <f t="shared" si="92"/>
        <v>2.7282778051947664E-4</v>
      </c>
      <c r="K967" s="24">
        <f t="shared" si="93"/>
        <v>46.654929577464785</v>
      </c>
      <c r="L967" s="24">
        <f t="shared" si="101"/>
        <v>165.5997381453036</v>
      </c>
      <c r="M967" s="24">
        <f t="shared" si="102"/>
        <v>160.89023289464978</v>
      </c>
      <c r="N967" s="16">
        <f t="shared" si="103"/>
        <v>90.444402785351699</v>
      </c>
      <c r="O967" s="16">
        <f t="shared" si="104"/>
        <v>90.444402785351897</v>
      </c>
      <c r="P967" s="63">
        <f>N967*'Datos mes_productividad'!V708/100</f>
        <v>100.72724880400386</v>
      </c>
      <c r="Q967" s="63">
        <f t="shared" si="98"/>
        <v>1.6849103073626837E-4</v>
      </c>
      <c r="R967" s="63">
        <f t="shared" si="99"/>
        <v>1.5267652770188225E-4</v>
      </c>
      <c r="S967" s="63">
        <f t="shared" si="100"/>
        <v>109.55559721464832</v>
      </c>
    </row>
    <row r="968" spans="1:19" x14ac:dyDescent="0.3">
      <c r="A968" s="30">
        <v>1987</v>
      </c>
      <c r="B968" s="31">
        <v>4</v>
      </c>
      <c r="C968" s="30" t="str">
        <f t="shared" si="94"/>
        <v>1987-4</v>
      </c>
      <c r="D968" s="7">
        <v>1.538E-4</v>
      </c>
      <c r="E968" s="7">
        <f t="shared" si="95"/>
        <v>1.564148040187516E-4</v>
      </c>
      <c r="F968" s="7">
        <v>2.8193287927340423E-4</v>
      </c>
      <c r="G968" s="7">
        <v>117.3</v>
      </c>
      <c r="H968" s="24">
        <f t="shared" si="96"/>
        <v>9.6842237823883135E-4</v>
      </c>
      <c r="I968" s="24">
        <f t="shared" si="97"/>
        <v>9.4088133061250793E-4</v>
      </c>
      <c r="J968" s="24">
        <f t="shared" si="92"/>
        <v>2.8193287927340423E-4</v>
      </c>
      <c r="K968" s="24">
        <f t="shared" si="93"/>
        <v>46.935019206145967</v>
      </c>
      <c r="L968" s="24">
        <f t="shared" si="101"/>
        <v>161.21895055107481</v>
      </c>
      <c r="M968" s="24">
        <f t="shared" si="102"/>
        <v>156.63403089704136</v>
      </c>
      <c r="N968" s="16">
        <f t="shared" si="103"/>
        <v>88.051779933847882</v>
      </c>
      <c r="O968" s="16">
        <f t="shared" si="104"/>
        <v>88.051779933848039</v>
      </c>
      <c r="P968" s="63">
        <f>N968*'Datos mes_productividad'!V709/100</f>
        <v>98.159144599832658</v>
      </c>
      <c r="Q968" s="63">
        <f t="shared" si="98"/>
        <v>1.7217636246174195E-4</v>
      </c>
      <c r="R968" s="63">
        <f t="shared" si="99"/>
        <v>1.5663123560545736E-4</v>
      </c>
      <c r="S968" s="63">
        <f t="shared" si="100"/>
        <v>111.9482200661521</v>
      </c>
    </row>
    <row r="969" spans="1:19" x14ac:dyDescent="0.3">
      <c r="A969" s="30">
        <v>1987</v>
      </c>
      <c r="B969" s="31">
        <v>5</v>
      </c>
      <c r="C969" s="30" t="str">
        <f t="shared" si="94"/>
        <v>1987-5</v>
      </c>
      <c r="D969" s="7">
        <v>1.5877900000000001E-4</v>
      </c>
      <c r="E969" s="7">
        <f t="shared" si="95"/>
        <v>1.6147845362349389E-4</v>
      </c>
      <c r="F969" s="7">
        <v>2.9363943481416839E-4</v>
      </c>
      <c r="G969" s="7">
        <v>117.7</v>
      </c>
      <c r="H969" s="24">
        <f t="shared" si="96"/>
        <v>9.9977332115984007E-4</v>
      </c>
      <c r="I969" s="24">
        <f t="shared" si="97"/>
        <v>9.7134068136101037E-4</v>
      </c>
      <c r="J969" s="24">
        <f t="shared" si="92"/>
        <v>2.9363943481416839E-4</v>
      </c>
      <c r="K969" s="24">
        <f t="shared" si="93"/>
        <v>47.095070422535215</v>
      </c>
      <c r="L969" s="24">
        <f t="shared" si="101"/>
        <v>160.34765560828791</v>
      </c>
      <c r="M969" s="24">
        <f t="shared" si="102"/>
        <v>155.7875147863582</v>
      </c>
      <c r="N969" s="16">
        <f t="shared" si="103"/>
        <v>87.575911121295093</v>
      </c>
      <c r="O969" s="16">
        <f t="shared" si="104"/>
        <v>87.575911121295263</v>
      </c>
      <c r="P969" s="63">
        <f>N969*'Datos mes_productividad'!V710/100</f>
        <v>97.724765929172648</v>
      </c>
      <c r="Q969" s="63">
        <f t="shared" si="98"/>
        <v>1.7850584408071887E-4</v>
      </c>
      <c r="R969" s="63">
        <f t="shared" si="99"/>
        <v>1.6239159390531898E-4</v>
      </c>
      <c r="S969" s="63">
        <f t="shared" si="100"/>
        <v>112.42408887870489</v>
      </c>
    </row>
    <row r="970" spans="1:19" x14ac:dyDescent="0.3">
      <c r="A970" s="30">
        <v>1987</v>
      </c>
      <c r="B970" s="31">
        <v>6</v>
      </c>
      <c r="C970" s="30" t="str">
        <f t="shared" si="94"/>
        <v>1987-6</v>
      </c>
      <c r="D970" s="7">
        <v>1.70421E-4</v>
      </c>
      <c r="E970" s="7">
        <f t="shared" si="95"/>
        <v>1.7331838306683788E-4</v>
      </c>
      <c r="F970" s="7">
        <v>3.1721513694487431E-4</v>
      </c>
      <c r="G970" s="7">
        <v>117.9</v>
      </c>
      <c r="H970" s="24">
        <f t="shared" si="96"/>
        <v>1.0730787394137831E-3</v>
      </c>
      <c r="I970" s="24">
        <f t="shared" si="97"/>
        <v>1.0425613604961913E-3</v>
      </c>
      <c r="J970" s="24">
        <f t="shared" ref="J970:J1033" si="105">F970/F$1324*100</f>
        <v>3.1721513694487431E-4</v>
      </c>
      <c r="K970" s="24">
        <f t="shared" ref="K970:K1033" si="106">G970/G$1324*100</f>
        <v>47.17509603072984</v>
      </c>
      <c r="L970" s="24">
        <f t="shared" si="101"/>
        <v>159.58441664521496</v>
      </c>
      <c r="M970" s="24">
        <f t="shared" si="102"/>
        <v>155.04598164205257</v>
      </c>
      <c r="N970" s="16">
        <f t="shared" si="103"/>
        <v>87.159058456123162</v>
      </c>
      <c r="O970" s="16">
        <f t="shared" si="104"/>
        <v>87.159058456123333</v>
      </c>
      <c r="P970" s="63">
        <f>N970*'Datos mes_productividad'!V711/100</f>
        <v>97.355356984660745</v>
      </c>
      <c r="Q970" s="63">
        <f t="shared" si="98"/>
        <v>1.9230466098849034E-4</v>
      </c>
      <c r="R970" s="63">
        <f t="shared" si="99"/>
        <v>1.7492802707317132E-4</v>
      </c>
      <c r="S970" s="63">
        <f t="shared" si="100"/>
        <v>112.84094154387682</v>
      </c>
    </row>
    <row r="971" spans="1:19" x14ac:dyDescent="0.3">
      <c r="A971" s="30">
        <v>1987</v>
      </c>
      <c r="B971" s="31">
        <v>7</v>
      </c>
      <c r="C971" s="30" t="str">
        <f t="shared" ref="C971:C1034" si="107">_xlfn.CONCAT(A971,"-",B971)</f>
        <v>1987-7</v>
      </c>
      <c r="D971" s="7">
        <v>1.8878100000000001E-4</v>
      </c>
      <c r="E971" s="7">
        <f t="shared" si="95"/>
        <v>1.9199052742174217E-4</v>
      </c>
      <c r="F971" s="7">
        <v>3.4924557363279847E-4</v>
      </c>
      <c r="G971" s="7">
        <v>118.3</v>
      </c>
      <c r="H971" s="24">
        <f t="shared" si="96"/>
        <v>1.1886849478953499E-3</v>
      </c>
      <c r="I971" s="24">
        <f t="shared" si="97"/>
        <v>1.1548798340335492E-3</v>
      </c>
      <c r="J971" s="24">
        <f t="shared" si="105"/>
        <v>3.4924557363279847E-4</v>
      </c>
      <c r="K971" s="24">
        <f t="shared" si="106"/>
        <v>47.335147247119082</v>
      </c>
      <c r="L971" s="24">
        <f t="shared" si="101"/>
        <v>161.10891958854117</v>
      </c>
      <c r="M971" s="24">
        <f t="shared" si="102"/>
        <v>156.52712911455106</v>
      </c>
      <c r="N971" s="16">
        <f t="shared" si="103"/>
        <v>87.991685124485798</v>
      </c>
      <c r="O971" s="16">
        <f t="shared" si="104"/>
        <v>87.991685124485969</v>
      </c>
      <c r="P971" s="63">
        <f>N971*'Datos mes_productividad'!V712/100</f>
        <v>97.899111701060889</v>
      </c>
      <c r="Q971" s="63">
        <f t="shared" si="98"/>
        <v>2.1145041690514448E-4</v>
      </c>
      <c r="R971" s="63">
        <f t="shared" si="99"/>
        <v>1.9274707793962026E-4</v>
      </c>
      <c r="S971" s="63">
        <f t="shared" si="100"/>
        <v>112.00831487551422</v>
      </c>
    </row>
    <row r="972" spans="1:19" x14ac:dyDescent="0.3">
      <c r="A972" s="30">
        <v>1987</v>
      </c>
      <c r="B972" s="31">
        <v>8</v>
      </c>
      <c r="C972" s="30" t="str">
        <f t="shared" si="107"/>
        <v>1987-8</v>
      </c>
      <c r="D972" s="7">
        <v>2.11113E-4</v>
      </c>
      <c r="E972" s="7">
        <f t="shared" si="95"/>
        <v>2.1470220104558325E-4</v>
      </c>
      <c r="F972" s="7">
        <v>3.9720993314009637E-4</v>
      </c>
      <c r="G972" s="7">
        <v>118.7</v>
      </c>
      <c r="H972" s="24">
        <f t="shared" si="96"/>
        <v>1.3293013884078959E-3</v>
      </c>
      <c r="I972" s="24">
        <f t="shared" si="97"/>
        <v>1.2914972714538255E-3</v>
      </c>
      <c r="J972" s="24">
        <f t="shared" si="105"/>
        <v>3.9720993314009643E-4</v>
      </c>
      <c r="K972" s="24">
        <f t="shared" si="106"/>
        <v>47.495198463508324</v>
      </c>
      <c r="L972" s="24">
        <f t="shared" si="101"/>
        <v>158.94726690528717</v>
      </c>
      <c r="M972" s="24">
        <f t="shared" si="102"/>
        <v>154.42695185858875</v>
      </c>
      <c r="N972" s="16">
        <f t="shared" si="103"/>
        <v>86.811071023546134</v>
      </c>
      <c r="O972" s="16">
        <f t="shared" si="104"/>
        <v>86.811071023546305</v>
      </c>
      <c r="P972" s="63">
        <f>N972*'Datos mes_productividad'!V713/100</f>
        <v>96.205970136028668</v>
      </c>
      <c r="Q972" s="63">
        <f t="shared" si="98"/>
        <v>2.3895654363006105E-4</v>
      </c>
      <c r="R972" s="63">
        <f t="shared" si="99"/>
        <v>2.1912269026672578E-4</v>
      </c>
      <c r="S972" s="63">
        <f t="shared" si="100"/>
        <v>113.18892897645387</v>
      </c>
    </row>
    <row r="973" spans="1:19" x14ac:dyDescent="0.3">
      <c r="A973" s="30">
        <v>1987</v>
      </c>
      <c r="B973" s="31">
        <v>9</v>
      </c>
      <c r="C973" s="30" t="str">
        <f t="shared" si="107"/>
        <v>1987-9</v>
      </c>
      <c r="D973" s="7">
        <v>2.4398700000000001E-4</v>
      </c>
      <c r="E973" s="7">
        <f t="shared" si="95"/>
        <v>2.4813510265359653E-4</v>
      </c>
      <c r="F973" s="7">
        <v>4.4354838215562132E-4</v>
      </c>
      <c r="G973" s="7">
        <v>119.2</v>
      </c>
      <c r="H973" s="24">
        <f t="shared" si="96"/>
        <v>1.5362969492806093E-3</v>
      </c>
      <c r="I973" s="24">
        <f t="shared" si="97"/>
        <v>1.4926060676993108E-3</v>
      </c>
      <c r="J973" s="24">
        <f t="shared" si="105"/>
        <v>4.4354838215562132E-4</v>
      </c>
      <c r="K973" s="24">
        <f t="shared" si="106"/>
        <v>47.695262483994881</v>
      </c>
      <c r="L973" s="24">
        <f t="shared" si="101"/>
        <v>165.1997599296634</v>
      </c>
      <c r="M973" s="24">
        <f t="shared" si="102"/>
        <v>160.50162969401745</v>
      </c>
      <c r="N973" s="16">
        <f t="shared" si="103"/>
        <v>90.225949596681872</v>
      </c>
      <c r="O973" s="16">
        <f t="shared" si="104"/>
        <v>90.225949596682071</v>
      </c>
      <c r="P973" s="63">
        <f>N973*'Datos mes_productividad'!V714/100</f>
        <v>99.597437170163374</v>
      </c>
      <c r="Q973" s="63">
        <f t="shared" si="98"/>
        <v>2.6783441235754383E-4</v>
      </c>
      <c r="R973" s="63">
        <f t="shared" si="99"/>
        <v>2.4496920097163348E-4</v>
      </c>
      <c r="S973" s="63">
        <f t="shared" si="100"/>
        <v>109.77405040331814</v>
      </c>
    </row>
    <row r="974" spans="1:19" x14ac:dyDescent="0.3">
      <c r="A974" s="30">
        <v>1987</v>
      </c>
      <c r="B974" s="31">
        <v>10</v>
      </c>
      <c r="C974" s="30" t="str">
        <f t="shared" si="107"/>
        <v>1987-10</v>
      </c>
      <c r="D974" s="7">
        <v>3.2348199999999999E-4</v>
      </c>
      <c r="E974" s="7">
        <f t="shared" si="95"/>
        <v>3.2898162310529127E-4</v>
      </c>
      <c r="F974" s="7">
        <v>5.3037200241628688E-4</v>
      </c>
      <c r="G974" s="7">
        <v>119.8</v>
      </c>
      <c r="H974" s="24">
        <f t="shared" si="96"/>
        <v>2.0368479047948871E-3</v>
      </c>
      <c r="I974" s="24">
        <f t="shared" si="97"/>
        <v>1.9789218113731811E-3</v>
      </c>
      <c r="J974" s="24">
        <f t="shared" si="105"/>
        <v>5.3037200241628688E-4</v>
      </c>
      <c r="K974" s="24">
        <f t="shared" si="106"/>
        <v>47.935339308578747</v>
      </c>
      <c r="L974" s="24">
        <f t="shared" si="101"/>
        <v>184.09153385075504</v>
      </c>
      <c r="M974" s="24">
        <f t="shared" si="102"/>
        <v>178.85613882549035</v>
      </c>
      <c r="N974" s="16">
        <f t="shared" si="103"/>
        <v>100.54393215502249</v>
      </c>
      <c r="O974" s="16">
        <f t="shared" si="104"/>
        <v>100.54393215502266</v>
      </c>
      <c r="P974" s="63">
        <f>N974*'Datos mes_productividad'!V715/100</f>
        <v>110.55091985350009</v>
      </c>
      <c r="Q974" s="63">
        <f t="shared" si="98"/>
        <v>3.2172247738629015E-4</v>
      </c>
      <c r="R974" s="63">
        <f t="shared" si="99"/>
        <v>2.8935167343950086E-4</v>
      </c>
      <c r="S974" s="63">
        <f t="shared" si="100"/>
        <v>99.456067844977511</v>
      </c>
    </row>
    <row r="975" spans="1:19" x14ac:dyDescent="0.3">
      <c r="A975" s="30">
        <v>1987</v>
      </c>
      <c r="B975" s="31">
        <v>11</v>
      </c>
      <c r="C975" s="30" t="str">
        <f t="shared" si="107"/>
        <v>1987-11</v>
      </c>
      <c r="D975" s="7">
        <v>3.5E-4</v>
      </c>
      <c r="E975" s="7">
        <f t="shared" si="95"/>
        <v>3.5595046428194438E-4</v>
      </c>
      <c r="F975" s="7">
        <v>5.8484000389067673E-4</v>
      </c>
      <c r="G975" s="7">
        <v>120.1</v>
      </c>
      <c r="H975" s="24">
        <f t="shared" si="96"/>
        <v>2.2038220571104746E-3</v>
      </c>
      <c r="I975" s="24">
        <f t="shared" si="97"/>
        <v>2.1411473713548613E-3</v>
      </c>
      <c r="J975" s="24">
        <f t="shared" si="105"/>
        <v>5.8484000389067673E-4</v>
      </c>
      <c r="K975" s="24">
        <f t="shared" si="106"/>
        <v>48.05537772087068</v>
      </c>
      <c r="L975" s="24">
        <f t="shared" si="101"/>
        <v>181.08457130067808</v>
      </c>
      <c r="M975" s="24">
        <f t="shared" si="102"/>
        <v>175.9346915429899</v>
      </c>
      <c r="N975" s="16">
        <f t="shared" si="103"/>
        <v>98.901641321198824</v>
      </c>
      <c r="O975" s="16">
        <f t="shared" si="104"/>
        <v>98.90164132119898</v>
      </c>
      <c r="P975" s="63">
        <f>N975*'Datos mes_productividad'!V716/100</f>
        <v>108.31778894314721</v>
      </c>
      <c r="Q975" s="63">
        <f t="shared" si="98"/>
        <v>3.5384425537580413E-4</v>
      </c>
      <c r="R975" s="63">
        <f t="shared" si="99"/>
        <v>3.208877386989848E-4</v>
      </c>
      <c r="S975" s="63">
        <f t="shared" si="100"/>
        <v>101.09835867880119</v>
      </c>
    </row>
    <row r="976" spans="1:19" x14ac:dyDescent="0.3">
      <c r="A976" s="30">
        <v>1987</v>
      </c>
      <c r="B976" s="31">
        <v>12</v>
      </c>
      <c r="C976" s="30" t="str">
        <f t="shared" si="107"/>
        <v>1987-12</v>
      </c>
      <c r="D976" s="7">
        <v>3.5131600000000001E-4</v>
      </c>
      <c r="E976" s="7">
        <f t="shared" si="95"/>
        <v>3.5728883802764455E-4</v>
      </c>
      <c r="F976" s="7">
        <v>6.0467611189030828E-4</v>
      </c>
      <c r="G976" s="7">
        <v>120.4</v>
      </c>
      <c r="H976" s="24">
        <f t="shared" si="96"/>
        <v>2.2121084280452099E-3</v>
      </c>
      <c r="I976" s="24">
        <f t="shared" si="97"/>
        <v>2.1491980854711559E-3</v>
      </c>
      <c r="J976" s="24">
        <f t="shared" si="105"/>
        <v>6.0467611189030828E-4</v>
      </c>
      <c r="K976" s="24">
        <f t="shared" si="106"/>
        <v>48.175416133162621</v>
      </c>
      <c r="L976" s="24">
        <f t="shared" si="101"/>
        <v>176.24186230807558</v>
      </c>
      <c r="M976" s="24">
        <f t="shared" si="102"/>
        <v>171.22970476953756</v>
      </c>
      <c r="N976" s="16">
        <f t="shared" si="103"/>
        <v>96.256734224094188</v>
      </c>
      <c r="O976" s="16">
        <f t="shared" si="104"/>
        <v>96.256734224094345</v>
      </c>
      <c r="P976" s="63">
        <f>N976*'Datos mes_productividad'!V717/100</f>
        <v>105.00674660054823</v>
      </c>
      <c r="Q976" s="63">
        <f t="shared" si="98"/>
        <v>3.6446669159328126E-4</v>
      </c>
      <c r="R976" s="63">
        <f t="shared" si="99"/>
        <v>3.3372649811281798E-4</v>
      </c>
      <c r="S976" s="63">
        <f t="shared" si="100"/>
        <v>103.7432657759058</v>
      </c>
    </row>
    <row r="977" spans="1:19" x14ac:dyDescent="0.3">
      <c r="A977" s="30">
        <v>1988</v>
      </c>
      <c r="B977" s="31">
        <v>1</v>
      </c>
      <c r="C977" s="30" t="str">
        <f t="shared" si="107"/>
        <v>1988-1</v>
      </c>
      <c r="D977" s="7">
        <v>3.9078600000000001E-4</v>
      </c>
      <c r="E977" s="7">
        <f t="shared" si="95"/>
        <v>3.9742988038538268E-4</v>
      </c>
      <c r="F977" s="7">
        <v>6.5963188651222868E-4</v>
      </c>
      <c r="G977" s="7">
        <v>120.9</v>
      </c>
      <c r="H977" s="24">
        <f t="shared" si="96"/>
        <v>2.4606365897427824E-3</v>
      </c>
      <c r="I977" s="24">
        <f t="shared" si="97"/>
        <v>2.3906583333208027E-3</v>
      </c>
      <c r="J977" s="24">
        <f t="shared" si="105"/>
        <v>6.5963188651222868E-4</v>
      </c>
      <c r="K977" s="24">
        <f t="shared" si="106"/>
        <v>48.375480153649178</v>
      </c>
      <c r="L977" s="24">
        <f t="shared" si="101"/>
        <v>180.45591631695359</v>
      </c>
      <c r="M977" s="24">
        <f t="shared" si="102"/>
        <v>175.32391493262438</v>
      </c>
      <c r="N977" s="16">
        <f t="shared" si="103"/>
        <v>98.558293407743164</v>
      </c>
      <c r="O977" s="16">
        <f t="shared" si="104"/>
        <v>98.558293407743335</v>
      </c>
      <c r="P977" s="63">
        <f>N977*'Datos mes_productividad'!V718/100</f>
        <v>107.09496363185679</v>
      </c>
      <c r="Q977" s="63">
        <f t="shared" si="98"/>
        <v>3.9641998752361682E-4</v>
      </c>
      <c r="R977" s="63">
        <f t="shared" si="99"/>
        <v>3.6305987542161215E-4</v>
      </c>
      <c r="S977" s="63">
        <f t="shared" si="100"/>
        <v>101.44170659225684</v>
      </c>
    </row>
    <row r="978" spans="1:19" x14ac:dyDescent="0.3">
      <c r="A978" s="30">
        <v>1988</v>
      </c>
      <c r="B978" s="31">
        <v>2</v>
      </c>
      <c r="C978" s="30" t="str">
        <f t="shared" si="107"/>
        <v>1988-2</v>
      </c>
      <c r="D978" s="7">
        <v>4.3207100000000002E-4</v>
      </c>
      <c r="E978" s="7">
        <f t="shared" si="95"/>
        <v>4.3941678015075431E-4</v>
      </c>
      <c r="F978" s="7">
        <v>7.2840790031421471E-4</v>
      </c>
      <c r="G978" s="7">
        <v>121.2</v>
      </c>
      <c r="H978" s="24">
        <f t="shared" si="96"/>
        <v>2.720593142965085E-3</v>
      </c>
      <c r="I978" s="24">
        <f t="shared" si="97"/>
        <v>2.6432219596819041E-3</v>
      </c>
      <c r="J978" s="24">
        <f t="shared" si="105"/>
        <v>7.2840790031421471E-4</v>
      </c>
      <c r="K978" s="24">
        <f t="shared" si="106"/>
        <v>48.495518565941104</v>
      </c>
      <c r="L978" s="24">
        <f t="shared" si="101"/>
        <v>181.13007178824063</v>
      </c>
      <c r="M978" s="24">
        <f t="shared" si="102"/>
        <v>175.97889803825831</v>
      </c>
      <c r="N978" s="16">
        <f t="shared" si="103"/>
        <v>98.926491991073846</v>
      </c>
      <c r="O978" s="16">
        <f t="shared" si="104"/>
        <v>98.92649199107403</v>
      </c>
      <c r="P978" s="63">
        <f>N978*'Datos mes_productividad'!V719/100</f>
        <v>107.07258174666947</v>
      </c>
      <c r="Q978" s="63">
        <f t="shared" si="98"/>
        <v>4.3670931678924731E-4</v>
      </c>
      <c r="R978" s="63">
        <f t="shared" si="99"/>
        <v>4.0151242532134778E-4</v>
      </c>
      <c r="S978" s="63">
        <f t="shared" si="100"/>
        <v>101.07350800892614</v>
      </c>
    </row>
    <row r="979" spans="1:19" x14ac:dyDescent="0.3">
      <c r="A979" s="30">
        <v>1988</v>
      </c>
      <c r="B979" s="31">
        <v>3</v>
      </c>
      <c r="C979" s="30" t="str">
        <f t="shared" si="107"/>
        <v>1988-3</v>
      </c>
      <c r="D979" s="7">
        <v>4.9077300000000001E-4</v>
      </c>
      <c r="E979" s="7">
        <f t="shared" si="95"/>
        <v>4.9911679202012198E-4</v>
      </c>
      <c r="F979" s="7">
        <v>8.3588058382039752E-4</v>
      </c>
      <c r="G979" s="7">
        <v>121.7</v>
      </c>
      <c r="H979" s="24">
        <f t="shared" si="96"/>
        <v>3.0902181783836534E-3</v>
      </c>
      <c r="I979" s="24">
        <f t="shared" si="97"/>
        <v>3.0023351968055411E-3</v>
      </c>
      <c r="J979" s="24">
        <f t="shared" si="105"/>
        <v>8.3588058382039741E-4</v>
      </c>
      <c r="K979" s="24">
        <f t="shared" si="106"/>
        <v>48.695582586427662</v>
      </c>
      <c r="L979" s="24">
        <f t="shared" si="101"/>
        <v>180.02568480271617</v>
      </c>
      <c r="M979" s="24">
        <f t="shared" si="102"/>
        <v>174.90591880956566</v>
      </c>
      <c r="N979" s="16">
        <f t="shared" si="103"/>
        <v>98.323316995337848</v>
      </c>
      <c r="O979" s="16">
        <f t="shared" si="104"/>
        <v>98.323316995338033</v>
      </c>
      <c r="P979" s="63">
        <f>N979*'Datos mes_productividad'!V720/100</f>
        <v>106.00149238455741</v>
      </c>
      <c r="Q979" s="63">
        <f t="shared" si="98"/>
        <v>4.9900170748247061E-4</v>
      </c>
      <c r="R979" s="63">
        <f t="shared" si="99"/>
        <v>4.6131929577953603E-4</v>
      </c>
      <c r="S979" s="63">
        <f t="shared" si="100"/>
        <v>101.67668300466215</v>
      </c>
    </row>
    <row r="980" spans="1:19" x14ac:dyDescent="0.3">
      <c r="A980" s="30">
        <v>1988</v>
      </c>
      <c r="B980" s="31">
        <v>4</v>
      </c>
      <c r="C980" s="30" t="str">
        <f t="shared" si="107"/>
        <v>1988-4</v>
      </c>
      <c r="D980" s="7">
        <v>5.7181599999999995E-4</v>
      </c>
      <c r="E980" s="7">
        <f t="shared" si="95"/>
        <v>5.8153763052526939E-4</v>
      </c>
      <c r="F980" s="7">
        <v>9.7993625339147148E-4</v>
      </c>
      <c r="G980" s="7">
        <v>122.3</v>
      </c>
      <c r="H980" s="24">
        <f t="shared" si="96"/>
        <v>3.6005163240248081E-3</v>
      </c>
      <c r="I980" s="24">
        <f t="shared" si="97"/>
        <v>3.4981209294247186E-3</v>
      </c>
      <c r="J980" s="24">
        <f t="shared" si="105"/>
        <v>9.7993625339147148E-4</v>
      </c>
      <c r="K980" s="24">
        <f t="shared" si="106"/>
        <v>48.935659411011521</v>
      </c>
      <c r="L980" s="24">
        <f t="shared" si="101"/>
        <v>179.80112474303795</v>
      </c>
      <c r="M980" s="24">
        <f t="shared" si="102"/>
        <v>174.68774503281267</v>
      </c>
      <c r="N980" s="16">
        <f t="shared" si="103"/>
        <v>98.200670663196803</v>
      </c>
      <c r="O980" s="16">
        <f t="shared" si="104"/>
        <v>98.200670663196973</v>
      </c>
      <c r="P980" s="63">
        <f>N980*'Datos mes_productividad'!V721/100</f>
        <v>105.45318590197881</v>
      </c>
      <c r="Q980" s="63">
        <f t="shared" si="98"/>
        <v>5.8210485304053454E-4</v>
      </c>
      <c r="R980" s="63">
        <f t="shared" si="99"/>
        <v>5.4063381050274077E-4</v>
      </c>
      <c r="S980" s="63">
        <f t="shared" si="100"/>
        <v>101.7993293368032</v>
      </c>
    </row>
    <row r="981" spans="1:19" x14ac:dyDescent="0.3">
      <c r="A981" s="30">
        <v>1988</v>
      </c>
      <c r="B981" s="31">
        <v>5</v>
      </c>
      <c r="C981" s="30" t="str">
        <f t="shared" si="107"/>
        <v>1988-5</v>
      </c>
      <c r="D981" s="7">
        <v>6.6286100000000005E-4</v>
      </c>
      <c r="E981" s="7">
        <f t="shared" si="95"/>
        <v>6.7413051629826835E-4</v>
      </c>
      <c r="F981" s="7">
        <v>1.1339099769623556E-3</v>
      </c>
      <c r="G981" s="7">
        <v>122.7</v>
      </c>
      <c r="H981" s="24">
        <f t="shared" si="96"/>
        <v>4.1737934074237322E-3</v>
      </c>
      <c r="I981" s="24">
        <f t="shared" si="97"/>
        <v>4.0550945363532999E-3</v>
      </c>
      <c r="J981" s="24">
        <f t="shared" si="105"/>
        <v>1.1339099769623556E-3</v>
      </c>
      <c r="K981" s="24">
        <f t="shared" si="106"/>
        <v>49.095710627400777</v>
      </c>
      <c r="L981" s="24">
        <f t="shared" si="101"/>
        <v>180.71571598512494</v>
      </c>
      <c r="M981" s="24">
        <f t="shared" si="102"/>
        <v>175.57632613560202</v>
      </c>
      <c r="N981" s="16">
        <f t="shared" si="103"/>
        <v>98.700186300176199</v>
      </c>
      <c r="O981" s="16">
        <f t="shared" si="104"/>
        <v>98.700186300176355</v>
      </c>
      <c r="P981" s="63">
        <f>N981*'Datos mes_productividad'!V722/100</f>
        <v>105.57303732428578</v>
      </c>
      <c r="Q981" s="63">
        <f t="shared" si="98"/>
        <v>6.7147695808878914E-4</v>
      </c>
      <c r="R981" s="63">
        <f t="shared" si="99"/>
        <v>6.2591950906186618E-4</v>
      </c>
      <c r="S981" s="63">
        <f t="shared" si="100"/>
        <v>101.29981369982382</v>
      </c>
    </row>
    <row r="982" spans="1:19" x14ac:dyDescent="0.3">
      <c r="A982" s="30">
        <v>1988</v>
      </c>
      <c r="B982" s="31">
        <v>6</v>
      </c>
      <c r="C982" s="30" t="str">
        <f t="shared" si="107"/>
        <v>1988-6</v>
      </c>
      <c r="D982" s="7">
        <v>8.0463599999999996E-4</v>
      </c>
      <c r="E982" s="7">
        <f t="shared" si="95"/>
        <v>8.1831587936561875E-4</v>
      </c>
      <c r="F982" s="7">
        <v>1.3376365615814872E-3</v>
      </c>
      <c r="G982" s="7">
        <v>123.2</v>
      </c>
      <c r="H982" s="24">
        <f t="shared" si="96"/>
        <v>5.0664987564146956E-3</v>
      </c>
      <c r="I982" s="24">
        <f t="shared" si="97"/>
        <v>4.9224121608499724E-3</v>
      </c>
      <c r="J982" s="24">
        <f t="shared" si="105"/>
        <v>1.3376365615814872E-3</v>
      </c>
      <c r="K982" s="24">
        <f t="shared" si="106"/>
        <v>49.295774647887328</v>
      </c>
      <c r="L982" s="24">
        <f t="shared" si="101"/>
        <v>186.71512735472231</v>
      </c>
      <c r="M982" s="24">
        <f t="shared" si="102"/>
        <v>181.40511972728262</v>
      </c>
      <c r="N982" s="16">
        <f t="shared" si="103"/>
        <v>101.97684110932073</v>
      </c>
      <c r="O982" s="16">
        <f t="shared" si="104"/>
        <v>101.9768411093209</v>
      </c>
      <c r="P982" s="63">
        <f>N982*'Datos mes_productividad'!V723/100</f>
        <v>108.64916464665117</v>
      </c>
      <c r="Q982" s="63">
        <f t="shared" si="98"/>
        <v>7.8872962477160604E-4</v>
      </c>
      <c r="R982" s="63">
        <f t="shared" si="99"/>
        <v>7.3504170755377184E-4</v>
      </c>
      <c r="S982" s="63">
        <f t="shared" si="100"/>
        <v>98.023158890679269</v>
      </c>
    </row>
    <row r="983" spans="1:19" x14ac:dyDescent="0.3">
      <c r="A983" s="30">
        <v>1988</v>
      </c>
      <c r="B983" s="31">
        <v>7</v>
      </c>
      <c r="C983" s="30" t="str">
        <f t="shared" si="107"/>
        <v>1988-7</v>
      </c>
      <c r="D983" s="7">
        <v>9.6245200000000003E-4</v>
      </c>
      <c r="E983" s="7">
        <f t="shared" si="95"/>
        <v>9.78814960711674E-4</v>
      </c>
      <c r="F983" s="7">
        <v>1.6807036753455496E-3</v>
      </c>
      <c r="G983" s="7">
        <v>123.6</v>
      </c>
      <c r="H983" s="24">
        <f t="shared" si="96"/>
        <v>6.0602084186002587E-3</v>
      </c>
      <c r="I983" s="24">
        <f t="shared" si="97"/>
        <v>5.8878616281577969E-3</v>
      </c>
      <c r="J983" s="24">
        <f t="shared" si="105"/>
        <v>1.6807036753455496E-3</v>
      </c>
      <c r="K983" s="24">
        <f t="shared" si="106"/>
        <v>49.455825864276569</v>
      </c>
      <c r="L983" s="24">
        <f t="shared" si="101"/>
        <v>178.32567194802911</v>
      </c>
      <c r="M983" s="24">
        <f t="shared" si="102"/>
        <v>173.25425276722856</v>
      </c>
      <c r="N983" s="16">
        <f t="shared" si="103"/>
        <v>97.394833357068563</v>
      </c>
      <c r="O983" s="16">
        <f t="shared" si="104"/>
        <v>97.394833357068705</v>
      </c>
      <c r="P983" s="63">
        <f>N983*'Datos mes_productividad'!V724/100</f>
        <v>102.79235042798702</v>
      </c>
      <c r="Q983" s="63">
        <f t="shared" si="98"/>
        <v>9.8752547845822655E-4</v>
      </c>
      <c r="R983" s="63">
        <f t="shared" si="99"/>
        <v>9.3557696745883052E-4</v>
      </c>
      <c r="S983" s="63">
        <f t="shared" si="100"/>
        <v>102.60516664293145</v>
      </c>
    </row>
    <row r="984" spans="1:19" x14ac:dyDescent="0.3">
      <c r="A984" s="30">
        <v>1988</v>
      </c>
      <c r="B984" s="31">
        <v>8</v>
      </c>
      <c r="C984" s="30" t="str">
        <f t="shared" si="107"/>
        <v>1988-8</v>
      </c>
      <c r="D984" s="7">
        <v>1.196E-3</v>
      </c>
      <c r="E984" s="7">
        <f t="shared" si="95"/>
        <v>1.2163335865177298E-3</v>
      </c>
      <c r="F984" s="7">
        <v>2.1449011207466825E-3</v>
      </c>
      <c r="G984" s="7">
        <v>124</v>
      </c>
      <c r="H984" s="24">
        <f t="shared" si="96"/>
        <v>7.530774800868935E-3</v>
      </c>
      <c r="I984" s="24">
        <f t="shared" si="97"/>
        <v>7.316606446115469E-3</v>
      </c>
      <c r="J984" s="24">
        <f t="shared" si="105"/>
        <v>2.1449011207466825E-3</v>
      </c>
      <c r="K984" s="24">
        <f t="shared" si="106"/>
        <v>49.615877080665818</v>
      </c>
      <c r="L984" s="24">
        <f t="shared" si="101"/>
        <v>174.20196820635496</v>
      </c>
      <c r="M984" s="24">
        <f t="shared" si="102"/>
        <v>169.24782339229603</v>
      </c>
      <c r="N984" s="16">
        <f t="shared" si="103"/>
        <v>95.142620120763908</v>
      </c>
      <c r="O984" s="16">
        <f t="shared" si="104"/>
        <v>95.142620120764079</v>
      </c>
      <c r="P984" s="63">
        <f>N984*'Datos mes_productividad'!V725/100</f>
        <v>99.471811300806365</v>
      </c>
      <c r="Q984" s="63">
        <f t="shared" si="98"/>
        <v>1.2540942633556635E-3</v>
      </c>
      <c r="R984" s="63">
        <f t="shared" si="99"/>
        <v>1.2023171368423559E-3</v>
      </c>
      <c r="S984" s="63">
        <f t="shared" si="100"/>
        <v>104.85737987923609</v>
      </c>
    </row>
    <row r="985" spans="1:19" x14ac:dyDescent="0.3">
      <c r="A985" s="30">
        <v>1988</v>
      </c>
      <c r="B985" s="31">
        <v>9</v>
      </c>
      <c r="C985" s="30" t="str">
        <f t="shared" si="107"/>
        <v>1988-9</v>
      </c>
      <c r="D985" s="7">
        <v>1.196E-3</v>
      </c>
      <c r="E985" s="7">
        <f t="shared" si="95"/>
        <v>1.2163335865177298E-3</v>
      </c>
      <c r="F985" s="7">
        <v>2.3957791096272298E-3</v>
      </c>
      <c r="G985" s="7">
        <v>124.7</v>
      </c>
      <c r="H985" s="24">
        <f t="shared" si="96"/>
        <v>7.530774800868935E-3</v>
      </c>
      <c r="I985" s="24">
        <f t="shared" si="97"/>
        <v>7.316606446115469E-3</v>
      </c>
      <c r="J985" s="24">
        <f t="shared" si="105"/>
        <v>2.3957791096272298E-3</v>
      </c>
      <c r="K985" s="24">
        <f t="shared" si="106"/>
        <v>49.895966709346993</v>
      </c>
      <c r="L985" s="24">
        <f t="shared" si="101"/>
        <v>156.84053978507688</v>
      </c>
      <c r="M985" s="24">
        <f t="shared" si="102"/>
        <v>152.38013813284056</v>
      </c>
      <c r="N985" s="16">
        <f t="shared" si="103"/>
        <v>85.660455217306549</v>
      </c>
      <c r="O985" s="16">
        <f t="shared" si="104"/>
        <v>85.660455217306691</v>
      </c>
      <c r="P985" s="63">
        <f>N985*'Datos mes_productividad'!V726/100</f>
        <v>88.716691642739136</v>
      </c>
      <c r="Q985" s="63">
        <f t="shared" si="98"/>
        <v>1.3675009556010137E-3</v>
      </c>
      <c r="R985" s="63">
        <f t="shared" si="99"/>
        <v>1.3309483679528398E-3</v>
      </c>
      <c r="S985" s="63">
        <f t="shared" si="100"/>
        <v>114.33954478269345</v>
      </c>
    </row>
    <row r="986" spans="1:19" x14ac:dyDescent="0.3">
      <c r="A986" s="30">
        <v>1988</v>
      </c>
      <c r="B986" s="31">
        <v>10</v>
      </c>
      <c r="C986" s="30" t="str">
        <f t="shared" si="107"/>
        <v>1988-10</v>
      </c>
      <c r="D986" s="7">
        <v>1.21838E-3</v>
      </c>
      <c r="E986" s="7">
        <f t="shared" si="95"/>
        <v>1.239094076205244E-3</v>
      </c>
      <c r="F986" s="7">
        <v>2.6112122497871258E-3</v>
      </c>
      <c r="G986" s="7">
        <v>125.2</v>
      </c>
      <c r="H986" s="24">
        <f t="shared" si="96"/>
        <v>7.6716934798350279E-3</v>
      </c>
      <c r="I986" s="24">
        <f t="shared" si="97"/>
        <v>7.4535175266038176E-3</v>
      </c>
      <c r="J986" s="24">
        <f t="shared" si="105"/>
        <v>2.6112122497871258E-3</v>
      </c>
      <c r="K986" s="24">
        <f t="shared" si="106"/>
        <v>50.096030729833551</v>
      </c>
      <c r="L986" s="24">
        <f t="shared" si="101"/>
        <v>147.18121529454771</v>
      </c>
      <c r="M986" s="24">
        <f t="shared" si="102"/>
        <v>142.99551600546368</v>
      </c>
      <c r="N986" s="16">
        <f t="shared" si="103"/>
        <v>80.38489231702421</v>
      </c>
      <c r="O986" s="16">
        <f t="shared" si="104"/>
        <v>80.384892317024352</v>
      </c>
      <c r="P986" s="63">
        <f>N986*'Datos mes_productividad'!V727/100</f>
        <v>82.470653417274576</v>
      </c>
      <c r="Q986" s="63">
        <f t="shared" si="98"/>
        <v>1.4573665489878405E-3</v>
      </c>
      <c r="R986" s="63">
        <f t="shared" si="99"/>
        <v>1.4319540528946102E-3</v>
      </c>
      <c r="S986" s="63">
        <f t="shared" si="100"/>
        <v>119.61510768297579</v>
      </c>
    </row>
    <row r="987" spans="1:19" x14ac:dyDescent="0.3">
      <c r="A987" s="30">
        <v>1988</v>
      </c>
      <c r="B987" s="31">
        <v>11</v>
      </c>
      <c r="C987" s="30" t="str">
        <f t="shared" si="107"/>
        <v>1988-11</v>
      </c>
      <c r="D987" s="7">
        <v>1.26465E-3</v>
      </c>
      <c r="E987" s="7">
        <f t="shared" si="95"/>
        <v>1.286150727583317E-3</v>
      </c>
      <c r="F987" s="7">
        <v>2.7603082418826887E-3</v>
      </c>
      <c r="G987" s="7">
        <v>125.6</v>
      </c>
      <c r="H987" s="24">
        <f t="shared" si="96"/>
        <v>7.9630387557850322E-3</v>
      </c>
      <c r="I987" s="24">
        <f t="shared" si="97"/>
        <v>7.7365772090969296E-3</v>
      </c>
      <c r="J987" s="24">
        <f t="shared" si="105"/>
        <v>2.7603082418826887E-3</v>
      </c>
      <c r="K987" s="24">
        <f t="shared" si="106"/>
        <v>50.2560819462228</v>
      </c>
      <c r="L987" s="24">
        <f t="shared" si="101"/>
        <v>144.98059389871884</v>
      </c>
      <c r="M987" s="24">
        <f t="shared" si="102"/>
        <v>140.85747827150789</v>
      </c>
      <c r="N987" s="16">
        <f t="shared" si="103"/>
        <v>79.182994958178341</v>
      </c>
      <c r="O987" s="16">
        <f t="shared" si="104"/>
        <v>79.182994958178469</v>
      </c>
      <c r="P987" s="63">
        <f>N987*'Datos mes_productividad'!V728/100</f>
        <v>80.474255299868105</v>
      </c>
      <c r="Q987" s="63">
        <f t="shared" si="98"/>
        <v>1.5279122542613975E-3</v>
      </c>
      <c r="R987" s="63">
        <f t="shared" si="99"/>
        <v>1.5115823303502179E-3</v>
      </c>
      <c r="S987" s="63">
        <f t="shared" si="100"/>
        <v>120.81700504182164</v>
      </c>
    </row>
    <row r="988" spans="1:19" x14ac:dyDescent="0.3">
      <c r="A988" s="30">
        <v>1988</v>
      </c>
      <c r="B988" s="31">
        <v>12</v>
      </c>
      <c r="C988" s="30" t="str">
        <f t="shared" si="107"/>
        <v>1988-12</v>
      </c>
      <c r="D988" s="7">
        <v>1.3127E-3</v>
      </c>
      <c r="E988" s="7">
        <f t="shared" si="95"/>
        <v>1.3350176413225953E-3</v>
      </c>
      <c r="F988" s="7">
        <v>2.9492390410266888E-3</v>
      </c>
      <c r="G988" s="7">
        <v>126</v>
      </c>
      <c r="H988" s="24">
        <f t="shared" si="96"/>
        <v>8.2655920410540564E-3</v>
      </c>
      <c r="I988" s="24">
        <f t="shared" si="97"/>
        <v>8.0305261553643616E-3</v>
      </c>
      <c r="J988" s="24">
        <f t="shared" si="105"/>
        <v>2.9492390410266888E-3</v>
      </c>
      <c r="K988" s="24">
        <f t="shared" si="106"/>
        <v>50.416133162612041</v>
      </c>
      <c r="L988" s="24">
        <f t="shared" si="101"/>
        <v>141.29718995735908</v>
      </c>
      <c r="M988" s="24">
        <f t="shared" si="102"/>
        <v>137.27882697285395</v>
      </c>
      <c r="N988" s="16">
        <f t="shared" si="103"/>
        <v>77.171257056750136</v>
      </c>
      <c r="O988" s="16">
        <f t="shared" si="104"/>
        <v>77.171257056750235</v>
      </c>
      <c r="P988" s="63">
        <f>N988*'Datos mes_productividad'!V729/100</f>
        <v>77.692779357134299</v>
      </c>
      <c r="Q988" s="63">
        <f t="shared" si="98"/>
        <v>1.6123729086160411E-3</v>
      </c>
      <c r="R988" s="63">
        <f t="shared" si="99"/>
        <v>1.6055268853788979E-3</v>
      </c>
      <c r="S988" s="63">
        <f t="shared" si="100"/>
        <v>122.82874294324988</v>
      </c>
    </row>
    <row r="989" spans="1:19" x14ac:dyDescent="0.3">
      <c r="A989" s="30">
        <v>1989</v>
      </c>
      <c r="B989" s="31">
        <v>1</v>
      </c>
      <c r="C989" s="30" t="str">
        <f t="shared" si="107"/>
        <v>1989-1</v>
      </c>
      <c r="D989" s="7">
        <v>1.36655E-3</v>
      </c>
      <c r="E989" s="7">
        <f t="shared" si="95"/>
        <v>1.3897831627556888E-3</v>
      </c>
      <c r="F989" s="7">
        <v>3.2123113585955316E-3</v>
      </c>
      <c r="G989" s="7">
        <v>126.5</v>
      </c>
      <c r="H989" s="24">
        <f t="shared" si="96"/>
        <v>8.6046658061266247E-3</v>
      </c>
      <c r="I989" s="24">
        <f t="shared" si="97"/>
        <v>8.3599569723571028E-3</v>
      </c>
      <c r="J989" s="24">
        <f t="shared" si="105"/>
        <v>3.2123113585955316E-3</v>
      </c>
      <c r="K989" s="24">
        <f t="shared" si="106"/>
        <v>50.616197183098599</v>
      </c>
      <c r="L989" s="24">
        <f t="shared" si="101"/>
        <v>135.58320241036461</v>
      </c>
      <c r="M989" s="24">
        <f t="shared" si="102"/>
        <v>131.7273400110424</v>
      </c>
      <c r="N989" s="16">
        <f t="shared" si="103"/>
        <v>74.050490097822973</v>
      </c>
      <c r="O989" s="16">
        <f t="shared" si="104"/>
        <v>74.050490097823115</v>
      </c>
      <c r="P989" s="63">
        <f>N989*'Datos mes_productividad'!V730/100</f>
        <v>73.850435679410012</v>
      </c>
      <c r="Q989" s="63">
        <f t="shared" si="98"/>
        <v>1.7211630275682001E-3</v>
      </c>
      <c r="R989" s="63">
        <f t="shared" si="99"/>
        <v>1.7238968712230225E-3</v>
      </c>
      <c r="S989" s="63">
        <f t="shared" si="100"/>
        <v>125.94950990217701</v>
      </c>
    </row>
    <row r="990" spans="1:19" x14ac:dyDescent="0.3">
      <c r="A990" s="30">
        <v>1989</v>
      </c>
      <c r="B990" s="31">
        <v>2</v>
      </c>
      <c r="C990" s="30" t="str">
        <f t="shared" si="107"/>
        <v>1989-2</v>
      </c>
      <c r="D990" s="7">
        <v>1.4484999999999999E-3</v>
      </c>
      <c r="E990" s="7">
        <f t="shared" si="95"/>
        <v>1.4731264214639897E-3</v>
      </c>
      <c r="F990" s="7">
        <v>3.5204213967864788E-3</v>
      </c>
      <c r="G990" s="7">
        <v>126.9</v>
      </c>
      <c r="H990" s="24">
        <f t="shared" si="96"/>
        <v>9.1206749992129195E-3</v>
      </c>
      <c r="I990" s="24">
        <f t="shared" si="97"/>
        <v>8.8612913354500483E-3</v>
      </c>
      <c r="J990" s="24">
        <f t="shared" si="105"/>
        <v>3.5204213967864784E-3</v>
      </c>
      <c r="K990" s="24">
        <f t="shared" si="106"/>
        <v>50.776248399487841</v>
      </c>
      <c r="L990" s="24">
        <f t="shared" si="101"/>
        <v>131.55063190837737</v>
      </c>
      <c r="M990" s="24">
        <f t="shared" si="102"/>
        <v>127.80945212972497</v>
      </c>
      <c r="N990" s="16">
        <f t="shared" si="103"/>
        <v>71.84805043924068</v>
      </c>
      <c r="O990" s="16">
        <f t="shared" si="104"/>
        <v>71.848050439240808</v>
      </c>
      <c r="P990" s="63">
        <f>N990*'Datos mes_productividad'!V731/100</f>
        <v>70.980679729235732</v>
      </c>
      <c r="Q990" s="63">
        <f t="shared" si="98"/>
        <v>1.8562809893875986E-3</v>
      </c>
      <c r="R990" s="63">
        <f t="shared" si="99"/>
        <v>1.8688448541220204E-3</v>
      </c>
      <c r="S990" s="63">
        <f t="shared" si="100"/>
        <v>128.15194956075933</v>
      </c>
    </row>
    <row r="991" spans="1:19" x14ac:dyDescent="0.3">
      <c r="A991" s="30">
        <v>1989</v>
      </c>
      <c r="B991" s="31">
        <v>3</v>
      </c>
      <c r="C991" s="30" t="str">
        <f t="shared" si="107"/>
        <v>1989-3</v>
      </c>
      <c r="D991" s="7">
        <v>1.5293800000000001E-3</v>
      </c>
      <c r="E991" s="7">
        <f t="shared" si="95"/>
        <v>1.5553814887529147E-3</v>
      </c>
      <c r="F991" s="7">
        <v>4.1190816398572264E-3</v>
      </c>
      <c r="G991" s="7">
        <v>127.4</v>
      </c>
      <c r="H991" s="24">
        <f t="shared" si="96"/>
        <v>9.6299467934389069E-3</v>
      </c>
      <c r="I991" s="24">
        <f t="shared" si="97"/>
        <v>9.3560799051505671E-3</v>
      </c>
      <c r="J991" s="24">
        <f t="shared" si="105"/>
        <v>4.1190816398572264E-3</v>
      </c>
      <c r="K991" s="24">
        <f t="shared" si="106"/>
        <v>50.976312419974398</v>
      </c>
      <c r="L991" s="24">
        <f t="shared" si="101"/>
        <v>119.17685038820636</v>
      </c>
      <c r="M991" s="24">
        <f t="shared" si="102"/>
        <v>115.78756965053287</v>
      </c>
      <c r="N991" s="16">
        <f t="shared" si="103"/>
        <v>65.089952314675344</v>
      </c>
      <c r="O991" s="16">
        <f t="shared" si="104"/>
        <v>65.089952314675443</v>
      </c>
      <c r="P991" s="63">
        <f>N991*'Datos mes_productividad'!V732/100</f>
        <v>63.699960081576982</v>
      </c>
      <c r="Q991" s="63">
        <f t="shared" si="98"/>
        <v>2.0632872872898183E-3</v>
      </c>
      <c r="R991" s="63">
        <f t="shared" si="99"/>
        <v>2.0845455505043779E-3</v>
      </c>
      <c r="S991" s="63">
        <f t="shared" si="100"/>
        <v>134.91004768532463</v>
      </c>
    </row>
    <row r="992" spans="1:19" x14ac:dyDescent="0.3">
      <c r="A992" s="30">
        <v>1989</v>
      </c>
      <c r="B992" s="31">
        <v>4</v>
      </c>
      <c r="C992" s="30" t="str">
        <f t="shared" si="107"/>
        <v>1989-4</v>
      </c>
      <c r="D992" s="7">
        <v>6.4380000000000001E-3</v>
      </c>
      <c r="E992" s="7">
        <f t="shared" si="95"/>
        <v>6.5474545401347367E-3</v>
      </c>
      <c r="F992" s="7">
        <v>5.4936263696019607E-3</v>
      </c>
      <c r="G992" s="7">
        <v>127.8</v>
      </c>
      <c r="H992" s="24">
        <f t="shared" si="96"/>
        <v>4.0537732581934952E-2</v>
      </c>
      <c r="I992" s="24">
        <f t="shared" si="97"/>
        <v>3.938487650509314E-2</v>
      </c>
      <c r="J992" s="24">
        <f t="shared" si="105"/>
        <v>5.4936263696019607E-3</v>
      </c>
      <c r="K992" s="24">
        <f t="shared" si="106"/>
        <v>51.136363636363633</v>
      </c>
      <c r="L992" s="24">
        <f t="shared" si="101"/>
        <v>377.33768094856566</v>
      </c>
      <c r="M992" s="24">
        <f t="shared" si="102"/>
        <v>366.60654206151281</v>
      </c>
      <c r="N992" s="16">
        <f t="shared" si="103"/>
        <v>206.08777274670146</v>
      </c>
      <c r="O992" s="16">
        <f t="shared" si="104"/>
        <v>206.08777274670183</v>
      </c>
      <c r="P992" s="63">
        <f>N992*'Datos mes_productividad'!V733/100</f>
        <v>199.7917144400775</v>
      </c>
      <c r="Q992" s="65">
        <f t="shared" si="98"/>
        <v>-3.9193080943263937E-4</v>
      </c>
      <c r="R992" s="65">
        <f t="shared" si="99"/>
        <v>1.3409424347811047E-5</v>
      </c>
      <c r="S992" s="65">
        <f t="shared" si="100"/>
        <v>-6.0877727467014502</v>
      </c>
    </row>
    <row r="993" spans="1:19" x14ac:dyDescent="0.3">
      <c r="A993" s="30">
        <v>1989</v>
      </c>
      <c r="B993" s="31">
        <v>5</v>
      </c>
      <c r="C993" s="30" t="str">
        <f t="shared" si="107"/>
        <v>1989-5</v>
      </c>
      <c r="D993" s="7">
        <v>1.2449999999999999E-2</v>
      </c>
      <c r="E993" s="7">
        <f t="shared" si="95"/>
        <v>1.266166651517202E-2</v>
      </c>
      <c r="F993" s="7">
        <v>9.8044028564391941E-3</v>
      </c>
      <c r="G993" s="7">
        <v>128.30000000000001</v>
      </c>
      <c r="H993" s="24">
        <f t="shared" si="96"/>
        <v>7.8393098888644014E-2</v>
      </c>
      <c r="I993" s="24">
        <f t="shared" si="97"/>
        <v>7.616367078105149E-2</v>
      </c>
      <c r="J993" s="24">
        <f t="shared" si="105"/>
        <v>9.8044028564391941E-3</v>
      </c>
      <c r="K993" s="24">
        <f t="shared" si="106"/>
        <v>51.336427656850205</v>
      </c>
      <c r="L993" s="24">
        <f t="shared" si="101"/>
        <v>410.47085771777279</v>
      </c>
      <c r="M993" s="24">
        <f t="shared" si="102"/>
        <v>398.79744155593028</v>
      </c>
      <c r="N993" s="16">
        <f t="shared" si="103"/>
        <v>224.18387856688699</v>
      </c>
      <c r="O993" s="16">
        <f t="shared" si="104"/>
        <v>224.18387856688736</v>
      </c>
      <c r="P993" s="63">
        <f>N993*'Datos mes_productividad'!V734/100</f>
        <v>215.29288009518311</v>
      </c>
      <c r="Q993" s="65">
        <f t="shared" si="98"/>
        <v>-3.0108928815774302E-3</v>
      </c>
      <c r="R993" s="65">
        <f t="shared" si="99"/>
        <v>-1.9039635718502979E-3</v>
      </c>
      <c r="S993" s="65">
        <f t="shared" si="100"/>
        <v>-24.183878566886989</v>
      </c>
    </row>
    <row r="994" spans="1:19" x14ac:dyDescent="0.3">
      <c r="A994" s="30">
        <v>1989</v>
      </c>
      <c r="B994" s="31">
        <v>6</v>
      </c>
      <c r="C994" s="30" t="str">
        <f t="shared" si="107"/>
        <v>1989-6</v>
      </c>
      <c r="D994" s="7">
        <v>2.0928599999999999E-2</v>
      </c>
      <c r="E994" s="7">
        <f t="shared" si="95"/>
        <v>2.1284413962203142E-2</v>
      </c>
      <c r="F994" s="7">
        <v>2.1027733691750237E-2</v>
      </c>
      <c r="G994" s="7">
        <v>128.80000000000001</v>
      </c>
      <c r="H994" s="24">
        <f t="shared" si="96"/>
        <v>0.1317797437269779</v>
      </c>
      <c r="I994" s="24">
        <f t="shared" si="97"/>
        <v>0.12803204821753528</v>
      </c>
      <c r="J994" s="24">
        <f t="shared" si="105"/>
        <v>2.1027733691750237E-2</v>
      </c>
      <c r="K994" s="24">
        <f t="shared" si="106"/>
        <v>51.536491677336763</v>
      </c>
      <c r="L994" s="24">
        <f t="shared" si="101"/>
        <v>322.97658727204868</v>
      </c>
      <c r="M994" s="24">
        <f t="shared" si="102"/>
        <v>313.79142822148691</v>
      </c>
      <c r="N994" s="16">
        <f t="shared" si="103"/>
        <v>176.39777016942037</v>
      </c>
      <c r="O994" s="16">
        <f t="shared" si="104"/>
        <v>176.39777016942068</v>
      </c>
      <c r="P994" s="63">
        <f>N994*'Datos mes_productividad'!V735/100</f>
        <v>167.8102255486354</v>
      </c>
      <c r="Q994" s="63">
        <f t="shared" si="98"/>
        <v>4.9396162723226861E-3</v>
      </c>
      <c r="R994" s="63">
        <f t="shared" si="99"/>
        <v>6.7368691358282926E-3</v>
      </c>
      <c r="S994" s="63">
        <f t="shared" si="100"/>
        <v>23.602229830579621</v>
      </c>
    </row>
    <row r="995" spans="1:19" x14ac:dyDescent="0.3">
      <c r="A995" s="30">
        <v>1989</v>
      </c>
      <c r="B995" s="31">
        <v>7</v>
      </c>
      <c r="C995" s="30" t="str">
        <f t="shared" si="107"/>
        <v>1989-7</v>
      </c>
      <c r="D995" s="7">
        <v>5.65405E-2</v>
      </c>
      <c r="E995" s="7">
        <f t="shared" si="95"/>
        <v>5.7501763502095064E-2</v>
      </c>
      <c r="F995" s="7">
        <v>6.2375458166648107E-2</v>
      </c>
      <c r="G995" s="7">
        <v>129.19999999999999</v>
      </c>
      <c r="H995" s="24">
        <f t="shared" si="96"/>
        <v>0.35601486005729938</v>
      </c>
      <c r="I995" s="24">
        <f t="shared" si="97"/>
        <v>0.3458901227145415</v>
      </c>
      <c r="J995" s="24">
        <f t="shared" si="105"/>
        <v>6.2375458166648107E-2</v>
      </c>
      <c r="K995" s="24">
        <f t="shared" si="106"/>
        <v>51.696542893725997</v>
      </c>
      <c r="L995" s="24">
        <f t="shared" si="101"/>
        <v>295.06376425459223</v>
      </c>
      <c r="M995" s="24">
        <f t="shared" si="102"/>
        <v>286.6724203877593</v>
      </c>
      <c r="N995" s="16">
        <f t="shared" si="103"/>
        <v>161.15282693374979</v>
      </c>
      <c r="O995" s="16">
        <f t="shared" si="104"/>
        <v>161.15282693374999</v>
      </c>
      <c r="P995" s="63">
        <f>N995*'Datos mes_productividad'!V736/100</f>
        <v>152.88695903044805</v>
      </c>
      <c r="Q995" s="63">
        <f t="shared" si="98"/>
        <v>2.1964385887523197E-2</v>
      </c>
      <c r="R995" s="63">
        <f t="shared" si="99"/>
        <v>2.6637948929389504E-2</v>
      </c>
      <c r="S995" s="63">
        <f t="shared" si="100"/>
        <v>38.8471730662502</v>
      </c>
    </row>
    <row r="996" spans="1:19" x14ac:dyDescent="0.3">
      <c r="A996" s="30">
        <v>1989</v>
      </c>
      <c r="B996" s="31">
        <v>8</v>
      </c>
      <c r="C996" s="30" t="str">
        <f t="shared" si="107"/>
        <v>1989-8</v>
      </c>
      <c r="D996" s="7">
        <v>6.5250000000000002E-2</v>
      </c>
      <c r="E996" s="7">
        <f t="shared" si="95"/>
        <v>6.6359336555419618E-2</v>
      </c>
      <c r="F996" s="7">
        <v>8.5991641190517193E-2</v>
      </c>
      <c r="G996" s="7">
        <v>129.5</v>
      </c>
      <c r="H996" s="24">
        <f t="shared" si="96"/>
        <v>0.41085539778988134</v>
      </c>
      <c r="I996" s="24">
        <f t="shared" si="97"/>
        <v>0.39917104565972761</v>
      </c>
      <c r="J996" s="24">
        <f t="shared" si="105"/>
        <v>8.5991641190517193E-2</v>
      </c>
      <c r="K996" s="24">
        <f t="shared" si="106"/>
        <v>51.81658130601793</v>
      </c>
      <c r="L996" s="24">
        <f t="shared" si="101"/>
        <v>247.57199455501731</v>
      </c>
      <c r="M996" s="24">
        <f t="shared" si="102"/>
        <v>240.53127322701201</v>
      </c>
      <c r="N996" s="16">
        <f t="shared" si="103"/>
        <v>135.21459299808623</v>
      </c>
      <c r="O996" s="16">
        <f t="shared" si="104"/>
        <v>135.2145929980864</v>
      </c>
      <c r="P996" s="63">
        <f>N996*'Datos mes_productividad'!V737/100</f>
        <v>127.92730872321967</v>
      </c>
      <c r="Q996" s="63">
        <f t="shared" si="98"/>
        <v>4.2272478068748731E-2</v>
      </c>
      <c r="R996" s="63">
        <f t="shared" si="99"/>
        <v>4.7027431058099173E-2</v>
      </c>
      <c r="S996" s="63">
        <f t="shared" si="100"/>
        <v>64.785407001913768</v>
      </c>
    </row>
    <row r="997" spans="1:19" x14ac:dyDescent="0.3">
      <c r="A997" s="30">
        <v>1989</v>
      </c>
      <c r="B997" s="31">
        <v>9</v>
      </c>
      <c r="C997" s="30" t="str">
        <f t="shared" si="107"/>
        <v>1989-9</v>
      </c>
      <c r="D997" s="7">
        <v>6.5250000000000002E-2</v>
      </c>
      <c r="E997" s="7">
        <f t="shared" si="95"/>
        <v>6.6359336555419618E-2</v>
      </c>
      <c r="F997" s="7">
        <v>9.4036487934786819E-2</v>
      </c>
      <c r="G997" s="7">
        <v>129.9</v>
      </c>
      <c r="H997" s="24">
        <f t="shared" si="96"/>
        <v>0.41085539778988134</v>
      </c>
      <c r="I997" s="24">
        <f t="shared" si="97"/>
        <v>0.39917104565972761</v>
      </c>
      <c r="J997" s="24">
        <f t="shared" si="105"/>
        <v>9.4036487934786819E-2</v>
      </c>
      <c r="K997" s="24">
        <f t="shared" si="106"/>
        <v>51.976632522407172</v>
      </c>
      <c r="L997" s="24">
        <f t="shared" si="101"/>
        <v>227.09142482630187</v>
      </c>
      <c r="M997" s="24">
        <f t="shared" si="102"/>
        <v>220.6331521890616</v>
      </c>
      <c r="N997" s="16">
        <f t="shared" si="103"/>
        <v>124.02886940598674</v>
      </c>
      <c r="O997" s="16">
        <f t="shared" si="104"/>
        <v>124.02886940598688</v>
      </c>
      <c r="P997" s="63">
        <f>N997*'Datos mes_productividad'!V738/100</f>
        <v>117.02257956165013</v>
      </c>
      <c r="Q997" s="63">
        <f t="shared" si="98"/>
        <v>4.9571162712593653E-2</v>
      </c>
      <c r="R997" s="63">
        <f t="shared" si="99"/>
        <v>5.4142766836023287E-2</v>
      </c>
      <c r="S997" s="63">
        <f t="shared" si="100"/>
        <v>75.97113059401326</v>
      </c>
    </row>
    <row r="998" spans="1:19" x14ac:dyDescent="0.3">
      <c r="A998" s="30">
        <v>1989</v>
      </c>
      <c r="B998" s="31">
        <v>10</v>
      </c>
      <c r="C998" s="30" t="str">
        <f t="shared" si="107"/>
        <v>1989-10</v>
      </c>
      <c r="D998" s="7">
        <v>6.5250000000000002E-2</v>
      </c>
      <c r="E998" s="7">
        <f t="shared" si="95"/>
        <v>6.6359336555419618E-2</v>
      </c>
      <c r="F998" s="7">
        <v>9.9298091119693552E-2</v>
      </c>
      <c r="G998" s="7">
        <v>130.6</v>
      </c>
      <c r="H998" s="24">
        <f t="shared" si="96"/>
        <v>0.41085539778988134</v>
      </c>
      <c r="I998" s="24">
        <f t="shared" si="97"/>
        <v>0.39917104565972761</v>
      </c>
      <c r="J998" s="24">
        <f t="shared" si="105"/>
        <v>9.9298091119693552E-2</v>
      </c>
      <c r="K998" s="24">
        <f t="shared" si="106"/>
        <v>52.256722151088354</v>
      </c>
      <c r="L998" s="24">
        <f t="shared" si="101"/>
        <v>216.21721147389334</v>
      </c>
      <c r="M998" s="24">
        <f t="shared" si="102"/>
        <v>210.06819152903938</v>
      </c>
      <c r="N998" s="16">
        <f t="shared" si="103"/>
        <v>118.08977950503463</v>
      </c>
      <c r="O998" s="16">
        <f t="shared" si="104"/>
        <v>118.08977950503477</v>
      </c>
      <c r="P998" s="63">
        <f>N998*'Datos mes_productividad'!V739/100</f>
        <v>111.11338492545528</v>
      </c>
      <c r="Q998" s="63">
        <f t="shared" si="98"/>
        <v>5.3446418872964904E-2</v>
      </c>
      <c r="R998" s="63">
        <f t="shared" si="99"/>
        <v>5.7998516336140435E-2</v>
      </c>
      <c r="S998" s="63">
        <f t="shared" si="100"/>
        <v>81.910220494965372</v>
      </c>
    </row>
    <row r="999" spans="1:19" x14ac:dyDescent="0.3">
      <c r="A999" s="30">
        <v>1989</v>
      </c>
      <c r="B999" s="31">
        <v>11</v>
      </c>
      <c r="C999" s="30" t="str">
        <f t="shared" si="107"/>
        <v>1989-11</v>
      </c>
      <c r="D999" s="7">
        <v>6.5250000000000002E-2</v>
      </c>
      <c r="E999" s="7">
        <f t="shared" si="95"/>
        <v>6.6359336555419618E-2</v>
      </c>
      <c r="F999" s="7">
        <v>0.10577133533429421</v>
      </c>
      <c r="G999" s="7">
        <v>131.1</v>
      </c>
      <c r="H999" s="24">
        <f t="shared" si="96"/>
        <v>0.41085539778988134</v>
      </c>
      <c r="I999" s="24">
        <f t="shared" si="97"/>
        <v>0.39917104565972761</v>
      </c>
      <c r="J999" s="24">
        <f t="shared" si="105"/>
        <v>0.10577133533429423</v>
      </c>
      <c r="K999" s="24">
        <f t="shared" si="106"/>
        <v>52.456786171574912</v>
      </c>
      <c r="L999" s="24">
        <f t="shared" si="101"/>
        <v>203.76176287445722</v>
      </c>
      <c r="M999" s="24">
        <f t="shared" si="102"/>
        <v>197.96696450770034</v>
      </c>
      <c r="N999" s="16">
        <f t="shared" si="103"/>
        <v>111.28707786663476</v>
      </c>
      <c r="O999" s="16">
        <f t="shared" si="104"/>
        <v>111.2870778666349</v>
      </c>
      <c r="P999" s="63">
        <f>N999*'Datos mes_productividad'!V740/100</f>
        <v>104.42536198013879</v>
      </c>
      <c r="Q999" s="63">
        <f t="shared" si="98"/>
        <v>5.7885181692020823E-2</v>
      </c>
      <c r="R999" s="63">
        <f t="shared" si="99"/>
        <v>6.2362451307959435E-2</v>
      </c>
      <c r="S999" s="63">
        <f t="shared" si="100"/>
        <v>88.71292213336524</v>
      </c>
    </row>
    <row r="1000" spans="1:19" x14ac:dyDescent="0.3">
      <c r="A1000" s="30">
        <v>1989</v>
      </c>
      <c r="B1000" s="31">
        <v>12</v>
      </c>
      <c r="C1000" s="30" t="str">
        <f t="shared" si="107"/>
        <v>1989-12</v>
      </c>
      <c r="D1000" s="7">
        <v>0.14630599999999999</v>
      </c>
      <c r="E1000" s="7">
        <f t="shared" si="95"/>
        <v>0.14879339607781183</v>
      </c>
      <c r="F1000" s="7">
        <v>0.14815702822036184</v>
      </c>
      <c r="G1000" s="7">
        <v>131.6</v>
      </c>
      <c r="H1000" s="24">
        <f t="shared" si="96"/>
        <v>0.92123539967887158</v>
      </c>
      <c r="I1000" s="24">
        <f t="shared" si="97"/>
        <v>0.8950363066098409</v>
      </c>
      <c r="J1000" s="24">
        <f t="shared" si="105"/>
        <v>0.14815702822036184</v>
      </c>
      <c r="K1000" s="24">
        <f t="shared" si="106"/>
        <v>52.656850192061455</v>
      </c>
      <c r="L1000" s="24">
        <f t="shared" si="101"/>
        <v>327.41851679397655</v>
      </c>
      <c r="M1000" s="24">
        <f t="shared" si="102"/>
        <v>318.10703332623365</v>
      </c>
      <c r="N1000" s="16">
        <f t="shared" si="103"/>
        <v>178.82378646222924</v>
      </c>
      <c r="O1000" s="16">
        <f t="shared" si="104"/>
        <v>178.82378646222955</v>
      </c>
      <c r="P1000" s="63">
        <f>N1000*'Datos mes_productividad'!V741/100</f>
        <v>167.33767127078184</v>
      </c>
      <c r="Q1000" s="63">
        <f t="shared" si="98"/>
        <v>3.0982070978570864E-2</v>
      </c>
      <c r="R1000" s="63">
        <f t="shared" si="99"/>
        <v>4.778694667056993E-2</v>
      </c>
      <c r="S1000" s="63">
        <f t="shared" si="100"/>
        <v>21.176213537770742</v>
      </c>
    </row>
    <row r="1001" spans="1:19" x14ac:dyDescent="0.3">
      <c r="A1001" s="30">
        <v>1990</v>
      </c>
      <c r="B1001" s="31">
        <v>1</v>
      </c>
      <c r="C1001" s="30" t="str">
        <f t="shared" si="107"/>
        <v>1990-1</v>
      </c>
      <c r="D1001" s="7">
        <v>0.167767</v>
      </c>
      <c r="E1001" s="7">
        <f t="shared" si="95"/>
        <v>0.17061926154625415</v>
      </c>
      <c r="F1001" s="7">
        <v>0.26550468439372493</v>
      </c>
      <c r="G1001" s="7">
        <v>132.1</v>
      </c>
      <c r="H1001" s="24">
        <f t="shared" si="96"/>
        <v>1.0563674715864371</v>
      </c>
      <c r="I1001" s="24">
        <f t="shared" si="97"/>
        <v>1.0263253458574029</v>
      </c>
      <c r="J1001" s="24">
        <f t="shared" si="105"/>
        <v>0.26550468439372493</v>
      </c>
      <c r="K1001" s="24">
        <f t="shared" si="106"/>
        <v>52.856914212548013</v>
      </c>
      <c r="L1001" s="24">
        <f t="shared" si="101"/>
        <v>210.30259767382927</v>
      </c>
      <c r="M1001" s="24">
        <f t="shared" si="102"/>
        <v>204.32178394149096</v>
      </c>
      <c r="N1001" s="16">
        <f t="shared" si="103"/>
        <v>114.8594379667925</v>
      </c>
      <c r="O1001" s="16">
        <f t="shared" si="104"/>
        <v>114.85943796679268</v>
      </c>
      <c r="P1001" s="63">
        <f>N1001*'Datos mes_productividad'!V742/100</f>
        <v>107.18704675072745</v>
      </c>
      <c r="Q1001" s="63">
        <f t="shared" si="98"/>
        <v>0.14283776670625123</v>
      </c>
      <c r="R1001" s="63">
        <f t="shared" si="99"/>
        <v>0.15570950727770708</v>
      </c>
      <c r="S1001" s="63">
        <f t="shared" si="100"/>
        <v>85.140562033207502</v>
      </c>
    </row>
    <row r="1002" spans="1:19" x14ac:dyDescent="0.3">
      <c r="A1002" s="30">
        <v>1990</v>
      </c>
      <c r="B1002" s="31">
        <v>2</v>
      </c>
      <c r="C1002" s="30" t="str">
        <f t="shared" si="107"/>
        <v>1990-2</v>
      </c>
      <c r="D1002" s="7">
        <v>0.37321100000000001</v>
      </c>
      <c r="E1002" s="7">
        <f t="shared" si="95"/>
        <v>0.37955608207179636</v>
      </c>
      <c r="F1002" s="7">
        <v>0.42897697255957301</v>
      </c>
      <c r="G1002" s="7">
        <v>132.69999999999999</v>
      </c>
      <c r="H1002" s="24">
        <f t="shared" si="96"/>
        <v>2.3499732393035924</v>
      </c>
      <c r="I1002" s="24">
        <f t="shared" si="97"/>
        <v>2.2831421474591975</v>
      </c>
      <c r="J1002" s="24">
        <f t="shared" si="105"/>
        <v>0.42897697255957301</v>
      </c>
      <c r="K1002" s="24">
        <f t="shared" si="106"/>
        <v>53.096991037131879</v>
      </c>
      <c r="L1002" s="24">
        <f t="shared" si="101"/>
        <v>290.86994409117057</v>
      </c>
      <c r="M1002" s="24">
        <f t="shared" si="102"/>
        <v>282.59786863805107</v>
      </c>
      <c r="N1002" s="16">
        <f t="shared" si="103"/>
        <v>158.86231872209419</v>
      </c>
      <c r="O1002" s="16">
        <f t="shared" si="104"/>
        <v>158.86231872209441</v>
      </c>
      <c r="P1002" s="63">
        <f>N1002*'Datos mes_productividad'!V743/100</f>
        <v>147.84399846432223</v>
      </c>
      <c r="Q1002" s="63">
        <f t="shared" si="98"/>
        <v>0.15353035167408502</v>
      </c>
      <c r="R1002" s="63">
        <f t="shared" si="99"/>
        <v>0.19465193489131838</v>
      </c>
      <c r="S1002" s="63">
        <f t="shared" si="100"/>
        <v>41.137681277905799</v>
      </c>
    </row>
    <row r="1003" spans="1:19" x14ac:dyDescent="0.3">
      <c r="A1003" s="30">
        <v>1990</v>
      </c>
      <c r="B1003" s="31">
        <v>3</v>
      </c>
      <c r="C1003" s="30" t="str">
        <f t="shared" si="107"/>
        <v>1990-3</v>
      </c>
      <c r="D1003" s="7">
        <v>0.47610000000000002</v>
      </c>
      <c r="E1003" s="7">
        <f t="shared" si="95"/>
        <v>0.48419433155609631</v>
      </c>
      <c r="F1003" s="7">
        <v>0.83876007302331235</v>
      </c>
      <c r="G1003" s="7">
        <v>133.5</v>
      </c>
      <c r="H1003" s="24">
        <f t="shared" si="96"/>
        <v>2.9978276611151338</v>
      </c>
      <c r="I1003" s="24">
        <f t="shared" si="97"/>
        <v>2.9125721814344274</v>
      </c>
      <c r="J1003" s="24">
        <f t="shared" si="105"/>
        <v>0.83876007302331246</v>
      </c>
      <c r="K1003" s="24">
        <f t="shared" si="106"/>
        <v>53.41709346991037</v>
      </c>
      <c r="L1003" s="24">
        <f t="shared" si="101"/>
        <v>190.91900715214314</v>
      </c>
      <c r="M1003" s="24">
        <f t="shared" si="102"/>
        <v>185.4894450241903</v>
      </c>
      <c r="N1003" s="16">
        <f t="shared" si="103"/>
        <v>104.27284351800516</v>
      </c>
      <c r="O1003" s="16">
        <f t="shared" si="104"/>
        <v>104.27284351800536</v>
      </c>
      <c r="P1003" s="63">
        <f>N1003*'Datos mes_productividad'!V744/100</f>
        <v>96.774559552797399</v>
      </c>
      <c r="Q1003" s="63">
        <f t="shared" si="98"/>
        <v>0.45575699201077746</v>
      </c>
      <c r="R1003" s="63">
        <f t="shared" si="99"/>
        <v>0.49145632196913158</v>
      </c>
      <c r="S1003" s="63">
        <f t="shared" si="100"/>
        <v>95.72715648199484</v>
      </c>
    </row>
    <row r="1004" spans="1:19" x14ac:dyDescent="0.3">
      <c r="A1004" s="30">
        <v>1990</v>
      </c>
      <c r="B1004" s="31">
        <v>4</v>
      </c>
      <c r="C1004" s="30" t="str">
        <f t="shared" si="107"/>
        <v>1990-4</v>
      </c>
      <c r="D1004" s="7">
        <v>0.49565799999999999</v>
      </c>
      <c r="E1004" s="7">
        <f t="shared" si="95"/>
        <v>0.50408484350017135</v>
      </c>
      <c r="F1004" s="7">
        <v>0.93414898726925022</v>
      </c>
      <c r="G1004" s="7">
        <v>134</v>
      </c>
      <c r="H1004" s="24">
        <f t="shared" si="96"/>
        <v>3.1209772376664673</v>
      </c>
      <c r="I1004" s="24">
        <f t="shared" si="97"/>
        <v>3.0322194965457365</v>
      </c>
      <c r="J1004" s="24">
        <f t="shared" si="105"/>
        <v>0.93414898726925033</v>
      </c>
      <c r="K1004" s="24">
        <f t="shared" si="106"/>
        <v>53.617157490396927</v>
      </c>
      <c r="L1004" s="24">
        <f t="shared" si="101"/>
        <v>179.13408926886203</v>
      </c>
      <c r="M1004" s="24">
        <f t="shared" si="102"/>
        <v>174.03967943807726</v>
      </c>
      <c r="N1004" s="16">
        <f t="shared" si="103"/>
        <v>97.836360756827574</v>
      </c>
      <c r="O1004" s="16">
        <f t="shared" si="104"/>
        <v>97.836360756827716</v>
      </c>
      <c r="P1004" s="63">
        <f>N1004*'Datos mes_productividad'!V745/100</f>
        <v>90.551877690830537</v>
      </c>
      <c r="Q1004" s="63">
        <f t="shared" si="98"/>
        <v>0.50638225099992362</v>
      </c>
      <c r="R1004" s="63">
        <f t="shared" si="99"/>
        <v>0.54248837407518313</v>
      </c>
      <c r="S1004" s="63">
        <f t="shared" si="100"/>
        <v>102.16363924317244</v>
      </c>
    </row>
    <row r="1005" spans="1:19" x14ac:dyDescent="0.3">
      <c r="A1005" s="30">
        <v>1990</v>
      </c>
      <c r="B1005" s="31">
        <v>5</v>
      </c>
      <c r="C1005" s="30" t="str">
        <f t="shared" si="107"/>
        <v>1990-5</v>
      </c>
      <c r="D1005" s="7">
        <v>0.49959500000000001</v>
      </c>
      <c r="E1005" s="7">
        <f t="shared" si="95"/>
        <v>0.50808877772267991</v>
      </c>
      <c r="F1005" s="7">
        <v>1.0612626668553287</v>
      </c>
      <c r="G1005" s="7">
        <v>134.4</v>
      </c>
      <c r="H1005" s="24">
        <f t="shared" si="96"/>
        <v>3.1457670874917354</v>
      </c>
      <c r="I1005" s="24">
        <f t="shared" si="97"/>
        <v>3.0563043456915193</v>
      </c>
      <c r="J1005" s="24">
        <f t="shared" si="105"/>
        <v>1.0612626668553287</v>
      </c>
      <c r="K1005" s="24">
        <f t="shared" si="106"/>
        <v>53.777208706786169</v>
      </c>
      <c r="L1005" s="24">
        <f t="shared" si="101"/>
        <v>159.40499792408437</v>
      </c>
      <c r="M1005" s="24">
        <f t="shared" si="102"/>
        <v>154.87166542542278</v>
      </c>
      <c r="N1005" s="16">
        <f t="shared" si="103"/>
        <v>87.061066640055614</v>
      </c>
      <c r="O1005" s="16">
        <f t="shared" si="104"/>
        <v>87.061066640055756</v>
      </c>
      <c r="P1005" s="63">
        <f>N1005*'Datos mes_productividad'!V746/100</f>
        <v>80.357855495511473</v>
      </c>
      <c r="Q1005" s="63">
        <f t="shared" si="98"/>
        <v>0.56423726411961417</v>
      </c>
      <c r="R1005" s="63">
        <f t="shared" si="99"/>
        <v>0.59772617183719956</v>
      </c>
      <c r="S1005" s="63">
        <f t="shared" si="100"/>
        <v>112.93893335994439</v>
      </c>
    </row>
    <row r="1006" spans="1:19" x14ac:dyDescent="0.3">
      <c r="A1006" s="30">
        <v>1990</v>
      </c>
      <c r="B1006" s="31">
        <v>6</v>
      </c>
      <c r="C1006" s="30" t="str">
        <f t="shared" si="107"/>
        <v>1990-6</v>
      </c>
      <c r="D1006" s="7">
        <v>0.52669999999999995</v>
      </c>
      <c r="E1006" s="7">
        <f t="shared" si="95"/>
        <v>0.53565459867800014</v>
      </c>
      <c r="F1006" s="7">
        <v>1.2087557546979233</v>
      </c>
      <c r="G1006" s="7">
        <v>135.1</v>
      </c>
      <c r="H1006" s="24">
        <f t="shared" si="96"/>
        <v>3.3164373642288192</v>
      </c>
      <c r="I1006" s="24">
        <f t="shared" si="97"/>
        <v>3.2221209156931581</v>
      </c>
      <c r="J1006" s="24">
        <f t="shared" si="105"/>
        <v>1.2087557546979233</v>
      </c>
      <c r="K1006" s="24">
        <f t="shared" si="106"/>
        <v>54.057298335467351</v>
      </c>
      <c r="L1006" s="24">
        <f t="shared" si="101"/>
        <v>148.31585563272958</v>
      </c>
      <c r="M1006" s="24">
        <f t="shared" si="102"/>
        <v>144.09788820910549</v>
      </c>
      <c r="N1006" s="16">
        <f t="shared" si="103"/>
        <v>81.004590566021349</v>
      </c>
      <c r="O1006" s="16">
        <f t="shared" si="104"/>
        <v>81.004590566021477</v>
      </c>
      <c r="P1006" s="63">
        <f>N1006*'Datos mes_productividad'!V747/100</f>
        <v>74.562621697048158</v>
      </c>
      <c r="Q1006" s="63">
        <f t="shared" si="98"/>
        <v>0.62674882148876554</v>
      </c>
      <c r="R1006" s="63">
        <f t="shared" si="99"/>
        <v>0.66067867152164728</v>
      </c>
      <c r="S1006" s="63">
        <f t="shared" si="100"/>
        <v>118.99540943397866</v>
      </c>
    </row>
    <row r="1007" spans="1:19" x14ac:dyDescent="0.3">
      <c r="A1007" s="30">
        <v>1990</v>
      </c>
      <c r="B1007" s="31">
        <v>7</v>
      </c>
      <c r="C1007" s="30" t="str">
        <f t="shared" si="107"/>
        <v>1990-7</v>
      </c>
      <c r="D1007" s="7">
        <v>0.53240500000000002</v>
      </c>
      <c r="E1007" s="7">
        <f t="shared" si="95"/>
        <v>0.54145659124579582</v>
      </c>
      <c r="F1007" s="7">
        <v>1.3396083188689714</v>
      </c>
      <c r="G1007" s="7">
        <v>135.80000000000001</v>
      </c>
      <c r="H1007" s="24">
        <f t="shared" si="96"/>
        <v>3.3523596637597208</v>
      </c>
      <c r="I1007" s="24">
        <f t="shared" si="97"/>
        <v>3.2570216178462417</v>
      </c>
      <c r="J1007" s="24">
        <f t="shared" si="105"/>
        <v>1.3396083188689714</v>
      </c>
      <c r="K1007" s="24">
        <f t="shared" si="106"/>
        <v>54.337387964148533</v>
      </c>
      <c r="L1007" s="24">
        <f t="shared" si="101"/>
        <v>135.97890150373991</v>
      </c>
      <c r="M1007" s="24">
        <f t="shared" si="102"/>
        <v>132.11178578373728</v>
      </c>
      <c r="N1007" s="16">
        <f t="shared" si="103"/>
        <v>74.266606189453697</v>
      </c>
      <c r="O1007" s="16">
        <f t="shared" si="104"/>
        <v>74.266606189453796</v>
      </c>
      <c r="P1007" s="63">
        <f>N1007*'Datos mes_productividad'!V748/100</f>
        <v>68.634143528565787</v>
      </c>
      <c r="Q1007" s="63">
        <f t="shared" si="98"/>
        <v>0.66941087531703913</v>
      </c>
      <c r="R1007" s="63">
        <f t="shared" si="99"/>
        <v>0.69939838814673938</v>
      </c>
      <c r="S1007" s="63">
        <f t="shared" si="100"/>
        <v>125.73339381054632</v>
      </c>
    </row>
    <row r="1008" spans="1:19" x14ac:dyDescent="0.3">
      <c r="A1008" s="30">
        <v>1990</v>
      </c>
      <c r="B1008" s="31">
        <v>8</v>
      </c>
      <c r="C1008" s="30" t="str">
        <f t="shared" si="107"/>
        <v>1990-8</v>
      </c>
      <c r="D1008" s="7">
        <v>0.60286399999999996</v>
      </c>
      <c r="E1008" s="7">
        <f t="shared" si="95"/>
        <v>0.61311348771105723</v>
      </c>
      <c r="F1008" s="7">
        <v>1.5450734837967135</v>
      </c>
      <c r="G1008" s="7">
        <v>136.6</v>
      </c>
      <c r="H1008" s="24">
        <f t="shared" si="96"/>
        <v>3.7960142303938542</v>
      </c>
      <c r="I1008" s="24">
        <f t="shared" si="97"/>
        <v>3.6880590539556479</v>
      </c>
      <c r="J1008" s="24">
        <f t="shared" si="105"/>
        <v>1.5450734837967135</v>
      </c>
      <c r="K1008" s="24">
        <f t="shared" si="106"/>
        <v>54.657490396927024</v>
      </c>
      <c r="L1008" s="24">
        <f t="shared" si="101"/>
        <v>134.28527090796209</v>
      </c>
      <c r="M1008" s="24">
        <f t="shared" si="102"/>
        <v>130.46632049469736</v>
      </c>
      <c r="N1008" s="16">
        <f t="shared" si="103"/>
        <v>73.341608303045703</v>
      </c>
      <c r="O1008" s="16">
        <f t="shared" si="104"/>
        <v>73.341608303045803</v>
      </c>
      <c r="P1008" s="63">
        <f>N1008*'Datos mes_productividad'!V749/100</f>
        <v>68.050633363763822</v>
      </c>
      <c r="Q1008" s="63">
        <f t="shared" si="98"/>
        <v>0.76357784651992655</v>
      </c>
      <c r="R1008" s="63">
        <f t="shared" si="99"/>
        <v>0.79547522967787887</v>
      </c>
      <c r="S1008" s="63">
        <f t="shared" si="100"/>
        <v>126.6583916969543</v>
      </c>
    </row>
    <row r="1009" spans="1:19" x14ac:dyDescent="0.3">
      <c r="A1009" s="30">
        <v>1990</v>
      </c>
      <c r="B1009" s="31">
        <v>9</v>
      </c>
      <c r="C1009" s="30" t="str">
        <f t="shared" si="107"/>
        <v>1990-9</v>
      </c>
      <c r="D1009" s="7">
        <v>0.57904999999999995</v>
      </c>
      <c r="E1009" s="7">
        <f t="shared" si="95"/>
        <v>0.58889461812131372</v>
      </c>
      <c r="F1009" s="7">
        <v>1.7873002798433506</v>
      </c>
      <c r="G1009" s="7">
        <v>137.1</v>
      </c>
      <c r="H1009" s="24">
        <f t="shared" si="96"/>
        <v>3.6460661776280574</v>
      </c>
      <c r="I1009" s="24">
        <f t="shared" si="97"/>
        <v>3.5423753868086627</v>
      </c>
      <c r="J1009" s="24">
        <f t="shared" si="105"/>
        <v>1.7873002798433506</v>
      </c>
      <c r="K1009" s="24">
        <f t="shared" si="106"/>
        <v>54.857554417413567</v>
      </c>
      <c r="L1009" s="24">
        <f t="shared" si="101"/>
        <v>111.90860092421217</v>
      </c>
      <c r="M1009" s="24">
        <f t="shared" si="102"/>
        <v>108.72602256057081</v>
      </c>
      <c r="N1009" s="16">
        <f t="shared" si="103"/>
        <v>61.120305445493059</v>
      </c>
      <c r="O1009" s="16">
        <f t="shared" si="104"/>
        <v>61.120305445493152</v>
      </c>
      <c r="P1009" s="63">
        <f>N1009*'Datos mes_productividad'!V750/100</f>
        <v>56.938019927700225</v>
      </c>
      <c r="Q1009" s="63">
        <f t="shared" si="98"/>
        <v>0.80418287131787247</v>
      </c>
      <c r="R1009" s="63">
        <f t="shared" si="99"/>
        <v>0.82840039560865175</v>
      </c>
      <c r="S1009" s="63">
        <f t="shared" si="100"/>
        <v>138.87969455450695</v>
      </c>
    </row>
    <row r="1010" spans="1:19" x14ac:dyDescent="0.3">
      <c r="A1010" s="30">
        <v>1990</v>
      </c>
      <c r="B1010" s="31">
        <v>10</v>
      </c>
      <c r="C1010" s="30" t="str">
        <f t="shared" si="107"/>
        <v>1990-10</v>
      </c>
      <c r="D1010" s="7">
        <v>0.55834099999999998</v>
      </c>
      <c r="E1010" s="7">
        <f t="shared" si="95"/>
        <v>0.56783353765041433</v>
      </c>
      <c r="F1010" s="7">
        <v>1.9247510295778443</v>
      </c>
      <c r="G1010" s="7">
        <v>137.6</v>
      </c>
      <c r="H1010" s="24">
        <f t="shared" si="96"/>
        <v>3.5156691748260553</v>
      </c>
      <c r="I1010" s="24">
        <f t="shared" si="97"/>
        <v>3.4156867556275547</v>
      </c>
      <c r="J1010" s="24">
        <f t="shared" si="105"/>
        <v>1.9247510295778443</v>
      </c>
      <c r="K1010" s="24">
        <f t="shared" si="106"/>
        <v>55.057618437900125</v>
      </c>
      <c r="L1010" s="24">
        <f t="shared" si="101"/>
        <v>100.56592723263259</v>
      </c>
      <c r="M1010" s="24">
        <f t="shared" si="102"/>
        <v>97.705924145409099</v>
      </c>
      <c r="N1010" s="16">
        <f t="shared" si="103"/>
        <v>54.92535997327326</v>
      </c>
      <c r="O1010" s="16">
        <f t="shared" si="104"/>
        <v>54.925359973273324</v>
      </c>
      <c r="P1010" s="63">
        <f>N1010*'Datos mes_productividad'!V751/100</f>
        <v>51.37180884816037</v>
      </c>
      <c r="Q1010" s="63">
        <f t="shared" si="98"/>
        <v>0.81001119587162629</v>
      </c>
      <c r="R1010" s="63">
        <f t="shared" si="99"/>
        <v>0.82985212875909287</v>
      </c>
      <c r="S1010" s="63">
        <f t="shared" si="100"/>
        <v>145.07464002672674</v>
      </c>
    </row>
    <row r="1011" spans="1:19" x14ac:dyDescent="0.3">
      <c r="A1011" s="30">
        <v>1990</v>
      </c>
      <c r="B1011" s="31">
        <v>11</v>
      </c>
      <c r="C1011" s="30" t="str">
        <f t="shared" si="107"/>
        <v>1990-11</v>
      </c>
      <c r="D1011" s="7">
        <v>0.52795199999999998</v>
      </c>
      <c r="E1011" s="7">
        <f t="shared" si="95"/>
        <v>0.5369278843388029</v>
      </c>
      <c r="F1011" s="7">
        <v>2.0437124660725798</v>
      </c>
      <c r="G1011" s="7">
        <v>138</v>
      </c>
      <c r="H1011" s="24">
        <f t="shared" si="96"/>
        <v>3.3243207505588264</v>
      </c>
      <c r="I1011" s="24">
        <f t="shared" si="97"/>
        <v>3.2297801057186897</v>
      </c>
      <c r="J1011" s="24">
        <f t="shared" si="105"/>
        <v>2.0437124660725798</v>
      </c>
      <c r="K1011" s="24">
        <f t="shared" si="106"/>
        <v>55.217669654289381</v>
      </c>
      <c r="L1011" s="24">
        <f t="shared" si="101"/>
        <v>89.817549227953705</v>
      </c>
      <c r="M1011" s="24">
        <f t="shared" si="102"/>
        <v>87.263220190798052</v>
      </c>
      <c r="N1011" s="16">
        <f t="shared" si="103"/>
        <v>49.054996647629544</v>
      </c>
      <c r="O1011" s="16">
        <f t="shared" si="104"/>
        <v>49.054996647629601</v>
      </c>
      <c r="P1011" s="63">
        <f>N1011*'Datos mes_productividad'!V752/100</f>
        <v>46.06491755352237</v>
      </c>
      <c r="Q1011" s="63">
        <f t="shared" si="98"/>
        <v>0.79691716409890678</v>
      </c>
      <c r="R1011" s="63">
        <f t="shared" si="99"/>
        <v>0.81270334647782749</v>
      </c>
      <c r="S1011" s="63">
        <f t="shared" si="100"/>
        <v>150.94500335237043</v>
      </c>
    </row>
    <row r="1012" spans="1:19" x14ac:dyDescent="0.3">
      <c r="A1012" s="30">
        <v>1990</v>
      </c>
      <c r="B1012" s="31">
        <v>12</v>
      </c>
      <c r="C1012" s="30" t="str">
        <f t="shared" si="107"/>
        <v>1990-12</v>
      </c>
      <c r="D1012" s="7">
        <v>0.51142600000000005</v>
      </c>
      <c r="E1012" s="7">
        <f t="shared" si="95"/>
        <v>0.52012092041673608</v>
      </c>
      <c r="F1012" s="7">
        <v>2.1392820207780181</v>
      </c>
      <c r="G1012" s="7">
        <v>138.6</v>
      </c>
      <c r="H1012" s="24">
        <f t="shared" si="96"/>
        <v>3.2202625696565188</v>
      </c>
      <c r="I1012" s="24">
        <f t="shared" si="97"/>
        <v>3.1286812444072316</v>
      </c>
      <c r="J1012" s="24">
        <f t="shared" si="105"/>
        <v>2.1392820207780181</v>
      </c>
      <c r="K1012" s="24">
        <f t="shared" si="106"/>
        <v>55.45774647887324</v>
      </c>
      <c r="L1012" s="24">
        <f t="shared" si="101"/>
        <v>83.480580610155684</v>
      </c>
      <c r="M1012" s="24">
        <f t="shared" si="102"/>
        <v>81.106469170642399</v>
      </c>
      <c r="N1012" s="16">
        <f t="shared" si="103"/>
        <v>45.593980654939024</v>
      </c>
      <c r="O1012" s="16">
        <f t="shared" si="104"/>
        <v>45.593980654939095</v>
      </c>
      <c r="P1012" s="63">
        <f>N1012*'Datos mes_productividad'!V753/100</f>
        <v>42.986259914812287</v>
      </c>
      <c r="Q1012" s="63">
        <f t="shared" si="98"/>
        <v>0.7896725284956716</v>
      </c>
      <c r="R1012" s="63">
        <f t="shared" si="99"/>
        <v>0.80300909036807222</v>
      </c>
      <c r="S1012" s="63">
        <f t="shared" si="100"/>
        <v>154.40601934506097</v>
      </c>
    </row>
    <row r="1013" spans="1:19" x14ac:dyDescent="0.3">
      <c r="A1013" s="30">
        <v>1991</v>
      </c>
      <c r="B1013" s="31">
        <v>1</v>
      </c>
      <c r="C1013" s="30" t="str">
        <f t="shared" si="107"/>
        <v>1991-1</v>
      </c>
      <c r="D1013" s="7">
        <v>0.64864200000000005</v>
      </c>
      <c r="E1013" s="7">
        <f t="shared" si="95"/>
        <v>0.65966977443648256</v>
      </c>
      <c r="F1013" s="7">
        <v>2.3039782282035133</v>
      </c>
      <c r="G1013" s="7">
        <v>139.5</v>
      </c>
      <c r="H1013" s="24">
        <f t="shared" si="96"/>
        <v>4.0842615621950067</v>
      </c>
      <c r="I1013" s="24">
        <f t="shared" si="97"/>
        <v>3.9681088950010275</v>
      </c>
      <c r="J1013" s="24">
        <f t="shared" si="105"/>
        <v>2.3039782282035133</v>
      </c>
      <c r="K1013" s="24">
        <f t="shared" si="106"/>
        <v>55.817861715749039</v>
      </c>
      <c r="L1013" s="24">
        <f t="shared" si="101"/>
        <v>98.948307887140643</v>
      </c>
      <c r="M1013" s="24">
        <f t="shared" si="102"/>
        <v>96.134308416145529</v>
      </c>
      <c r="N1013" s="16">
        <f t="shared" si="103"/>
        <v>54.041876597782178</v>
      </c>
      <c r="O1013" s="16">
        <f t="shared" si="104"/>
        <v>54.041876597782256</v>
      </c>
      <c r="P1013" s="63">
        <f>N1013*'Datos mes_productividad'!V754/100</f>
        <v>51.154950994994209</v>
      </c>
      <c r="Q1013" s="63">
        <f t="shared" si="98"/>
        <v>0.94674569079861381</v>
      </c>
      <c r="R1013" s="63">
        <f t="shared" si="99"/>
        <v>0.96547150276704974</v>
      </c>
      <c r="S1013" s="63">
        <f t="shared" si="100"/>
        <v>145.95812340221784</v>
      </c>
    </row>
    <row r="1014" spans="1:19" x14ac:dyDescent="0.3">
      <c r="A1014" s="30">
        <v>1991</v>
      </c>
      <c r="B1014" s="31">
        <v>2</v>
      </c>
      <c r="C1014" s="30" t="str">
        <f t="shared" si="107"/>
        <v>1991-2</v>
      </c>
      <c r="D1014" s="7">
        <v>0.93764999999999998</v>
      </c>
      <c r="E1014" s="7">
        <f t="shared" si="95"/>
        <v>0.95359129381132868</v>
      </c>
      <c r="F1014" s="7">
        <v>2.9258313198707322</v>
      </c>
      <c r="G1014" s="7">
        <v>140.19999999999999</v>
      </c>
      <c r="H1014" s="24">
        <f t="shared" si="96"/>
        <v>5.904039290998961</v>
      </c>
      <c r="I1014" s="24">
        <f t="shared" si="97"/>
        <v>5.7361338078596722</v>
      </c>
      <c r="J1014" s="24">
        <f t="shared" si="105"/>
        <v>2.9258313198707322</v>
      </c>
      <c r="K1014" s="24">
        <f t="shared" si="106"/>
        <v>56.097951344430221</v>
      </c>
      <c r="L1014" s="24">
        <f t="shared" si="101"/>
        <v>113.20013790019077</v>
      </c>
      <c r="M1014" s="24">
        <f t="shared" si="102"/>
        <v>109.98082940498091</v>
      </c>
      <c r="N1014" s="16">
        <f t="shared" si="103"/>
        <v>61.825694788349928</v>
      </c>
      <c r="O1014" s="16">
        <f t="shared" si="104"/>
        <v>61.825694788350006</v>
      </c>
      <c r="P1014" s="63">
        <f>N1014*'Datos mes_productividad'!V755/100</f>
        <v>58.757236138436546</v>
      </c>
      <c r="Q1014" s="63">
        <f t="shared" si="98"/>
        <v>1.2955913728170367</v>
      </c>
      <c r="R1014" s="63">
        <f t="shared" si="99"/>
        <v>1.3243627753479497</v>
      </c>
      <c r="S1014" s="63">
        <f t="shared" si="100"/>
        <v>138.17430521165005</v>
      </c>
    </row>
    <row r="1015" spans="1:19" x14ac:dyDescent="0.3">
      <c r="A1015" s="30">
        <v>1991</v>
      </c>
      <c r="B1015" s="31">
        <v>3</v>
      </c>
      <c r="C1015" s="30" t="str">
        <f t="shared" si="107"/>
        <v>1991-3</v>
      </c>
      <c r="D1015" s="7">
        <v>0.94686800000000004</v>
      </c>
      <c r="E1015" s="7">
        <f t="shared" si="95"/>
        <v>0.96296601203918863</v>
      </c>
      <c r="F1015" s="7">
        <v>3.2489101511136651</v>
      </c>
      <c r="G1015" s="7">
        <v>140.5</v>
      </c>
      <c r="H1015" s="24">
        <f t="shared" si="96"/>
        <v>5.9620816673488024</v>
      </c>
      <c r="I1015" s="24">
        <f t="shared" si="97"/>
        <v>5.7925255120572414</v>
      </c>
      <c r="J1015" s="24">
        <f t="shared" si="105"/>
        <v>3.2489101511136651</v>
      </c>
      <c r="K1015" s="24">
        <f t="shared" si="106"/>
        <v>56.217989756722154</v>
      </c>
      <c r="L1015" s="24">
        <f t="shared" si="101"/>
        <v>103.1657480551944</v>
      </c>
      <c r="M1015" s="24">
        <f t="shared" si="102"/>
        <v>100.23180843913491</v>
      </c>
      <c r="N1015" s="16">
        <f t="shared" si="103"/>
        <v>56.345285175324022</v>
      </c>
      <c r="O1015" s="16">
        <f t="shared" si="104"/>
        <v>56.345285175324086</v>
      </c>
      <c r="P1015" s="63">
        <f>N1015*'Datos mes_productividad'!V756/100</f>
        <v>53.763190884033392</v>
      </c>
      <c r="Q1015" s="63">
        <f t="shared" si="98"/>
        <v>1.360220525166113</v>
      </c>
      <c r="R1015" s="63">
        <f t="shared" si="99"/>
        <v>1.3846695497401709</v>
      </c>
      <c r="S1015" s="63">
        <f t="shared" si="100"/>
        <v>143.65471482467598</v>
      </c>
    </row>
    <row r="1016" spans="1:19" x14ac:dyDescent="0.3">
      <c r="A1016" s="30">
        <v>1991</v>
      </c>
      <c r="B1016" s="31">
        <v>4</v>
      </c>
      <c r="C1016" s="30" t="str">
        <f t="shared" si="107"/>
        <v>1991-4</v>
      </c>
      <c r="D1016" s="7">
        <v>0.97860000000000003</v>
      </c>
      <c r="E1016" s="7">
        <f t="shared" si="95"/>
        <v>0.99523749813231621</v>
      </c>
      <c r="F1016" s="7">
        <v>3.4279433183455024</v>
      </c>
      <c r="G1016" s="7">
        <v>140.9</v>
      </c>
      <c r="H1016" s="24">
        <f t="shared" si="96"/>
        <v>6.1618864716808863</v>
      </c>
      <c r="I1016" s="24">
        <f t="shared" si="97"/>
        <v>5.9866480503081911</v>
      </c>
      <c r="J1016" s="24">
        <f t="shared" si="105"/>
        <v>3.4279433183455028</v>
      </c>
      <c r="K1016" s="24">
        <f t="shared" si="106"/>
        <v>56.378040973111396</v>
      </c>
      <c r="L1016" s="24">
        <f t="shared" si="101"/>
        <v>101.34213308397295</v>
      </c>
      <c r="M1016" s="24">
        <f t="shared" si="102"/>
        <v>98.460055411527208</v>
      </c>
      <c r="N1016" s="16">
        <f t="shared" si="103"/>
        <v>55.349294669361818</v>
      </c>
      <c r="O1016" s="16">
        <f t="shared" si="104"/>
        <v>55.349294669361896</v>
      </c>
      <c r="P1016" s="63">
        <f>N1016*'Datos mes_productividad'!V757/100</f>
        <v>53.024263871360205</v>
      </c>
      <c r="Q1016" s="63">
        <f t="shared" si="98"/>
        <v>1.4155518023656253</v>
      </c>
      <c r="R1016" s="63">
        <f t="shared" si="99"/>
        <v>1.4383045537548691</v>
      </c>
      <c r="S1016" s="63">
        <f t="shared" si="100"/>
        <v>144.65070533063817</v>
      </c>
    </row>
    <row r="1017" spans="1:19" x14ac:dyDescent="0.3">
      <c r="A1017" s="30">
        <v>1991</v>
      </c>
      <c r="B1017" s="31">
        <v>5</v>
      </c>
      <c r="C1017" s="30" t="str">
        <f t="shared" si="107"/>
        <v>1991-5</v>
      </c>
      <c r="D1017" s="7">
        <v>0.98648599999999997</v>
      </c>
      <c r="E1017" s="7">
        <f t="shared" si="95"/>
        <v>1.0032575705932516</v>
      </c>
      <c r="F1017" s="7">
        <v>3.5240798961038236</v>
      </c>
      <c r="G1017" s="7">
        <v>141.30000000000001</v>
      </c>
      <c r="H1017" s="24">
        <f t="shared" si="96"/>
        <v>6.21154173094481</v>
      </c>
      <c r="I1017" s="24">
        <f t="shared" si="97"/>
        <v>6.0348911593667749</v>
      </c>
      <c r="J1017" s="24">
        <f t="shared" si="105"/>
        <v>3.524079896103824</v>
      </c>
      <c r="K1017" s="24">
        <f t="shared" si="106"/>
        <v>56.538092189500645</v>
      </c>
      <c r="L1017" s="24">
        <f t="shared" si="101"/>
        <v>99.654017325588356</v>
      </c>
      <c r="M1017" s="24">
        <f t="shared" si="102"/>
        <v>96.819948122943714</v>
      </c>
      <c r="N1017" s="16">
        <f t="shared" si="103"/>
        <v>54.427308781523834</v>
      </c>
      <c r="O1017" s="16">
        <f t="shared" si="104"/>
        <v>54.427308781523898</v>
      </c>
      <c r="P1017" s="63">
        <f>N1017*'Datos mes_productividad'!V758/100</f>
        <v>52.349738857881277</v>
      </c>
      <c r="Q1017" s="63">
        <f t="shared" si="98"/>
        <v>1.4360542186934966</v>
      </c>
      <c r="R1017" s="63">
        <f t="shared" si="99"/>
        <v>1.4565491551304413</v>
      </c>
      <c r="S1017" s="63">
        <f t="shared" si="100"/>
        <v>145.57269121847617</v>
      </c>
    </row>
    <row r="1018" spans="1:19" x14ac:dyDescent="0.3">
      <c r="A1018" s="30">
        <v>1991</v>
      </c>
      <c r="B1018" s="31">
        <v>6</v>
      </c>
      <c r="C1018" s="30" t="str">
        <f t="shared" si="107"/>
        <v>1991-6</v>
      </c>
      <c r="D1018" s="7">
        <v>0.99345000000000006</v>
      </c>
      <c r="E1018" s="7">
        <f t="shared" si="95"/>
        <v>1.0103399678311358</v>
      </c>
      <c r="F1018" s="7">
        <v>3.6341630601051573</v>
      </c>
      <c r="G1018" s="7">
        <v>141.80000000000001</v>
      </c>
      <c r="H1018" s="24">
        <f t="shared" si="96"/>
        <v>6.2553914932468588</v>
      </c>
      <c r="I1018" s="24">
        <f t="shared" si="97"/>
        <v>6.0774938744928182</v>
      </c>
      <c r="J1018" s="24">
        <f t="shared" si="105"/>
        <v>3.6341630601051578</v>
      </c>
      <c r="K1018" s="24">
        <f t="shared" si="106"/>
        <v>56.738156209987203</v>
      </c>
      <c r="L1018" s="24">
        <f t="shared" si="101"/>
        <v>97.661930361538452</v>
      </c>
      <c r="M1018" s="24">
        <f t="shared" si="102"/>
        <v>94.884514292057119</v>
      </c>
      <c r="N1018" s="16">
        <f t="shared" si="103"/>
        <v>53.339305154356929</v>
      </c>
      <c r="O1018" s="16">
        <f t="shared" si="104"/>
        <v>53.339305154357007</v>
      </c>
      <c r="P1018" s="63">
        <f>N1018*'Datos mes_productividad'!V759/100</f>
        <v>51.508643726573602</v>
      </c>
      <c r="Q1018" s="63">
        <f t="shared" si="98"/>
        <v>1.4570006729440412</v>
      </c>
      <c r="R1018" s="63">
        <f t="shared" si="99"/>
        <v>1.4751873788983545</v>
      </c>
      <c r="S1018" s="63">
        <f t="shared" si="100"/>
        <v>146.66069484564309</v>
      </c>
    </row>
    <row r="1019" spans="1:19" x14ac:dyDescent="0.3">
      <c r="A1019" s="30">
        <v>1991</v>
      </c>
      <c r="B1019" s="31">
        <v>7</v>
      </c>
      <c r="C1019" s="30" t="str">
        <f t="shared" si="107"/>
        <v>1991-7</v>
      </c>
      <c r="D1019" s="7">
        <v>0.99342299999999994</v>
      </c>
      <c r="E1019" s="7">
        <f t="shared" si="95"/>
        <v>1.0103125087953195</v>
      </c>
      <c r="F1019" s="7">
        <v>3.7283248710389203</v>
      </c>
      <c r="G1019" s="7">
        <v>142.30000000000001</v>
      </c>
      <c r="H1019" s="24">
        <f t="shared" si="96"/>
        <v>6.2552214841167393</v>
      </c>
      <c r="I1019" s="24">
        <f t="shared" si="97"/>
        <v>6.0773287002670271</v>
      </c>
      <c r="J1019" s="24">
        <f t="shared" si="105"/>
        <v>3.7283248710389203</v>
      </c>
      <c r="K1019" s="24">
        <f t="shared" si="106"/>
        <v>56.93822023047376</v>
      </c>
      <c r="L1019" s="24">
        <f t="shared" si="101"/>
        <v>95.528472108114158</v>
      </c>
      <c r="M1019" s="24">
        <f t="shared" si="102"/>
        <v>92.811729642100332</v>
      </c>
      <c r="N1019" s="16">
        <f t="shared" si="103"/>
        <v>52.174089799794423</v>
      </c>
      <c r="O1019" s="16">
        <f t="shared" si="104"/>
        <v>52.174089799794487</v>
      </c>
      <c r="P1019" s="63">
        <f>N1019*'Datos mes_productividad'!V760/100</f>
        <v>50.537084278890504</v>
      </c>
      <c r="Q1019" s="63">
        <f t="shared" si="98"/>
        <v>1.4685365918881881</v>
      </c>
      <c r="R1019" s="63">
        <f t="shared" si="99"/>
        <v>1.4847989812441176</v>
      </c>
      <c r="S1019" s="63">
        <f t="shared" si="100"/>
        <v>147.82591020020556</v>
      </c>
    </row>
    <row r="1020" spans="1:19" x14ac:dyDescent="0.3">
      <c r="A1020" s="30">
        <v>1991</v>
      </c>
      <c r="B1020" s="31">
        <v>8</v>
      </c>
      <c r="C1020" s="30" t="str">
        <f t="shared" si="107"/>
        <v>1991-8</v>
      </c>
      <c r="D1020" s="7">
        <v>0.99350899999999998</v>
      </c>
      <c r="E1020" s="7">
        <f t="shared" si="95"/>
        <v>1.0103999709094003</v>
      </c>
      <c r="F1020" s="7">
        <v>3.7768260602103774</v>
      </c>
      <c r="G1020" s="7">
        <v>142.9</v>
      </c>
      <c r="H1020" s="24">
        <f t="shared" si="96"/>
        <v>6.255762994679344</v>
      </c>
      <c r="I1020" s="24">
        <f t="shared" si="97"/>
        <v>6.0778548107639887</v>
      </c>
      <c r="J1020" s="24">
        <f t="shared" si="105"/>
        <v>3.7768260602103774</v>
      </c>
      <c r="K1020" s="24">
        <f t="shared" si="106"/>
        <v>57.178297055057627</v>
      </c>
      <c r="L1020" s="24">
        <f t="shared" si="101"/>
        <v>94.707531962932947</v>
      </c>
      <c r="M1020" s="24">
        <f t="shared" si="102"/>
        <v>92.014136284586186</v>
      </c>
      <c r="N1020" s="16">
        <f t="shared" si="103"/>
        <v>51.725722900275017</v>
      </c>
      <c r="O1020" s="16">
        <f t="shared" si="104"/>
        <v>51.725722900275073</v>
      </c>
      <c r="P1020" s="63">
        <f>N1020*'Datos mes_productividad'!V761/100</f>
        <v>50.255593838703007</v>
      </c>
      <c r="Q1020" s="63">
        <f t="shared" si="98"/>
        <v>1.4731182876707067</v>
      </c>
      <c r="R1020" s="63">
        <f t="shared" si="99"/>
        <v>1.4877241522090401</v>
      </c>
      <c r="S1020" s="63">
        <f t="shared" si="100"/>
        <v>148.27427709972497</v>
      </c>
    </row>
    <row r="1021" spans="1:19" x14ac:dyDescent="0.3">
      <c r="A1021" s="30">
        <v>1991</v>
      </c>
      <c r="B1021" s="31">
        <v>9</v>
      </c>
      <c r="C1021" s="30" t="str">
        <f t="shared" si="107"/>
        <v>1991-9</v>
      </c>
      <c r="D1021" s="7">
        <v>0.99110500000000001</v>
      </c>
      <c r="E1021" s="7">
        <f t="shared" si="95"/>
        <v>1.0079550997204465</v>
      </c>
      <c r="F1021" s="7">
        <v>3.8435417745267353</v>
      </c>
      <c r="G1021" s="7">
        <v>143.4</v>
      </c>
      <c r="H1021" s="24">
        <f t="shared" si="96"/>
        <v>6.2406258854642189</v>
      </c>
      <c r="I1021" s="24">
        <f t="shared" si="97"/>
        <v>6.0631481871047397</v>
      </c>
      <c r="J1021" s="24">
        <f t="shared" si="105"/>
        <v>3.8435417745267353</v>
      </c>
      <c r="K1021" s="24">
        <f t="shared" si="106"/>
        <v>57.378361075544184</v>
      </c>
      <c r="L1021" s="24">
        <f t="shared" si="101"/>
        <v>93.16326097109858</v>
      </c>
      <c r="M1021" s="24">
        <f t="shared" si="102"/>
        <v>90.513782948817791</v>
      </c>
      <c r="N1021" s="16">
        <f t="shared" si="103"/>
        <v>50.88229966084544</v>
      </c>
      <c r="O1021" s="16">
        <f t="shared" si="104"/>
        <v>50.882299660845511</v>
      </c>
      <c r="P1021" s="63">
        <f>N1021*'Datos mes_productividad'!V762/100</f>
        <v>49.586917435814769</v>
      </c>
      <c r="Q1021" s="63">
        <f t="shared" si="98"/>
        <v>1.4779129839463778</v>
      </c>
      <c r="R1021" s="63">
        <f t="shared" si="99"/>
        <v>1.4907515819477681</v>
      </c>
      <c r="S1021" s="63">
        <f t="shared" si="100"/>
        <v>149.11770033915457</v>
      </c>
    </row>
    <row r="1022" spans="1:19" x14ac:dyDescent="0.3">
      <c r="A1022" s="30">
        <v>1991</v>
      </c>
      <c r="B1022" s="31">
        <v>10</v>
      </c>
      <c r="C1022" s="30" t="str">
        <f t="shared" si="107"/>
        <v>1991-10</v>
      </c>
      <c r="D1022" s="7">
        <v>0.99100900000000003</v>
      </c>
      <c r="E1022" s="7">
        <f t="shared" si="95"/>
        <v>1.0078574675931005</v>
      </c>
      <c r="F1022" s="7">
        <v>3.8954603680207578</v>
      </c>
      <c r="G1022" s="7">
        <v>143.69999999999999</v>
      </c>
      <c r="H1022" s="24">
        <f t="shared" si="96"/>
        <v>6.2400214085571264</v>
      </c>
      <c r="I1022" s="24">
        <f t="shared" si="97"/>
        <v>6.0625609009685961</v>
      </c>
      <c r="J1022" s="24">
        <f t="shared" si="105"/>
        <v>3.8954603680207573</v>
      </c>
      <c r="K1022" s="24">
        <f t="shared" si="106"/>
        <v>57.498399487836103</v>
      </c>
      <c r="L1022" s="24">
        <f t="shared" si="101"/>
        <v>92.104965746106529</v>
      </c>
      <c r="M1022" s="24">
        <f t="shared" si="102"/>
        <v>89.485584673100291</v>
      </c>
      <c r="N1022" s="16">
        <f t="shared" si="103"/>
        <v>50.304298266235683</v>
      </c>
      <c r="O1022" s="16">
        <f t="shared" si="104"/>
        <v>50.304298266235733</v>
      </c>
      <c r="P1022" s="63">
        <f>N1022*'Datos mes_productividad'!V763/100</f>
        <v>49.173148295194238</v>
      </c>
      <c r="Q1022" s="63">
        <f t="shared" si="98"/>
        <v>1.4834978767947604</v>
      </c>
      <c r="R1022" s="63">
        <f t="shared" si="99"/>
        <v>1.4947076748112786</v>
      </c>
      <c r="S1022" s="63">
        <f t="shared" si="100"/>
        <v>149.69570173376431</v>
      </c>
    </row>
    <row r="1023" spans="1:19" x14ac:dyDescent="0.3">
      <c r="A1023" s="30">
        <v>1991</v>
      </c>
      <c r="B1023" s="31">
        <v>11</v>
      </c>
      <c r="C1023" s="30" t="str">
        <f t="shared" si="107"/>
        <v>1991-11</v>
      </c>
      <c r="D1023" s="7">
        <v>0.99061100000000002</v>
      </c>
      <c r="E1023" s="7">
        <f t="shared" si="95"/>
        <v>1.0074527010651455</v>
      </c>
      <c r="F1023" s="7">
        <v>3.9106107878221965</v>
      </c>
      <c r="G1023" s="7">
        <v>144.19999999999999</v>
      </c>
      <c r="H1023" s="24">
        <f t="shared" si="96"/>
        <v>6.2375153480464691</v>
      </c>
      <c r="I1023" s="24">
        <f t="shared" si="97"/>
        <v>6.0601261105291693</v>
      </c>
      <c r="J1023" s="24">
        <f t="shared" si="105"/>
        <v>3.910610787822197</v>
      </c>
      <c r="K1023" s="24">
        <f t="shared" si="106"/>
        <v>57.698463508322661</v>
      </c>
      <c r="L1023" s="24">
        <f t="shared" si="101"/>
        <v>92.030394027600437</v>
      </c>
      <c r="M1023" s="24">
        <f t="shared" si="102"/>
        <v>89.413133706135156</v>
      </c>
      <c r="N1023" s="16">
        <f t="shared" si="103"/>
        <v>50.263569973905639</v>
      </c>
      <c r="O1023" s="16">
        <f t="shared" si="104"/>
        <v>50.263569973905689</v>
      </c>
      <c r="P1023" s="63">
        <f>N1023*'Datos mes_productividad'!V764/100</f>
        <v>49.283187674190593</v>
      </c>
      <c r="Q1023" s="63">
        <f t="shared" si="98"/>
        <v>1.4833055468457936</v>
      </c>
      <c r="R1023" s="63">
        <f t="shared" si="99"/>
        <v>1.4930173217488238</v>
      </c>
      <c r="S1023" s="63">
        <f t="shared" si="100"/>
        <v>149.73643002609435</v>
      </c>
    </row>
    <row r="1024" spans="1:19" x14ac:dyDescent="0.3">
      <c r="A1024" s="30">
        <v>1991</v>
      </c>
      <c r="B1024" s="31">
        <v>12</v>
      </c>
      <c r="C1024" s="30" t="str">
        <f t="shared" si="107"/>
        <v>1991-12</v>
      </c>
      <c r="D1024" s="7">
        <v>0.99129999999999996</v>
      </c>
      <c r="E1024" s="7">
        <f t="shared" si="95"/>
        <v>1.0081534149791176</v>
      </c>
      <c r="F1024" s="7">
        <v>3.9359992450150081</v>
      </c>
      <c r="G1024" s="7">
        <v>144.69999999999999</v>
      </c>
      <c r="H1024" s="24">
        <f t="shared" si="96"/>
        <v>6.2418537291817522</v>
      </c>
      <c r="I1024" s="24">
        <f t="shared" si="97"/>
        <v>6.064341112068778</v>
      </c>
      <c r="J1024" s="24">
        <f t="shared" si="105"/>
        <v>3.9359992450150081</v>
      </c>
      <c r="K1024" s="24">
        <f t="shared" si="106"/>
        <v>57.898527528809218</v>
      </c>
      <c r="L1024" s="24">
        <f t="shared" si="101"/>
        <v>91.817634474280027</v>
      </c>
      <c r="M1024" s="24">
        <f t="shared" si="102"/>
        <v>89.206424840120832</v>
      </c>
      <c r="N1024" s="16">
        <f t="shared" si="103"/>
        <v>50.147368638369358</v>
      </c>
      <c r="O1024" s="16">
        <f t="shared" si="104"/>
        <v>50.147368638369393</v>
      </c>
      <c r="P1024" s="63">
        <f>N1024*'Datos mes_productividad'!V765/100</f>
        <v>49.31921421792692</v>
      </c>
      <c r="Q1024" s="63">
        <f t="shared" si="98"/>
        <v>1.4854891346878445</v>
      </c>
      <c r="R1024" s="63">
        <f t="shared" si="99"/>
        <v>1.4936986294576904</v>
      </c>
      <c r="S1024" s="63">
        <f t="shared" si="100"/>
        <v>149.85263136163064</v>
      </c>
    </row>
    <row r="1025" spans="1:19" x14ac:dyDescent="0.3">
      <c r="A1025" s="30">
        <v>1992</v>
      </c>
      <c r="B1025" s="31">
        <v>1</v>
      </c>
      <c r="C1025" s="30" t="str">
        <f t="shared" si="107"/>
        <v>1992-1</v>
      </c>
      <c r="D1025" s="7">
        <v>0.99050000000000005</v>
      </c>
      <c r="E1025" s="7">
        <f t="shared" ref="E1025:E1088" si="108">E1026*D1025/D1026</f>
        <v>1.0073398139179017</v>
      </c>
      <c r="F1025" s="7">
        <v>4.0557577850706217</v>
      </c>
      <c r="G1025" s="7">
        <v>145.1</v>
      </c>
      <c r="H1025" s="24">
        <f t="shared" ref="H1025:H1088" si="109">D1025/D$1324*100</f>
        <v>6.2368164216226427</v>
      </c>
      <c r="I1025" s="24">
        <f t="shared" ref="I1025:I1088" si="110">E1025/E$1324*100</f>
        <v>6.0594470609342537</v>
      </c>
      <c r="J1025" s="24">
        <f t="shared" si="105"/>
        <v>4.0557577850706217</v>
      </c>
      <c r="K1025" s="24">
        <f t="shared" si="106"/>
        <v>58.05857874519846</v>
      </c>
      <c r="L1025" s="24">
        <f t="shared" si="101"/>
        <v>89.280651489354142</v>
      </c>
      <c r="M1025" s="24">
        <f t="shared" si="102"/>
        <v>86.741591333341148</v>
      </c>
      <c r="N1025" s="16">
        <f t="shared" si="103"/>
        <v>48.761763120401163</v>
      </c>
      <c r="O1025" s="16">
        <f t="shared" si="104"/>
        <v>48.761763120401213</v>
      </c>
      <c r="P1025" s="63">
        <f>N1025*'Datos mes_productividad'!V766/100</f>
        <v>48.102753751719085</v>
      </c>
      <c r="Q1025" s="63">
        <f t="shared" ref="Q1025:Q1088" si="111">D1025+(D1025-(D1025*N1025/100))</f>
        <v>1.4980147362924265</v>
      </c>
      <c r="R1025" s="63">
        <f t="shared" ref="R1025:R1088" si="112">D1025+(D1025-(D1025*P1025/100))</f>
        <v>1.5045422240892226</v>
      </c>
      <c r="S1025" s="63">
        <f t="shared" ref="S1025:S1088" si="113">Q1025/D1025*100</f>
        <v>151.23823687959884</v>
      </c>
    </row>
    <row r="1026" spans="1:19" x14ac:dyDescent="0.3">
      <c r="A1026" s="30">
        <v>1992</v>
      </c>
      <c r="B1026" s="31">
        <v>2</v>
      </c>
      <c r="C1026" s="30" t="str">
        <f t="shared" si="107"/>
        <v>1992-2</v>
      </c>
      <c r="D1026" s="7">
        <v>0.99075999999999997</v>
      </c>
      <c r="E1026" s="7">
        <f t="shared" si="108"/>
        <v>1.0076042342627969</v>
      </c>
      <c r="F1026" s="7">
        <v>4.1431207715145355</v>
      </c>
      <c r="G1026" s="7">
        <v>145.4</v>
      </c>
      <c r="H1026" s="24">
        <f t="shared" si="109"/>
        <v>6.2384535465793522</v>
      </c>
      <c r="I1026" s="24">
        <f t="shared" si="110"/>
        <v>6.0610376275529738</v>
      </c>
      <c r="J1026" s="24">
        <f t="shared" si="105"/>
        <v>4.1431207715145355</v>
      </c>
      <c r="K1026" s="24">
        <f t="shared" si="106"/>
        <v>58.1786171574904</v>
      </c>
      <c r="L1026" s="24">
        <f t="shared" ref="L1026:L1089" si="114">H1026*K1026/J1026</f>
        <v>87.601742878606075</v>
      </c>
      <c r="M1026" s="24">
        <f t="shared" ref="M1026:M1089" si="115">I1026*K1026/J1026</f>
        <v>85.110429349527649</v>
      </c>
      <c r="N1026" s="16">
        <f t="shared" ref="N1026:N1089" si="116">L1026/$E$5*100</f>
        <v>47.844805833324685</v>
      </c>
      <c r="O1026" s="16">
        <f t="shared" ref="O1026:O1089" si="117">M1026/$F$5*100</f>
        <v>47.844805833324727</v>
      </c>
      <c r="P1026" s="63">
        <f>N1026*'Datos mes_productividad'!V767/100</f>
        <v>47.342138873372207</v>
      </c>
      <c r="Q1026" s="63">
        <f t="shared" si="111"/>
        <v>1.5074928017257525</v>
      </c>
      <c r="R1026" s="63">
        <f t="shared" si="112"/>
        <v>1.5124730248981775</v>
      </c>
      <c r="S1026" s="63">
        <f t="shared" si="113"/>
        <v>152.15519416667533</v>
      </c>
    </row>
    <row r="1027" spans="1:19" x14ac:dyDescent="0.3">
      <c r="A1027" s="30">
        <v>1992</v>
      </c>
      <c r="B1027" s="31">
        <v>3</v>
      </c>
      <c r="C1027" s="30" t="str">
        <f t="shared" si="107"/>
        <v>1992-3</v>
      </c>
      <c r="D1027" s="7">
        <v>0.99160000000000004</v>
      </c>
      <c r="E1027" s="7">
        <f t="shared" si="108"/>
        <v>1.0084585153770735</v>
      </c>
      <c r="F1027" s="7">
        <v>4.2301097408293362</v>
      </c>
      <c r="G1027" s="7">
        <v>145.9</v>
      </c>
      <c r="H1027" s="24">
        <f t="shared" si="109"/>
        <v>6.243742719516419</v>
      </c>
      <c r="I1027" s="24">
        <f t="shared" si="110"/>
        <v>6.0661763812442251</v>
      </c>
      <c r="J1027" s="24">
        <f t="shared" si="105"/>
        <v>4.2301097408293362</v>
      </c>
      <c r="K1027" s="24">
        <f t="shared" si="106"/>
        <v>58.378681177976958</v>
      </c>
      <c r="L1027" s="24">
        <f t="shared" si="114"/>
        <v>86.168323734433741</v>
      </c>
      <c r="M1027" s="24">
        <f t="shared" si="115"/>
        <v>83.717775336154858</v>
      </c>
      <c r="N1027" s="16">
        <f t="shared" si="116"/>
        <v>47.061925740108585</v>
      </c>
      <c r="O1027" s="16">
        <f t="shared" si="117"/>
        <v>47.06192574010862</v>
      </c>
      <c r="P1027" s="63">
        <f>N1027*'Datos mes_productividad'!V768/100</f>
        <v>46.709510125110071</v>
      </c>
      <c r="Q1027" s="63">
        <f t="shared" si="111"/>
        <v>1.5165339443610835</v>
      </c>
      <c r="R1027" s="63">
        <f t="shared" si="112"/>
        <v>1.5200284975994085</v>
      </c>
      <c r="S1027" s="63">
        <f t="shared" si="113"/>
        <v>152.93807425989144</v>
      </c>
    </row>
    <row r="1028" spans="1:19" x14ac:dyDescent="0.3">
      <c r="A1028" s="30">
        <v>1992</v>
      </c>
      <c r="B1028" s="31">
        <v>4</v>
      </c>
      <c r="C1028" s="30" t="str">
        <f t="shared" si="107"/>
        <v>1992-4</v>
      </c>
      <c r="D1028" s="7">
        <v>0.99056999999999995</v>
      </c>
      <c r="E1028" s="7">
        <f t="shared" si="108"/>
        <v>1.007411004010758</v>
      </c>
      <c r="F1028" s="7">
        <v>4.2845406826192054</v>
      </c>
      <c r="G1028" s="7">
        <v>146.30000000000001</v>
      </c>
      <c r="H1028" s="24">
        <f t="shared" si="109"/>
        <v>6.2372571860340642</v>
      </c>
      <c r="I1028" s="24">
        <f t="shared" si="110"/>
        <v>6.0598752904085229</v>
      </c>
      <c r="J1028" s="24">
        <f t="shared" si="105"/>
        <v>4.2845406826192054</v>
      </c>
      <c r="K1028" s="24">
        <f t="shared" si="106"/>
        <v>58.5387323943662</v>
      </c>
      <c r="L1028" s="24">
        <f t="shared" si="114"/>
        <v>85.218266398834018</v>
      </c>
      <c r="M1028" s="24">
        <f t="shared" si="115"/>
        <v>82.794736763148265</v>
      </c>
      <c r="N1028" s="16">
        <f t="shared" si="116"/>
        <v>46.543039845163733</v>
      </c>
      <c r="O1028" s="16">
        <f t="shared" si="117"/>
        <v>46.543039845163776</v>
      </c>
      <c r="P1028" s="63">
        <f>N1028*'Datos mes_productividad'!V769/100</f>
        <v>46.335398541393197</v>
      </c>
      <c r="Q1028" s="63">
        <f t="shared" si="111"/>
        <v>1.5200986102057614</v>
      </c>
      <c r="R1028" s="63">
        <f t="shared" si="112"/>
        <v>1.5221554426685213</v>
      </c>
      <c r="S1028" s="63">
        <f t="shared" si="113"/>
        <v>153.45696015483625</v>
      </c>
    </row>
    <row r="1029" spans="1:19" x14ac:dyDescent="0.3">
      <c r="A1029" s="30">
        <v>1992</v>
      </c>
      <c r="B1029" s="31">
        <v>5</v>
      </c>
      <c r="C1029" s="30" t="str">
        <f t="shared" si="107"/>
        <v>1992-5</v>
      </c>
      <c r="D1029" s="7">
        <v>0.99050000000000005</v>
      </c>
      <c r="E1029" s="7">
        <f t="shared" si="108"/>
        <v>1.0073398139179017</v>
      </c>
      <c r="F1029" s="7">
        <v>4.3133781665740685</v>
      </c>
      <c r="G1029" s="7">
        <v>146.80000000000001</v>
      </c>
      <c r="H1029" s="24">
        <f t="shared" si="109"/>
        <v>6.2368164216226427</v>
      </c>
      <c r="I1029" s="24">
        <f t="shared" si="110"/>
        <v>6.0594470609342537</v>
      </c>
      <c r="J1029" s="24">
        <f t="shared" si="105"/>
        <v>4.3133781665740685</v>
      </c>
      <c r="K1029" s="24">
        <f t="shared" si="106"/>
        <v>58.738796414852757</v>
      </c>
      <c r="L1029" s="24">
        <f t="shared" si="114"/>
        <v>84.931827425990221</v>
      </c>
      <c r="M1029" s="24">
        <f t="shared" si="115"/>
        <v>82.516443852983727</v>
      </c>
      <c r="N1029" s="16">
        <f t="shared" si="116"/>
        <v>46.386597557733452</v>
      </c>
      <c r="O1029" s="16">
        <f t="shared" si="117"/>
        <v>46.386597557733495</v>
      </c>
      <c r="P1029" s="63">
        <f>N1029*'Datos mes_productividad'!V770/100</f>
        <v>46.320497595980349</v>
      </c>
      <c r="Q1029" s="63">
        <f t="shared" si="111"/>
        <v>1.52154075119065</v>
      </c>
      <c r="R1029" s="63">
        <f t="shared" si="112"/>
        <v>1.5221954713118149</v>
      </c>
      <c r="S1029" s="63">
        <f t="shared" si="113"/>
        <v>153.61340244226653</v>
      </c>
    </row>
    <row r="1030" spans="1:19" x14ac:dyDescent="0.3">
      <c r="A1030" s="30">
        <v>1992</v>
      </c>
      <c r="B1030" s="31">
        <v>6</v>
      </c>
      <c r="C1030" s="30" t="str">
        <f t="shared" si="107"/>
        <v>1992-6</v>
      </c>
      <c r="D1030" s="7">
        <v>0.99050000000000005</v>
      </c>
      <c r="E1030" s="7">
        <f t="shared" si="108"/>
        <v>1.0073398139179017</v>
      </c>
      <c r="F1030" s="7">
        <v>4.3471989108206097</v>
      </c>
      <c r="G1030" s="7">
        <v>147.1</v>
      </c>
      <c r="H1030" s="24">
        <f t="shared" si="109"/>
        <v>6.2368164216226427</v>
      </c>
      <c r="I1030" s="24">
        <f t="shared" si="110"/>
        <v>6.0594470609342537</v>
      </c>
      <c r="J1030" s="24">
        <f t="shared" si="105"/>
        <v>4.3471989108206097</v>
      </c>
      <c r="K1030" s="24">
        <f t="shared" si="106"/>
        <v>58.85883482714469</v>
      </c>
      <c r="L1030" s="24">
        <f t="shared" si="114"/>
        <v>84.443282936463504</v>
      </c>
      <c r="M1030" s="24">
        <f t="shared" si="115"/>
        <v>82.041793122374585</v>
      </c>
      <c r="N1030" s="16">
        <f t="shared" si="116"/>
        <v>46.119772772355184</v>
      </c>
      <c r="O1030" s="16">
        <f t="shared" si="117"/>
        <v>46.119772772355219</v>
      </c>
      <c r="P1030" s="63">
        <f>N1030*'Datos mes_productividad'!V771/100</f>
        <v>46.194513369238919</v>
      </c>
      <c r="Q1030" s="63">
        <f t="shared" si="111"/>
        <v>1.5241836506898219</v>
      </c>
      <c r="R1030" s="63">
        <f t="shared" si="112"/>
        <v>1.5234433450776885</v>
      </c>
      <c r="S1030" s="63">
        <f t="shared" si="113"/>
        <v>153.88022722764481</v>
      </c>
    </row>
    <row r="1031" spans="1:19" x14ac:dyDescent="0.3">
      <c r="A1031" s="30">
        <v>1992</v>
      </c>
      <c r="B1031" s="31">
        <v>7</v>
      </c>
      <c r="C1031" s="30" t="str">
        <f t="shared" si="107"/>
        <v>1992-7</v>
      </c>
      <c r="D1031" s="7">
        <v>0.99067000000000005</v>
      </c>
      <c r="E1031" s="7">
        <f t="shared" si="108"/>
        <v>1.00751270414341</v>
      </c>
      <c r="F1031" s="7">
        <v>4.4223534547643855</v>
      </c>
      <c r="G1031" s="7">
        <v>147.6</v>
      </c>
      <c r="H1031" s="24">
        <f t="shared" si="109"/>
        <v>6.2378868494789534</v>
      </c>
      <c r="I1031" s="24">
        <f t="shared" si="110"/>
        <v>6.0604870468003389</v>
      </c>
      <c r="J1031" s="24">
        <f t="shared" si="105"/>
        <v>4.4223534547643855</v>
      </c>
      <c r="K1031" s="24">
        <f t="shared" si="106"/>
        <v>59.058898847631248</v>
      </c>
      <c r="L1031" s="24">
        <f t="shared" si="114"/>
        <v>83.304677528534285</v>
      </c>
      <c r="M1031" s="24">
        <f t="shared" si="115"/>
        <v>80.935568611946294</v>
      </c>
      <c r="N1031" s="16">
        <f t="shared" si="116"/>
        <v>45.49790895009496</v>
      </c>
      <c r="O1031" s="16">
        <f t="shared" si="117"/>
        <v>45.497908950094995</v>
      </c>
      <c r="P1031" s="63">
        <f>N1031*'Datos mes_productividad'!V772/100</f>
        <v>45.685629754096581</v>
      </c>
      <c r="Q1031" s="63">
        <f t="shared" si="111"/>
        <v>1.5306058654040942</v>
      </c>
      <c r="R1031" s="63">
        <f t="shared" si="112"/>
        <v>1.5287461717150914</v>
      </c>
      <c r="S1031" s="63">
        <f t="shared" si="113"/>
        <v>154.50209104990503</v>
      </c>
    </row>
    <row r="1032" spans="1:19" x14ac:dyDescent="0.3">
      <c r="A1032" s="30">
        <v>1992</v>
      </c>
      <c r="B1032" s="31">
        <v>8</v>
      </c>
      <c r="C1032" s="30" t="str">
        <f t="shared" si="107"/>
        <v>1992-8</v>
      </c>
      <c r="D1032" s="7">
        <v>0.99060000000000004</v>
      </c>
      <c r="E1032" s="7">
        <f t="shared" si="108"/>
        <v>1.0074415140505535</v>
      </c>
      <c r="F1032" s="7">
        <v>4.488540311041036</v>
      </c>
      <c r="G1032" s="7">
        <v>147.9</v>
      </c>
      <c r="H1032" s="24">
        <f t="shared" si="109"/>
        <v>6.2374460850675311</v>
      </c>
      <c r="I1032" s="24">
        <f t="shared" si="110"/>
        <v>6.060058817326067</v>
      </c>
      <c r="J1032" s="24">
        <f t="shared" si="105"/>
        <v>4.488540311041036</v>
      </c>
      <c r="K1032" s="24">
        <f t="shared" si="106"/>
        <v>59.178937259923181</v>
      </c>
      <c r="L1032" s="24">
        <f t="shared" si="114"/>
        <v>82.23729875442578</v>
      </c>
      <c r="M1032" s="24">
        <f t="shared" si="115"/>
        <v>79.898545114949926</v>
      </c>
      <c r="N1032" s="16">
        <f t="shared" si="116"/>
        <v>44.914946459627139</v>
      </c>
      <c r="O1032" s="16">
        <f t="shared" si="117"/>
        <v>44.914946459627167</v>
      </c>
      <c r="P1032" s="63">
        <f>N1032*'Datos mes_productividad'!V773/100</f>
        <v>45.213070932368801</v>
      </c>
      <c r="Q1032" s="63">
        <f t="shared" si="111"/>
        <v>1.5362725403709336</v>
      </c>
      <c r="R1032" s="63">
        <f t="shared" si="112"/>
        <v>1.5333193193439547</v>
      </c>
      <c r="S1032" s="63">
        <f t="shared" si="113"/>
        <v>155.08505354037285</v>
      </c>
    </row>
    <row r="1033" spans="1:19" x14ac:dyDescent="0.3">
      <c r="A1033" s="30">
        <v>1992</v>
      </c>
      <c r="B1033" s="31">
        <v>9</v>
      </c>
      <c r="C1033" s="30" t="str">
        <f t="shared" si="107"/>
        <v>1992-9</v>
      </c>
      <c r="D1033" s="7">
        <v>0.99050000000000005</v>
      </c>
      <c r="E1033" s="7">
        <f t="shared" si="108"/>
        <v>1.0073398139179015</v>
      </c>
      <c r="F1033" s="7">
        <v>4.5349402436299844</v>
      </c>
      <c r="G1033" s="7">
        <v>148.1</v>
      </c>
      <c r="H1033" s="24">
        <f t="shared" si="109"/>
        <v>6.2368164216226427</v>
      </c>
      <c r="I1033" s="24">
        <f t="shared" si="110"/>
        <v>6.0594470609342519</v>
      </c>
      <c r="J1033" s="24">
        <f t="shared" si="105"/>
        <v>4.5349402436299844</v>
      </c>
      <c r="K1033" s="24">
        <f t="shared" si="106"/>
        <v>59.258962868117806</v>
      </c>
      <c r="L1033" s="24">
        <f t="shared" si="114"/>
        <v>81.497716152565687</v>
      </c>
      <c r="M1033" s="24">
        <f t="shared" si="115"/>
        <v>79.179995566558176</v>
      </c>
      <c r="N1033" s="16">
        <f t="shared" si="116"/>
        <v>44.511014016950334</v>
      </c>
      <c r="O1033" s="16">
        <f t="shared" si="117"/>
        <v>44.511014016950362</v>
      </c>
      <c r="P1033" s="63">
        <f>N1033*'Datos mes_productividad'!V774/100</f>
        <v>44.918531409542517</v>
      </c>
      <c r="Q1033" s="63">
        <f t="shared" si="111"/>
        <v>1.5401184061621072</v>
      </c>
      <c r="R1033" s="63">
        <f t="shared" si="112"/>
        <v>1.5360819463884814</v>
      </c>
      <c r="S1033" s="63">
        <f t="shared" si="113"/>
        <v>155.48898598304967</v>
      </c>
    </row>
    <row r="1034" spans="1:19" x14ac:dyDescent="0.3">
      <c r="A1034" s="30">
        <v>1992</v>
      </c>
      <c r="B1034" s="31">
        <v>10</v>
      </c>
      <c r="C1034" s="30" t="str">
        <f t="shared" si="107"/>
        <v>1992-10</v>
      </c>
      <c r="D1034" s="7">
        <v>0.99050000000000005</v>
      </c>
      <c r="E1034" s="7">
        <f t="shared" si="108"/>
        <v>1.0073398139179015</v>
      </c>
      <c r="F1034" s="7">
        <v>4.592348056447487</v>
      </c>
      <c r="G1034" s="7">
        <v>148.80000000000001</v>
      </c>
      <c r="H1034" s="24">
        <f t="shared" si="109"/>
        <v>6.2368164216226427</v>
      </c>
      <c r="I1034" s="24">
        <f t="shared" si="110"/>
        <v>6.0594470609342519</v>
      </c>
      <c r="J1034" s="24">
        <f t="shared" ref="J1034:J1097" si="118">F1034/F$1324*100</f>
        <v>4.592348056447487</v>
      </c>
      <c r="K1034" s="24">
        <f t="shared" ref="K1034:K1097" si="119">G1034/G$1324*100</f>
        <v>59.53905249679898</v>
      </c>
      <c r="L1034" s="24">
        <f t="shared" si="114"/>
        <v>80.859319845879085</v>
      </c>
      <c r="M1034" s="24">
        <f t="shared" si="115"/>
        <v>78.559754667555254</v>
      </c>
      <c r="N1034" s="16">
        <f t="shared" si="116"/>
        <v>44.16234575608641</v>
      </c>
      <c r="O1034" s="16">
        <f t="shared" si="117"/>
        <v>44.162345756086438</v>
      </c>
      <c r="P1034" s="63">
        <f>N1034*'Datos mes_productividad'!V775/100</f>
        <v>44.678145200626858</v>
      </c>
      <c r="Q1034" s="63">
        <f t="shared" si="111"/>
        <v>1.5435719652859641</v>
      </c>
      <c r="R1034" s="63">
        <f t="shared" si="112"/>
        <v>1.5384629717877911</v>
      </c>
      <c r="S1034" s="63">
        <f t="shared" si="113"/>
        <v>155.83765424391359</v>
      </c>
    </row>
    <row r="1035" spans="1:19" x14ac:dyDescent="0.3">
      <c r="A1035" s="30">
        <v>1992</v>
      </c>
      <c r="B1035" s="31">
        <v>11</v>
      </c>
      <c r="C1035" s="30" t="str">
        <f t="shared" ref="C1035:C1098" si="120">_xlfn.CONCAT(A1035,"-",B1035)</f>
        <v>1992-11</v>
      </c>
      <c r="D1035" s="7">
        <v>0.99050000000000005</v>
      </c>
      <c r="E1035" s="7">
        <f t="shared" si="108"/>
        <v>1.0073398139179015</v>
      </c>
      <c r="F1035" s="7">
        <v>4.6135165536121159</v>
      </c>
      <c r="G1035" s="7">
        <v>149.19999999999999</v>
      </c>
      <c r="H1035" s="24">
        <f t="shared" si="109"/>
        <v>6.2368164216226427</v>
      </c>
      <c r="I1035" s="24">
        <f t="shared" si="110"/>
        <v>6.0594470609342519</v>
      </c>
      <c r="J1035" s="24">
        <f t="shared" si="118"/>
        <v>4.6135165536121159</v>
      </c>
      <c r="K1035" s="24">
        <f t="shared" si="119"/>
        <v>59.699103713188215</v>
      </c>
      <c r="L1035" s="24">
        <f t="shared" si="114"/>
        <v>80.704674204116799</v>
      </c>
      <c r="M1035" s="24">
        <f t="shared" si="115"/>
        <v>78.409507006550825</v>
      </c>
      <c r="N1035" s="16">
        <f t="shared" si="116"/>
        <v>44.077884072334989</v>
      </c>
      <c r="O1035" s="16">
        <f t="shared" si="117"/>
        <v>44.07788407233501</v>
      </c>
      <c r="P1035" s="63">
        <f>N1035*'Datos mes_productividad'!V776/100</f>
        <v>44.704236394489165</v>
      </c>
      <c r="Q1035" s="63">
        <f t="shared" si="111"/>
        <v>1.5444085582635219</v>
      </c>
      <c r="R1035" s="63">
        <f t="shared" si="112"/>
        <v>1.5382045385125851</v>
      </c>
      <c r="S1035" s="63">
        <f t="shared" si="113"/>
        <v>155.922115927665</v>
      </c>
    </row>
    <row r="1036" spans="1:19" x14ac:dyDescent="0.3">
      <c r="A1036" s="30">
        <v>1992</v>
      </c>
      <c r="B1036" s="31">
        <v>12</v>
      </c>
      <c r="C1036" s="30" t="str">
        <f t="shared" si="120"/>
        <v>1992-12</v>
      </c>
      <c r="D1036" s="7">
        <v>0.99050000000000005</v>
      </c>
      <c r="E1036" s="7">
        <f t="shared" si="108"/>
        <v>1.0073398139179015</v>
      </c>
      <c r="F1036" s="7">
        <v>4.6266049722731681</v>
      </c>
      <c r="G1036" s="7">
        <v>149.6</v>
      </c>
      <c r="H1036" s="24">
        <f t="shared" si="109"/>
        <v>6.2368164216226427</v>
      </c>
      <c r="I1036" s="24">
        <f t="shared" si="110"/>
        <v>6.0594470609342519</v>
      </c>
      <c r="J1036" s="24">
        <f t="shared" si="118"/>
        <v>4.6266049722731681</v>
      </c>
      <c r="K1036" s="24">
        <f t="shared" si="119"/>
        <v>59.859154929577464</v>
      </c>
      <c r="L1036" s="24">
        <f t="shared" si="114"/>
        <v>80.692119315692509</v>
      </c>
      <c r="M1036" s="24">
        <f t="shared" si="115"/>
        <v>78.397309167682394</v>
      </c>
      <c r="N1036" s="16">
        <f t="shared" si="116"/>
        <v>44.071027060371748</v>
      </c>
      <c r="O1036" s="16">
        <f t="shared" si="117"/>
        <v>44.071027060371769</v>
      </c>
      <c r="P1036" s="63">
        <f>N1036*'Datos mes_productividad'!V777/100</f>
        <v>44.80908289894937</v>
      </c>
      <c r="Q1036" s="63">
        <f t="shared" si="111"/>
        <v>1.5444764769670178</v>
      </c>
      <c r="R1036" s="63">
        <f t="shared" si="112"/>
        <v>1.5371660338859066</v>
      </c>
      <c r="S1036" s="63">
        <f t="shared" si="113"/>
        <v>155.92897293962824</v>
      </c>
    </row>
    <row r="1037" spans="1:19" x14ac:dyDescent="0.3">
      <c r="A1037" s="30">
        <v>1993</v>
      </c>
      <c r="B1037" s="31">
        <v>1</v>
      </c>
      <c r="C1037" s="30" t="str">
        <f t="shared" si="120"/>
        <v>1993-1</v>
      </c>
      <c r="D1037" s="7">
        <v>0.999</v>
      </c>
      <c r="E1037" s="7">
        <f t="shared" si="108"/>
        <v>1.01598432519332</v>
      </c>
      <c r="F1037" s="7">
        <v>4.6651156514244168</v>
      </c>
      <c r="G1037" s="7">
        <v>150.1</v>
      </c>
      <c r="H1037" s="24">
        <f t="shared" si="109"/>
        <v>6.2903378144381819</v>
      </c>
      <c r="I1037" s="24">
        <f t="shared" si="110"/>
        <v>6.1114463542385833</v>
      </c>
      <c r="J1037" s="24">
        <f t="shared" si="118"/>
        <v>4.6651156514244168</v>
      </c>
      <c r="K1037" s="24">
        <f t="shared" si="119"/>
        <v>60.059218950064022</v>
      </c>
      <c r="L1037" s="24">
        <f t="shared" si="114"/>
        <v>80.98251025177845</v>
      </c>
      <c r="M1037" s="24">
        <f t="shared" si="115"/>
        <v>78.679441650865243</v>
      </c>
      <c r="N1037" s="16">
        <f t="shared" si="116"/>
        <v>44.22962776278063</v>
      </c>
      <c r="O1037" s="16">
        <f t="shared" si="117"/>
        <v>44.229627762780659</v>
      </c>
      <c r="P1037" s="63">
        <f>N1037*'Datos mes_productividad'!V778/100</f>
        <v>45.082823633956323</v>
      </c>
      <c r="Q1037" s="63">
        <f t="shared" si="111"/>
        <v>1.5561460186498215</v>
      </c>
      <c r="R1037" s="63">
        <f t="shared" si="112"/>
        <v>1.5476225918967763</v>
      </c>
      <c r="S1037" s="63">
        <f t="shared" si="113"/>
        <v>155.77037223721936</v>
      </c>
    </row>
    <row r="1038" spans="1:19" x14ac:dyDescent="0.3">
      <c r="A1038" s="30">
        <v>1993</v>
      </c>
      <c r="B1038" s="31">
        <v>2</v>
      </c>
      <c r="C1038" s="30" t="str">
        <f t="shared" si="120"/>
        <v>1993-2</v>
      </c>
      <c r="D1038" s="7">
        <v>0.99929999999999997</v>
      </c>
      <c r="E1038" s="7">
        <f t="shared" si="108"/>
        <v>1.0162894255912758</v>
      </c>
      <c r="F1038" s="7">
        <v>4.699191556044755</v>
      </c>
      <c r="G1038" s="7">
        <v>150.6</v>
      </c>
      <c r="H1038" s="24">
        <f t="shared" si="109"/>
        <v>6.2922268047728478</v>
      </c>
      <c r="I1038" s="24">
        <f t="shared" si="110"/>
        <v>6.1132816234140286</v>
      </c>
      <c r="J1038" s="24">
        <f t="shared" si="118"/>
        <v>4.699191556044755</v>
      </c>
      <c r="K1038" s="24">
        <f t="shared" si="119"/>
        <v>60.259282970550579</v>
      </c>
      <c r="L1038" s="24">
        <f t="shared" si="114"/>
        <v>80.687299298526227</v>
      </c>
      <c r="M1038" s="24">
        <f t="shared" si="115"/>
        <v>78.392626227400442</v>
      </c>
      <c r="N1038" s="16">
        <f t="shared" si="116"/>
        <v>44.068394546704141</v>
      </c>
      <c r="O1038" s="16">
        <f t="shared" si="117"/>
        <v>44.068394546704162</v>
      </c>
      <c r="P1038" s="63">
        <f>N1038*'Datos mes_productividad'!V779/100</f>
        <v>45.030834442873356</v>
      </c>
      <c r="Q1038" s="63">
        <f t="shared" si="111"/>
        <v>1.5582245332947855</v>
      </c>
      <c r="R1038" s="63">
        <f t="shared" si="112"/>
        <v>1.5486068714123666</v>
      </c>
      <c r="S1038" s="63">
        <f t="shared" si="113"/>
        <v>155.93160545329584</v>
      </c>
    </row>
    <row r="1039" spans="1:19" x14ac:dyDescent="0.3">
      <c r="A1039" s="30">
        <v>1993</v>
      </c>
      <c r="B1039" s="31">
        <v>3</v>
      </c>
      <c r="C1039" s="30" t="str">
        <f t="shared" si="120"/>
        <v>1993-3</v>
      </c>
      <c r="D1039" s="7">
        <v>0.99919999999999998</v>
      </c>
      <c r="E1039" s="7">
        <f t="shared" si="108"/>
        <v>1.0161877254586238</v>
      </c>
      <c r="F1039" s="7">
        <v>4.7345225443840695</v>
      </c>
      <c r="G1039" s="7">
        <v>150.80000000000001</v>
      </c>
      <c r="H1039" s="24">
        <f t="shared" si="109"/>
        <v>6.2915971413279594</v>
      </c>
      <c r="I1039" s="24">
        <f t="shared" si="110"/>
        <v>6.1126698670222135</v>
      </c>
      <c r="J1039" s="24">
        <f t="shared" si="118"/>
        <v>4.7345225443840695</v>
      </c>
      <c r="K1039" s="24">
        <f t="shared" si="119"/>
        <v>60.339308578745211</v>
      </c>
      <c r="L1039" s="24">
        <f t="shared" si="114"/>
        <v>80.183506954475064</v>
      </c>
      <c r="M1039" s="24">
        <f t="shared" si="115"/>
        <v>77.903161277318134</v>
      </c>
      <c r="N1039" s="16">
        <f t="shared" si="116"/>
        <v>43.793241951682774</v>
      </c>
      <c r="O1039" s="16">
        <f t="shared" si="117"/>
        <v>43.793241951682781</v>
      </c>
      <c r="P1039" s="63">
        <f>N1039*'Datos mes_productividad'!V780/100</f>
        <v>44.861604601363844</v>
      </c>
      <c r="Q1039" s="63">
        <f t="shared" si="111"/>
        <v>1.5608179264187858</v>
      </c>
      <c r="R1039" s="63">
        <f t="shared" si="112"/>
        <v>1.5501428468231726</v>
      </c>
      <c r="S1039" s="63">
        <f t="shared" si="113"/>
        <v>156.20675804831723</v>
      </c>
    </row>
    <row r="1040" spans="1:19" x14ac:dyDescent="0.3">
      <c r="A1040" s="30">
        <v>1993</v>
      </c>
      <c r="B1040" s="31">
        <v>4</v>
      </c>
      <c r="C1040" s="30" t="str">
        <f t="shared" si="120"/>
        <v>1993-4</v>
      </c>
      <c r="D1040" s="7">
        <v>0.99880000000000002</v>
      </c>
      <c r="E1040" s="7">
        <f t="shared" si="108"/>
        <v>1.0157809249280159</v>
      </c>
      <c r="F1040" s="7">
        <v>4.7840138430401762</v>
      </c>
      <c r="G1040" s="7">
        <v>151.4</v>
      </c>
      <c r="H1040" s="24">
        <f t="shared" si="109"/>
        <v>6.2890784875484051</v>
      </c>
      <c r="I1040" s="24">
        <f t="shared" si="110"/>
        <v>6.1102228414549504</v>
      </c>
      <c r="J1040" s="24">
        <f t="shared" si="118"/>
        <v>4.7840138430401762</v>
      </c>
      <c r="K1040" s="24">
        <f t="shared" si="119"/>
        <v>60.57938540332907</v>
      </c>
      <c r="L1040" s="24">
        <f t="shared" si="114"/>
        <v>79.63783593211086</v>
      </c>
      <c r="M1040" s="24">
        <f t="shared" si="115"/>
        <v>77.373008640271053</v>
      </c>
      <c r="N1040" s="16">
        <f t="shared" si="116"/>
        <v>43.495216783963613</v>
      </c>
      <c r="O1040" s="16">
        <f t="shared" si="117"/>
        <v>43.495216783963627</v>
      </c>
      <c r="P1040" s="63">
        <f>N1040*'Datos mes_productividad'!V781/100</f>
        <v>44.667757270009695</v>
      </c>
      <c r="Q1040" s="63">
        <f t="shared" si="111"/>
        <v>1.5631697747617714</v>
      </c>
      <c r="R1040" s="63">
        <f t="shared" si="112"/>
        <v>1.5514584403871432</v>
      </c>
      <c r="S1040" s="63">
        <f t="shared" si="113"/>
        <v>156.50478321603637</v>
      </c>
    </row>
    <row r="1041" spans="1:19" x14ac:dyDescent="0.3">
      <c r="A1041" s="30">
        <v>1993</v>
      </c>
      <c r="B1041" s="31">
        <v>5</v>
      </c>
      <c r="C1041" s="30" t="str">
        <f t="shared" si="120"/>
        <v>1993-5</v>
      </c>
      <c r="D1041" s="7">
        <v>0.99885000000000002</v>
      </c>
      <c r="E1041" s="7">
        <f t="shared" si="108"/>
        <v>1.015831774994342</v>
      </c>
      <c r="F1041" s="7">
        <v>4.8455631050016166</v>
      </c>
      <c r="G1041" s="7">
        <v>151.80000000000001</v>
      </c>
      <c r="H1041" s="24">
        <f t="shared" si="109"/>
        <v>6.2893933192708502</v>
      </c>
      <c r="I1041" s="24">
        <f t="shared" si="110"/>
        <v>6.1105287196508584</v>
      </c>
      <c r="J1041" s="24">
        <f t="shared" si="118"/>
        <v>4.8455631050016166</v>
      </c>
      <c r="K1041" s="24">
        <f t="shared" si="119"/>
        <v>60.739436619718312</v>
      </c>
      <c r="L1041" s="24">
        <f t="shared" si="114"/>
        <v>78.837938669710937</v>
      </c>
      <c r="M1041" s="24">
        <f t="shared" si="115"/>
        <v>76.595859725178002</v>
      </c>
      <c r="N1041" s="16">
        <f t="shared" si="116"/>
        <v>43.058342722460452</v>
      </c>
      <c r="O1041" s="16">
        <f t="shared" si="117"/>
        <v>43.058342722460466</v>
      </c>
      <c r="P1041" s="63">
        <f>N1041*'Datos mes_productividad'!V782/100</f>
        <v>44.329710891130659</v>
      </c>
      <c r="Q1041" s="63">
        <f t="shared" si="111"/>
        <v>1.5676117437167039</v>
      </c>
      <c r="R1041" s="63">
        <f t="shared" si="112"/>
        <v>1.5549126827639415</v>
      </c>
      <c r="S1041" s="63">
        <f t="shared" si="113"/>
        <v>156.94165727753955</v>
      </c>
    </row>
    <row r="1042" spans="1:19" x14ac:dyDescent="0.3">
      <c r="A1042" s="30">
        <v>1993</v>
      </c>
      <c r="B1042" s="31">
        <v>6</v>
      </c>
      <c r="C1042" s="30" t="str">
        <f t="shared" si="120"/>
        <v>1993-6</v>
      </c>
      <c r="D1042" s="7">
        <v>0.99880000000000002</v>
      </c>
      <c r="E1042" s="7">
        <f t="shared" si="108"/>
        <v>1.0157809249280159</v>
      </c>
      <c r="F1042" s="7">
        <v>4.8804175758907213</v>
      </c>
      <c r="G1042" s="7">
        <v>152.1</v>
      </c>
      <c r="H1042" s="24">
        <f t="shared" si="109"/>
        <v>6.2890784875484051</v>
      </c>
      <c r="I1042" s="24">
        <f t="shared" si="110"/>
        <v>6.1102228414549504</v>
      </c>
      <c r="J1042" s="24">
        <f t="shared" si="118"/>
        <v>4.8804175758907213</v>
      </c>
      <c r="K1042" s="24">
        <f t="shared" si="119"/>
        <v>60.859475032010245</v>
      </c>
      <c r="L1042" s="24">
        <f t="shared" si="114"/>
        <v>78.425669368557976</v>
      </c>
      <c r="M1042" s="24">
        <f t="shared" si="115"/>
        <v>76.195314986275008</v>
      </c>
      <c r="N1042" s="16">
        <f t="shared" si="116"/>
        <v>42.833176601142092</v>
      </c>
      <c r="O1042" s="16">
        <f t="shared" si="117"/>
        <v>42.833176601142107</v>
      </c>
      <c r="P1042" s="63">
        <f>N1042*'Datos mes_productividad'!V783/100</f>
        <v>44.208198087933532</v>
      </c>
      <c r="Q1042" s="63">
        <f t="shared" si="111"/>
        <v>1.569782232107793</v>
      </c>
      <c r="R1042" s="63">
        <f t="shared" si="112"/>
        <v>1.5560485174977199</v>
      </c>
      <c r="S1042" s="63">
        <f t="shared" si="113"/>
        <v>157.16682339885793</v>
      </c>
    </row>
    <row r="1043" spans="1:19" x14ac:dyDescent="0.3">
      <c r="A1043" s="30">
        <v>1993</v>
      </c>
      <c r="B1043" s="31">
        <v>7</v>
      </c>
      <c r="C1043" s="30" t="str">
        <f t="shared" si="120"/>
        <v>1993-7</v>
      </c>
      <c r="D1043" s="7">
        <v>0.99850000000000005</v>
      </c>
      <c r="E1043" s="7">
        <f t="shared" si="108"/>
        <v>1.0154758245300599</v>
      </c>
      <c r="F1043" s="7">
        <v>4.8961175718818772</v>
      </c>
      <c r="G1043" s="7">
        <v>152.30000000000001</v>
      </c>
      <c r="H1043" s="24">
        <f t="shared" si="109"/>
        <v>6.2871894972137392</v>
      </c>
      <c r="I1043" s="24">
        <f t="shared" si="110"/>
        <v>6.1083875722795034</v>
      </c>
      <c r="J1043" s="24">
        <f t="shared" si="118"/>
        <v>4.8961175718818772</v>
      </c>
      <c r="K1043" s="24">
        <f t="shared" si="119"/>
        <v>60.939500640204869</v>
      </c>
      <c r="L1043" s="24">
        <f t="shared" si="114"/>
        <v>78.253469767737329</v>
      </c>
      <c r="M1043" s="24">
        <f t="shared" si="115"/>
        <v>76.028012584769471</v>
      </c>
      <c r="N1043" s="16">
        <f t="shared" si="116"/>
        <v>42.739127599431512</v>
      </c>
      <c r="O1043" s="16">
        <f t="shared" si="117"/>
        <v>42.739127599431527</v>
      </c>
      <c r="P1043" s="63">
        <f>N1043*'Datos mes_productividad'!V784/100</f>
        <v>44.345913784267566</v>
      </c>
      <c r="Q1043" s="63">
        <f t="shared" si="111"/>
        <v>1.5702498109196763</v>
      </c>
      <c r="R1043" s="63">
        <f t="shared" si="112"/>
        <v>1.5542060508640883</v>
      </c>
      <c r="S1043" s="63">
        <f t="shared" si="113"/>
        <v>157.26087240056847</v>
      </c>
    </row>
    <row r="1044" spans="1:19" x14ac:dyDescent="0.3">
      <c r="A1044" s="30">
        <v>1993</v>
      </c>
      <c r="B1044" s="31">
        <v>8</v>
      </c>
      <c r="C1044" s="30" t="str">
        <f t="shared" si="120"/>
        <v>1993-8</v>
      </c>
      <c r="D1044" s="7">
        <v>0.999</v>
      </c>
      <c r="E1044" s="7">
        <f t="shared" si="108"/>
        <v>1.0159843251933198</v>
      </c>
      <c r="F1044" s="7">
        <v>4.8969026807243292</v>
      </c>
      <c r="G1044" s="7">
        <v>152.80000000000001</v>
      </c>
      <c r="H1044" s="24">
        <f t="shared" si="109"/>
        <v>6.2903378144381819</v>
      </c>
      <c r="I1044" s="24">
        <f t="shared" si="110"/>
        <v>6.1114463542385815</v>
      </c>
      <c r="J1044" s="24">
        <f t="shared" si="118"/>
        <v>4.8969026807243292</v>
      </c>
      <c r="K1044" s="24">
        <f t="shared" si="119"/>
        <v>61.139564660691427</v>
      </c>
      <c r="L1044" s="24">
        <f t="shared" si="114"/>
        <v>78.537095919281967</v>
      </c>
      <c r="M1044" s="24">
        <f t="shared" si="115"/>
        <v>76.303572667702625</v>
      </c>
      <c r="N1044" s="16">
        <f t="shared" si="116"/>
        <v>42.894033628740893</v>
      </c>
      <c r="O1044" s="16">
        <f t="shared" si="117"/>
        <v>42.894033628740907</v>
      </c>
      <c r="P1044" s="63">
        <f>N1044*'Datos mes_productividad'!V785/100</f>
        <v>44.743532518392151</v>
      </c>
      <c r="Q1044" s="63">
        <f t="shared" si="111"/>
        <v>1.5694886040488785</v>
      </c>
      <c r="R1044" s="63">
        <f t="shared" si="112"/>
        <v>1.5510121101412624</v>
      </c>
      <c r="S1044" s="63">
        <f t="shared" si="113"/>
        <v>157.10596637125911</v>
      </c>
    </row>
    <row r="1045" spans="1:19" x14ac:dyDescent="0.3">
      <c r="A1045" s="30">
        <v>1993</v>
      </c>
      <c r="B1045" s="31">
        <v>9</v>
      </c>
      <c r="C1045" s="30" t="str">
        <f t="shared" si="120"/>
        <v>1993-9</v>
      </c>
      <c r="D1045" s="7">
        <v>0.99950000000000006</v>
      </c>
      <c r="E1045" s="7">
        <f t="shared" si="108"/>
        <v>1.0164928258565797</v>
      </c>
      <c r="F1045" s="7">
        <v>4.9372572752263935</v>
      </c>
      <c r="G1045" s="7">
        <v>152.9</v>
      </c>
      <c r="H1045" s="24">
        <f t="shared" si="109"/>
        <v>6.2934861316626263</v>
      </c>
      <c r="I1045" s="24">
        <f t="shared" si="110"/>
        <v>6.1145051361976597</v>
      </c>
      <c r="J1045" s="24">
        <f t="shared" si="118"/>
        <v>4.9372572752263935</v>
      </c>
      <c r="K1045" s="24">
        <f t="shared" si="119"/>
        <v>61.179577464788736</v>
      </c>
      <c r="L1045" s="24">
        <f t="shared" si="114"/>
        <v>77.985164809539299</v>
      </c>
      <c r="M1045" s="24">
        <f t="shared" si="115"/>
        <v>75.767337974442526</v>
      </c>
      <c r="N1045" s="16">
        <f t="shared" si="116"/>
        <v>42.59258943469554</v>
      </c>
      <c r="O1045" s="16">
        <f t="shared" si="117"/>
        <v>42.592589434695562</v>
      </c>
      <c r="P1045" s="63">
        <f>N1045*'Datos mes_productividad'!V786/100</f>
        <v>44.665566898166773</v>
      </c>
      <c r="Q1045" s="63">
        <f t="shared" si="111"/>
        <v>1.5732870686002181</v>
      </c>
      <c r="R1045" s="63">
        <f t="shared" si="112"/>
        <v>1.5525676588528232</v>
      </c>
      <c r="S1045" s="63">
        <f t="shared" si="113"/>
        <v>157.40741056530445</v>
      </c>
    </row>
    <row r="1046" spans="1:19" x14ac:dyDescent="0.3">
      <c r="A1046" s="30">
        <v>1993</v>
      </c>
      <c r="B1046" s="31">
        <v>10</v>
      </c>
      <c r="C1046" s="30" t="str">
        <f t="shared" si="120"/>
        <v>1993-10</v>
      </c>
      <c r="D1046" s="7">
        <v>0.99919999999999998</v>
      </c>
      <c r="E1046" s="7">
        <f t="shared" si="108"/>
        <v>1.0161877254586238</v>
      </c>
      <c r="F1046" s="7">
        <v>4.9651668041466364</v>
      </c>
      <c r="G1046" s="7">
        <v>153.4</v>
      </c>
      <c r="H1046" s="24">
        <f t="shared" si="109"/>
        <v>6.2915971413279594</v>
      </c>
      <c r="I1046" s="24">
        <f t="shared" si="110"/>
        <v>6.1126698670222135</v>
      </c>
      <c r="J1046" s="24">
        <f t="shared" si="118"/>
        <v>4.9651668041466364</v>
      </c>
      <c r="K1046" s="24">
        <f t="shared" si="119"/>
        <v>61.379641485275293</v>
      </c>
      <c r="L1046" s="24">
        <f t="shared" si="114"/>
        <v>77.777039954021276</v>
      </c>
      <c r="M1046" s="24">
        <f t="shared" si="115"/>
        <v>75.565131999659656</v>
      </c>
      <c r="N1046" s="16">
        <f t="shared" si="116"/>
        <v>42.478919398299723</v>
      </c>
      <c r="O1046" s="16">
        <f t="shared" si="117"/>
        <v>42.478919398299745</v>
      </c>
      <c r="P1046" s="63">
        <f>N1046*'Datos mes_productividad'!V787/100</f>
        <v>44.783464949799729</v>
      </c>
      <c r="Q1046" s="63">
        <f t="shared" si="111"/>
        <v>1.5739506373721892</v>
      </c>
      <c r="R1046" s="63">
        <f t="shared" si="112"/>
        <v>1.5509236182216011</v>
      </c>
      <c r="S1046" s="63">
        <f t="shared" si="113"/>
        <v>157.52108060170031</v>
      </c>
    </row>
    <row r="1047" spans="1:19" x14ac:dyDescent="0.3">
      <c r="A1047" s="30">
        <v>1993</v>
      </c>
      <c r="B1047" s="31">
        <v>11</v>
      </c>
      <c r="C1047" s="30" t="str">
        <f t="shared" si="120"/>
        <v>1993-11</v>
      </c>
      <c r="D1047" s="7">
        <v>0.99870000000000003</v>
      </c>
      <c r="E1047" s="7">
        <f t="shared" si="108"/>
        <v>1.0156792247953639</v>
      </c>
      <c r="F1047" s="7">
        <v>4.968005190697891</v>
      </c>
      <c r="G1047" s="7">
        <v>153.9</v>
      </c>
      <c r="H1047" s="24">
        <f t="shared" si="109"/>
        <v>6.2884488241035168</v>
      </c>
      <c r="I1047" s="24">
        <f t="shared" si="110"/>
        <v>6.1096110850631353</v>
      </c>
      <c r="J1047" s="24">
        <f t="shared" si="118"/>
        <v>4.968005190697891</v>
      </c>
      <c r="K1047" s="24">
        <f t="shared" si="119"/>
        <v>61.579705505761851</v>
      </c>
      <c r="L1047" s="24">
        <f t="shared" si="114"/>
        <v>77.946944862581844</v>
      </c>
      <c r="M1047" s="24">
        <f t="shared" si="115"/>
        <v>75.730204967856437</v>
      </c>
      <c r="N1047" s="16">
        <f t="shared" si="116"/>
        <v>42.571715124652727</v>
      </c>
      <c r="O1047" s="16">
        <f t="shared" si="117"/>
        <v>42.571715124652741</v>
      </c>
      <c r="P1047" s="63">
        <f>N1047*'Datos mes_productividad'!V788/100</f>
        <v>45.120178067956196</v>
      </c>
      <c r="Q1047" s="63">
        <f t="shared" si="111"/>
        <v>1.5722362810500932</v>
      </c>
      <c r="R1047" s="63">
        <f t="shared" si="112"/>
        <v>1.5467847816353215</v>
      </c>
      <c r="S1047" s="63">
        <f t="shared" si="113"/>
        <v>157.42828487534726</v>
      </c>
    </row>
    <row r="1048" spans="1:19" x14ac:dyDescent="0.3">
      <c r="A1048" s="30">
        <v>1993</v>
      </c>
      <c r="B1048" s="31">
        <v>12</v>
      </c>
      <c r="C1048" s="30" t="str">
        <f t="shared" si="120"/>
        <v>1993-12</v>
      </c>
      <c r="D1048" s="7">
        <v>0.99850000000000005</v>
      </c>
      <c r="E1048" s="7">
        <f t="shared" si="108"/>
        <v>1.0154758245300599</v>
      </c>
      <c r="F1048" s="7">
        <v>4.9673531141870759</v>
      </c>
      <c r="G1048" s="7">
        <v>154.30000000000001</v>
      </c>
      <c r="H1048" s="24">
        <f t="shared" si="109"/>
        <v>6.2871894972137392</v>
      </c>
      <c r="I1048" s="24">
        <f t="shared" si="110"/>
        <v>6.1083875722795034</v>
      </c>
      <c r="J1048" s="24">
        <f t="shared" si="118"/>
        <v>4.9673531141870759</v>
      </c>
      <c r="K1048" s="24">
        <f t="shared" si="119"/>
        <v>61.739756722151093</v>
      </c>
      <c r="L1048" s="24">
        <f t="shared" si="114"/>
        <v>78.144142584790856</v>
      </c>
      <c r="M1048" s="24">
        <f t="shared" si="115"/>
        <v>75.921794567017884</v>
      </c>
      <c r="N1048" s="16">
        <f t="shared" si="116"/>
        <v>42.679417168240349</v>
      </c>
      <c r="O1048" s="16">
        <f t="shared" si="117"/>
        <v>42.679417168240363</v>
      </c>
      <c r="P1048" s="63">
        <f>N1048*'Datos mes_productividad'!V789/100</f>
        <v>45.475089577267973</v>
      </c>
      <c r="Q1048" s="63">
        <f t="shared" si="111"/>
        <v>1.5708460195751202</v>
      </c>
      <c r="R1048" s="63">
        <f t="shared" si="112"/>
        <v>1.5429312305709795</v>
      </c>
      <c r="S1048" s="63">
        <f t="shared" si="113"/>
        <v>157.32058283175965</v>
      </c>
    </row>
    <row r="1049" spans="1:19" x14ac:dyDescent="0.3">
      <c r="A1049" s="30">
        <v>1994</v>
      </c>
      <c r="B1049" s="31">
        <v>1</v>
      </c>
      <c r="C1049" s="30" t="str">
        <f t="shared" si="120"/>
        <v>1994-1</v>
      </c>
      <c r="D1049" s="7">
        <v>0.99890000000000001</v>
      </c>
      <c r="E1049" s="7">
        <f t="shared" si="108"/>
        <v>1.0158826250606678</v>
      </c>
      <c r="F1049" s="7">
        <v>4.9723549117708679</v>
      </c>
      <c r="G1049" s="7">
        <v>154.5</v>
      </c>
      <c r="H1049" s="24">
        <f t="shared" si="109"/>
        <v>6.2897081509932935</v>
      </c>
      <c r="I1049" s="24">
        <f t="shared" si="110"/>
        <v>6.1108345978467664</v>
      </c>
      <c r="J1049" s="24">
        <f t="shared" si="118"/>
        <v>4.9723549117708679</v>
      </c>
      <c r="K1049" s="24">
        <f t="shared" si="119"/>
        <v>61.819782330345717</v>
      </c>
      <c r="L1049" s="24">
        <f t="shared" si="114"/>
        <v>78.198036084541727</v>
      </c>
      <c r="M1049" s="24">
        <f t="shared" si="115"/>
        <v>75.974155384876312</v>
      </c>
      <c r="N1049" s="16">
        <f t="shared" si="116"/>
        <v>42.708851788449131</v>
      </c>
      <c r="O1049" s="16">
        <f t="shared" si="117"/>
        <v>42.708851788449159</v>
      </c>
      <c r="P1049" s="63">
        <f>N1049*'Datos mes_productividad'!V790/100</f>
        <v>45.748662799229827</v>
      </c>
      <c r="Q1049" s="63">
        <f t="shared" si="111"/>
        <v>1.5711812794851818</v>
      </c>
      <c r="R1049" s="63">
        <f t="shared" si="112"/>
        <v>1.5408166072984932</v>
      </c>
      <c r="S1049" s="63">
        <f t="shared" si="113"/>
        <v>157.29114821155088</v>
      </c>
    </row>
    <row r="1050" spans="1:19" x14ac:dyDescent="0.3">
      <c r="A1050" s="30">
        <v>1994</v>
      </c>
      <c r="B1050" s="31">
        <v>2</v>
      </c>
      <c r="C1050" s="30" t="str">
        <f t="shared" si="120"/>
        <v>1994-2</v>
      </c>
      <c r="D1050" s="7">
        <v>0.99890000000000001</v>
      </c>
      <c r="E1050" s="7">
        <f t="shared" si="108"/>
        <v>1.0158826250606678</v>
      </c>
      <c r="F1050" s="7">
        <v>4.9721793527102642</v>
      </c>
      <c r="G1050" s="7">
        <v>154.80000000000001</v>
      </c>
      <c r="H1050" s="24">
        <f t="shared" si="109"/>
        <v>6.2897081509932935</v>
      </c>
      <c r="I1050" s="24">
        <f t="shared" si="110"/>
        <v>6.1108345978467664</v>
      </c>
      <c r="J1050" s="24">
        <f t="shared" si="118"/>
        <v>4.9721793527102642</v>
      </c>
      <c r="K1050" s="24">
        <f t="shared" si="119"/>
        <v>61.93982074263765</v>
      </c>
      <c r="L1050" s="24">
        <f t="shared" si="114"/>
        <v>78.352643330067153</v>
      </c>
      <c r="M1050" s="24">
        <f t="shared" si="115"/>
        <v>76.124365741597757</v>
      </c>
      <c r="N1050" s="16">
        <f t="shared" si="116"/>
        <v>42.793292501607546</v>
      </c>
      <c r="O1050" s="16">
        <f t="shared" si="117"/>
        <v>42.79329250160756</v>
      </c>
      <c r="P1050" s="63">
        <f>N1050*'Datos mes_productividad'!V791/100</f>
        <v>46.083094720971566</v>
      </c>
      <c r="Q1050" s="63">
        <f t="shared" si="111"/>
        <v>1.5703378012014424</v>
      </c>
      <c r="R1050" s="63">
        <f t="shared" si="112"/>
        <v>1.5374759668322149</v>
      </c>
      <c r="S1050" s="63">
        <f t="shared" si="113"/>
        <v>157.20670749839246</v>
      </c>
    </row>
    <row r="1051" spans="1:19" x14ac:dyDescent="0.3">
      <c r="A1051" s="30">
        <v>1994</v>
      </c>
      <c r="B1051" s="31">
        <v>3</v>
      </c>
      <c r="C1051" s="30" t="str">
        <f t="shared" si="120"/>
        <v>1994-3</v>
      </c>
      <c r="D1051" s="7">
        <v>0.99939999999999996</v>
      </c>
      <c r="E1051" s="7">
        <f t="shared" si="108"/>
        <v>1.0163911257239278</v>
      </c>
      <c r="F1051" s="7">
        <v>4.9791101191028044</v>
      </c>
      <c r="G1051" s="7">
        <v>155.30000000000001</v>
      </c>
      <c r="H1051" s="24">
        <f t="shared" si="109"/>
        <v>6.2928564682177379</v>
      </c>
      <c r="I1051" s="24">
        <f t="shared" si="110"/>
        <v>6.1138933798058446</v>
      </c>
      <c r="J1051" s="24">
        <f t="shared" si="118"/>
        <v>4.9791101191028044</v>
      </c>
      <c r="K1051" s="24">
        <f t="shared" si="119"/>
        <v>62.139884763124208</v>
      </c>
      <c r="L1051" s="24">
        <f t="shared" si="114"/>
        <v>78.535594998327298</v>
      </c>
      <c r="M1051" s="24">
        <f t="shared" si="115"/>
        <v>76.302114431568555</v>
      </c>
      <c r="N1051" s="16">
        <f t="shared" si="116"/>
        <v>42.893213881675507</v>
      </c>
      <c r="O1051" s="16">
        <f t="shared" si="117"/>
        <v>42.893213881675514</v>
      </c>
      <c r="P1051" s="63">
        <f>N1051*'Datos mes_productividad'!V792/100</f>
        <v>46.436550164829811</v>
      </c>
      <c r="Q1051" s="63">
        <f t="shared" si="111"/>
        <v>1.5701252204665348</v>
      </c>
      <c r="R1051" s="63">
        <f t="shared" si="112"/>
        <v>1.5347131176526907</v>
      </c>
      <c r="S1051" s="63">
        <f t="shared" si="113"/>
        <v>157.10678611832446</v>
      </c>
    </row>
    <row r="1052" spans="1:19" x14ac:dyDescent="0.3">
      <c r="A1052" s="30">
        <v>1994</v>
      </c>
      <c r="B1052" s="31">
        <v>4</v>
      </c>
      <c r="C1052" s="30" t="str">
        <f t="shared" si="120"/>
        <v>1994-4</v>
      </c>
      <c r="D1052" s="7">
        <v>0.99929999999999997</v>
      </c>
      <c r="E1052" s="7">
        <f t="shared" si="108"/>
        <v>1.0162894255912758</v>
      </c>
      <c r="F1052" s="7">
        <v>4.9912302368581667</v>
      </c>
      <c r="G1052" s="7">
        <v>155.5</v>
      </c>
      <c r="H1052" s="24">
        <f t="shared" si="109"/>
        <v>6.2922268047728478</v>
      </c>
      <c r="I1052" s="24">
        <f t="shared" si="110"/>
        <v>6.1132816234140286</v>
      </c>
      <c r="J1052" s="24">
        <f t="shared" si="118"/>
        <v>4.9912302368581667</v>
      </c>
      <c r="K1052" s="24">
        <f t="shared" si="119"/>
        <v>62.219910371318818</v>
      </c>
      <c r="L1052" s="24">
        <f t="shared" si="114"/>
        <v>78.437933986274146</v>
      </c>
      <c r="M1052" s="24">
        <f t="shared" si="115"/>
        <v>76.207230809469067</v>
      </c>
      <c r="N1052" s="16">
        <f t="shared" si="116"/>
        <v>42.839875078066953</v>
      </c>
      <c r="O1052" s="16">
        <f t="shared" si="117"/>
        <v>42.839875078066974</v>
      </c>
      <c r="P1052" s="63">
        <f>N1052*'Datos mes_productividad'!V793/100</f>
        <v>46.625658793329173</v>
      </c>
      <c r="Q1052" s="63">
        <f t="shared" si="111"/>
        <v>1.5705011283448769</v>
      </c>
      <c r="R1052" s="63">
        <f t="shared" si="112"/>
        <v>1.5326697916782615</v>
      </c>
      <c r="S1052" s="63">
        <f t="shared" si="113"/>
        <v>157.16012492193306</v>
      </c>
    </row>
    <row r="1053" spans="1:19" x14ac:dyDescent="0.3">
      <c r="A1053" s="30">
        <v>1994</v>
      </c>
      <c r="B1053" s="31">
        <v>5</v>
      </c>
      <c r="C1053" s="30" t="str">
        <f t="shared" si="120"/>
        <v>1994-5</v>
      </c>
      <c r="D1053" s="7">
        <v>0.99870000000000003</v>
      </c>
      <c r="E1053" s="7">
        <f t="shared" si="108"/>
        <v>1.0156792247953641</v>
      </c>
      <c r="F1053" s="7">
        <v>5.0085298921158197</v>
      </c>
      <c r="G1053" s="7">
        <v>155.9</v>
      </c>
      <c r="H1053" s="24">
        <f t="shared" si="109"/>
        <v>6.2884488241035168</v>
      </c>
      <c r="I1053" s="24">
        <f t="shared" si="110"/>
        <v>6.1096110850631362</v>
      </c>
      <c r="J1053" s="24">
        <f t="shared" si="118"/>
        <v>5.0085298921158197</v>
      </c>
      <c r="K1053" s="24">
        <f t="shared" si="119"/>
        <v>62.379961587708074</v>
      </c>
      <c r="L1053" s="24">
        <f t="shared" si="114"/>
        <v>78.321025239630188</v>
      </c>
      <c r="M1053" s="24">
        <f t="shared" si="115"/>
        <v>76.093646840764578</v>
      </c>
      <c r="N1053" s="16">
        <f t="shared" si="116"/>
        <v>42.776023879453831</v>
      </c>
      <c r="O1053" s="16">
        <f t="shared" si="117"/>
        <v>42.776023879453859</v>
      </c>
      <c r="P1053" s="63">
        <f>N1053*'Datos mes_productividad'!V794/100</f>
        <v>46.803962697083705</v>
      </c>
      <c r="Q1053" s="63">
        <f t="shared" si="111"/>
        <v>1.5701958495158945</v>
      </c>
      <c r="R1053" s="63">
        <f t="shared" si="112"/>
        <v>1.5299688245442251</v>
      </c>
      <c r="S1053" s="63">
        <f t="shared" si="113"/>
        <v>157.22397612054615</v>
      </c>
    </row>
    <row r="1054" spans="1:19" x14ac:dyDescent="0.3">
      <c r="A1054" s="30">
        <v>1994</v>
      </c>
      <c r="B1054" s="31">
        <v>6</v>
      </c>
      <c r="C1054" s="30" t="str">
        <f t="shared" si="120"/>
        <v>1994-6</v>
      </c>
      <c r="D1054" s="7">
        <v>0.99850000000000005</v>
      </c>
      <c r="E1054" s="7">
        <f t="shared" si="108"/>
        <v>1.0154758245300601</v>
      </c>
      <c r="F1054" s="7">
        <v>5.0279122666638676</v>
      </c>
      <c r="G1054" s="7">
        <v>156.4</v>
      </c>
      <c r="H1054" s="24">
        <f t="shared" si="109"/>
        <v>6.2871894972137392</v>
      </c>
      <c r="I1054" s="24">
        <f t="shared" si="110"/>
        <v>6.1083875722795051</v>
      </c>
      <c r="J1054" s="24">
        <f t="shared" si="118"/>
        <v>5.0279122666638676</v>
      </c>
      <c r="K1054" s="24">
        <f t="shared" si="119"/>
        <v>62.580025608194624</v>
      </c>
      <c r="L1054" s="24">
        <f t="shared" si="114"/>
        <v>78.253648606377254</v>
      </c>
      <c r="M1054" s="24">
        <f t="shared" si="115"/>
        <v>76.028186337401891</v>
      </c>
      <c r="N1054" s="16">
        <f t="shared" si="116"/>
        <v>42.739225274428847</v>
      </c>
      <c r="O1054" s="16">
        <f t="shared" si="117"/>
        <v>42.739225274428875</v>
      </c>
      <c r="P1054" s="63">
        <f>N1054*'Datos mes_productividad'!V795/100</f>
        <v>47.012601286877164</v>
      </c>
      <c r="Q1054" s="63">
        <f t="shared" si="111"/>
        <v>1.5702488356348279</v>
      </c>
      <c r="R1054" s="63">
        <f t="shared" si="112"/>
        <v>1.5275791761505317</v>
      </c>
      <c r="S1054" s="63">
        <f t="shared" si="113"/>
        <v>157.26077472557114</v>
      </c>
    </row>
    <row r="1055" spans="1:19" x14ac:dyDescent="0.3">
      <c r="A1055" s="30">
        <v>1994</v>
      </c>
      <c r="B1055" s="31">
        <v>7</v>
      </c>
      <c r="C1055" s="30" t="str">
        <f t="shared" si="120"/>
        <v>1994-7</v>
      </c>
      <c r="D1055" s="7">
        <v>0.99860000000000004</v>
      </c>
      <c r="E1055" s="7">
        <f t="shared" si="108"/>
        <v>1.0155775246627121</v>
      </c>
      <c r="F1055" s="7">
        <v>5.0743318269738795</v>
      </c>
      <c r="G1055" s="7">
        <v>156.69999999999999</v>
      </c>
      <c r="H1055" s="24">
        <f t="shared" si="109"/>
        <v>6.2878191606586284</v>
      </c>
      <c r="I1055" s="24">
        <f t="shared" si="110"/>
        <v>6.1089993286713202</v>
      </c>
      <c r="J1055" s="24">
        <f t="shared" si="118"/>
        <v>5.0743318269738795</v>
      </c>
      <c r="K1055" s="24">
        <f t="shared" si="119"/>
        <v>62.700064020486558</v>
      </c>
      <c r="L1055" s="24">
        <f t="shared" si="114"/>
        <v>77.6943009179694</v>
      </c>
      <c r="M1055" s="24">
        <f t="shared" si="115"/>
        <v>75.484745986197581</v>
      </c>
      <c r="N1055" s="16">
        <f t="shared" si="116"/>
        <v>42.433730421634905</v>
      </c>
      <c r="O1055" s="16">
        <f t="shared" si="117"/>
        <v>42.433730421634927</v>
      </c>
      <c r="P1055" s="63">
        <f>N1055*'Datos mes_productividad'!V796/100</f>
        <v>46.696857181552488</v>
      </c>
      <c r="Q1055" s="63">
        <f t="shared" si="111"/>
        <v>1.5734567680095539</v>
      </c>
      <c r="R1055" s="63">
        <f t="shared" si="112"/>
        <v>1.5308851841850171</v>
      </c>
      <c r="S1055" s="63">
        <f t="shared" si="113"/>
        <v>157.56626957836511</v>
      </c>
    </row>
    <row r="1056" spans="1:19" x14ac:dyDescent="0.3">
      <c r="A1056" s="30">
        <v>1994</v>
      </c>
      <c r="B1056" s="31">
        <v>8</v>
      </c>
      <c r="C1056" s="30" t="str">
        <f t="shared" si="120"/>
        <v>1994-8</v>
      </c>
      <c r="D1056" s="7">
        <v>0.99919999999999998</v>
      </c>
      <c r="E1056" s="7">
        <f t="shared" si="108"/>
        <v>1.0161877254586238</v>
      </c>
      <c r="F1056" s="7">
        <v>5.0848010353021955</v>
      </c>
      <c r="G1056" s="7">
        <v>157.1</v>
      </c>
      <c r="H1056" s="24">
        <f t="shared" si="109"/>
        <v>6.2915971413279594</v>
      </c>
      <c r="I1056" s="24">
        <f t="shared" si="110"/>
        <v>6.1126698670222135</v>
      </c>
      <c r="J1056" s="24">
        <f t="shared" si="118"/>
        <v>5.0848010353021955</v>
      </c>
      <c r="K1056" s="24">
        <f t="shared" si="119"/>
        <v>62.860115236875799</v>
      </c>
      <c r="L1056" s="24">
        <f t="shared" si="114"/>
        <v>77.77895704907742</v>
      </c>
      <c r="M1056" s="24">
        <f t="shared" si="115"/>
        <v>75.566994574283981</v>
      </c>
      <c r="N1056" s="16">
        <f t="shared" si="116"/>
        <v>42.479966444142775</v>
      </c>
      <c r="O1056" s="16">
        <f t="shared" si="117"/>
        <v>42.479966444142789</v>
      </c>
      <c r="P1056" s="63">
        <f>N1056*'Datos mes_productividad'!V797/100</f>
        <v>46.768065606430447</v>
      </c>
      <c r="Q1056" s="63">
        <f t="shared" si="111"/>
        <v>1.5739401752901254</v>
      </c>
      <c r="R1056" s="63">
        <f t="shared" si="112"/>
        <v>1.5310934884605469</v>
      </c>
      <c r="S1056" s="63">
        <f t="shared" si="113"/>
        <v>157.52003355585725</v>
      </c>
    </row>
    <row r="1057" spans="1:19" x14ac:dyDescent="0.3">
      <c r="A1057" s="30">
        <v>1994</v>
      </c>
      <c r="B1057" s="31">
        <v>9</v>
      </c>
      <c r="C1057" s="30" t="str">
        <f t="shared" si="120"/>
        <v>1994-9</v>
      </c>
      <c r="D1057" s="7">
        <v>0.99939999999999996</v>
      </c>
      <c r="E1057" s="7">
        <f t="shared" si="108"/>
        <v>1.0163911257239275</v>
      </c>
      <c r="F1057" s="7">
        <v>5.119602075172855</v>
      </c>
      <c r="G1057" s="7">
        <v>157.5</v>
      </c>
      <c r="H1057" s="24">
        <f t="shared" si="109"/>
        <v>6.2928564682177379</v>
      </c>
      <c r="I1057" s="24">
        <f t="shared" si="110"/>
        <v>6.1138933798058428</v>
      </c>
      <c r="J1057" s="24">
        <f t="shared" si="118"/>
        <v>5.119602075172855</v>
      </c>
      <c r="K1057" s="24">
        <f t="shared" si="119"/>
        <v>63.020166453265048</v>
      </c>
      <c r="L1057" s="24">
        <f t="shared" si="114"/>
        <v>77.462438734595935</v>
      </c>
      <c r="M1057" s="24">
        <f t="shared" si="115"/>
        <v>75.259477751475529</v>
      </c>
      <c r="N1057" s="16">
        <f t="shared" si="116"/>
        <v>42.307095941782528</v>
      </c>
      <c r="O1057" s="16">
        <f t="shared" si="117"/>
        <v>42.307095941782521</v>
      </c>
      <c r="P1057" s="63">
        <f>N1057*'Datos mes_productividad'!V798/100</f>
        <v>46.597998216517816</v>
      </c>
      <c r="Q1057" s="63">
        <f t="shared" si="111"/>
        <v>1.5759828831578253</v>
      </c>
      <c r="R1057" s="63">
        <f t="shared" si="112"/>
        <v>1.5330996058241211</v>
      </c>
      <c r="S1057" s="63">
        <f t="shared" si="113"/>
        <v>157.69290405821747</v>
      </c>
    </row>
    <row r="1058" spans="1:19" x14ac:dyDescent="0.3">
      <c r="A1058" s="30">
        <v>1994</v>
      </c>
      <c r="B1058" s="31">
        <v>10</v>
      </c>
      <c r="C1058" s="30" t="str">
        <f t="shared" si="120"/>
        <v>1994-10</v>
      </c>
      <c r="D1058" s="7">
        <v>0.99909999999999999</v>
      </c>
      <c r="E1058" s="7">
        <f t="shared" si="108"/>
        <v>1.0160860253259716</v>
      </c>
      <c r="F1058" s="7">
        <v>5.1360075786932704</v>
      </c>
      <c r="G1058" s="7">
        <v>157.80000000000001</v>
      </c>
      <c r="H1058" s="24">
        <f t="shared" si="109"/>
        <v>6.2909674778830711</v>
      </c>
      <c r="I1058" s="24">
        <f t="shared" si="110"/>
        <v>6.1120581106303966</v>
      </c>
      <c r="J1058" s="24">
        <f t="shared" si="118"/>
        <v>5.1360075786932704</v>
      </c>
      <c r="K1058" s="24">
        <f t="shared" si="119"/>
        <v>63.140204865556981</v>
      </c>
      <c r="L1058" s="24">
        <f t="shared" si="114"/>
        <v>77.338860831111617</v>
      </c>
      <c r="M1058" s="24">
        <f t="shared" si="115"/>
        <v>75.139414290657896</v>
      </c>
      <c r="N1058" s="16">
        <f t="shared" si="116"/>
        <v>42.239602298354797</v>
      </c>
      <c r="O1058" s="16">
        <f t="shared" si="117"/>
        <v>42.239602298354804</v>
      </c>
      <c r="P1058" s="63">
        <f>N1058*'Datos mes_productividad'!V799/100</f>
        <v>46.543889021981698</v>
      </c>
      <c r="Q1058" s="63">
        <f t="shared" si="111"/>
        <v>1.5761841334371374</v>
      </c>
      <c r="R1058" s="63">
        <f t="shared" si="112"/>
        <v>1.5331800047813808</v>
      </c>
      <c r="S1058" s="63">
        <f t="shared" si="113"/>
        <v>157.76039770164522</v>
      </c>
    </row>
    <row r="1059" spans="1:19" x14ac:dyDescent="0.3">
      <c r="A1059" s="30">
        <v>1994</v>
      </c>
      <c r="B1059" s="31">
        <v>11</v>
      </c>
      <c r="C1059" s="30" t="str">
        <f t="shared" si="120"/>
        <v>1994-11</v>
      </c>
      <c r="D1059" s="7">
        <v>0.99939999999999996</v>
      </c>
      <c r="E1059" s="7">
        <f t="shared" si="108"/>
        <v>1.0163911257239275</v>
      </c>
      <c r="F1059" s="7">
        <v>5.1476195565589347</v>
      </c>
      <c r="G1059" s="7">
        <v>158.19999999999999</v>
      </c>
      <c r="H1059" s="24">
        <f t="shared" si="109"/>
        <v>6.2928564682177379</v>
      </c>
      <c r="I1059" s="24">
        <f t="shared" si="110"/>
        <v>6.1138933798058428</v>
      </c>
      <c r="J1059" s="24">
        <f t="shared" si="118"/>
        <v>5.1476195565589347</v>
      </c>
      <c r="K1059" s="24">
        <f t="shared" si="119"/>
        <v>63.30025608194623</v>
      </c>
      <c r="L1059" s="24">
        <f t="shared" si="114"/>
        <v>77.383229577944036</v>
      </c>
      <c r="M1059" s="24">
        <f t="shared" si="115"/>
        <v>75.182521230868417</v>
      </c>
      <c r="N1059" s="16">
        <f t="shared" si="116"/>
        <v>42.263834853638613</v>
      </c>
      <c r="O1059" s="16">
        <f t="shared" si="117"/>
        <v>42.263834853638613</v>
      </c>
      <c r="P1059" s="63">
        <f>N1059*'Datos mes_productividad'!V800/100</f>
        <v>46.590841163037183</v>
      </c>
      <c r="Q1059" s="63">
        <f t="shared" si="111"/>
        <v>1.5764152344727358</v>
      </c>
      <c r="R1059" s="63">
        <f t="shared" si="112"/>
        <v>1.5331711334166065</v>
      </c>
      <c r="S1059" s="63">
        <f t="shared" si="113"/>
        <v>157.7361651463614</v>
      </c>
    </row>
    <row r="1060" spans="1:19" x14ac:dyDescent="0.3">
      <c r="A1060" s="30">
        <v>1994</v>
      </c>
      <c r="B1060" s="31">
        <v>12</v>
      </c>
      <c r="C1060" s="30" t="str">
        <f t="shared" si="120"/>
        <v>1994-12</v>
      </c>
      <c r="D1060" s="7">
        <v>0.99870000000000003</v>
      </c>
      <c r="E1060" s="7">
        <f t="shared" si="108"/>
        <v>1.0156792247953637</v>
      </c>
      <c r="F1060" s="7">
        <v>5.158813900137571</v>
      </c>
      <c r="G1060" s="7">
        <v>158.30000000000001</v>
      </c>
      <c r="H1060" s="24">
        <f t="shared" si="109"/>
        <v>6.2884488241035168</v>
      </c>
      <c r="I1060" s="24">
        <f t="shared" si="110"/>
        <v>6.1096110850631336</v>
      </c>
      <c r="J1060" s="24">
        <f t="shared" si="118"/>
        <v>5.158813900137571</v>
      </c>
      <c r="K1060" s="24">
        <f t="shared" si="119"/>
        <v>63.340268886043539</v>
      </c>
      <c r="L1060" s="24">
        <f t="shared" si="114"/>
        <v>77.210003521200719</v>
      </c>
      <c r="M1060" s="24">
        <f t="shared" si="115"/>
        <v>75.014221564908809</v>
      </c>
      <c r="N1060" s="16">
        <f t="shared" si="116"/>
        <v>42.169225239973265</v>
      </c>
      <c r="O1060" s="16">
        <f t="shared" si="117"/>
        <v>42.169225239973265</v>
      </c>
      <c r="P1060" s="63">
        <f>N1060*'Datos mes_productividad'!V801/100</f>
        <v>46.506759041057691</v>
      </c>
      <c r="Q1060" s="63">
        <f t="shared" si="111"/>
        <v>1.576255947528387</v>
      </c>
      <c r="R1060" s="63">
        <f t="shared" si="112"/>
        <v>1.5329369974569569</v>
      </c>
      <c r="S1060" s="63">
        <f t="shared" si="113"/>
        <v>157.83077476002674</v>
      </c>
    </row>
    <row r="1061" spans="1:19" x14ac:dyDescent="0.3">
      <c r="A1061" s="30">
        <v>1995</v>
      </c>
      <c r="B1061" s="31">
        <v>1</v>
      </c>
      <c r="C1061" s="30" t="str">
        <f t="shared" si="120"/>
        <v>1995-1</v>
      </c>
      <c r="D1061" s="7">
        <v>0.997</v>
      </c>
      <c r="E1061" s="7">
        <f t="shared" si="108"/>
        <v>1.0139503225402799</v>
      </c>
      <c r="F1061" s="7">
        <v>5.2230914153265342</v>
      </c>
      <c r="G1061" s="7">
        <v>159</v>
      </c>
      <c r="H1061" s="24">
        <f t="shared" si="109"/>
        <v>6.2777445455404077</v>
      </c>
      <c r="I1061" s="24">
        <f t="shared" si="110"/>
        <v>6.0992112264022671</v>
      </c>
      <c r="J1061" s="24">
        <f t="shared" si="118"/>
        <v>5.2230914153265342</v>
      </c>
      <c r="K1061" s="24">
        <f t="shared" si="119"/>
        <v>63.620358514724714</v>
      </c>
      <c r="L1061" s="24">
        <f t="shared" si="114"/>
        <v>76.466660621556301</v>
      </c>
      <c r="M1061" s="24">
        <f t="shared" si="115"/>
        <v>74.292018658166086</v>
      </c>
      <c r="N1061" s="16">
        <f t="shared" si="116"/>
        <v>41.763239062844889</v>
      </c>
      <c r="O1061" s="16">
        <f t="shared" si="117"/>
        <v>41.763239062844903</v>
      </c>
      <c r="P1061" s="63">
        <f>N1061*'Datos mes_productividad'!V802/100</f>
        <v>46.079040854116514</v>
      </c>
      <c r="Q1061" s="63">
        <f t="shared" si="111"/>
        <v>1.5776205065434366</v>
      </c>
      <c r="R1061" s="63">
        <f t="shared" si="112"/>
        <v>1.5345919626844582</v>
      </c>
      <c r="S1061" s="63">
        <f t="shared" si="113"/>
        <v>158.23676093715514</v>
      </c>
    </row>
    <row r="1062" spans="1:19" x14ac:dyDescent="0.3">
      <c r="A1062" s="30">
        <v>1995</v>
      </c>
      <c r="B1062" s="31">
        <v>2</v>
      </c>
      <c r="C1062" s="30" t="str">
        <f t="shared" si="120"/>
        <v>1995-2</v>
      </c>
      <c r="D1062" s="7">
        <v>1</v>
      </c>
      <c r="E1062" s="7">
        <f t="shared" si="108"/>
        <v>1.0170013265198394</v>
      </c>
      <c r="F1062" s="7">
        <v>5.222948569134366</v>
      </c>
      <c r="G1062" s="7">
        <v>159.4</v>
      </c>
      <c r="H1062" s="24">
        <f t="shared" si="109"/>
        <v>6.2966344488870698</v>
      </c>
      <c r="I1062" s="24">
        <f t="shared" si="110"/>
        <v>6.1175639181567369</v>
      </c>
      <c r="J1062" s="24">
        <f t="shared" si="118"/>
        <v>5.222948569134366</v>
      </c>
      <c r="K1062" s="24">
        <f t="shared" si="119"/>
        <v>63.780409731113963</v>
      </c>
      <c r="L1062" s="24">
        <f t="shared" si="114"/>
        <v>76.891801587015138</v>
      </c>
      <c r="M1062" s="24">
        <f t="shared" si="115"/>
        <v>74.705069003002421</v>
      </c>
      <c r="N1062" s="16">
        <f t="shared" si="116"/>
        <v>41.9954352073024</v>
      </c>
      <c r="O1062" s="16">
        <f t="shared" si="117"/>
        <v>41.995435207302393</v>
      </c>
      <c r="P1062" s="63">
        <f>N1062*'Datos mes_productividad'!V803/100</f>
        <v>46.355379991777838</v>
      </c>
      <c r="Q1062" s="63">
        <f t="shared" si="111"/>
        <v>1.580045647926976</v>
      </c>
      <c r="R1062" s="63">
        <f t="shared" si="112"/>
        <v>1.5364462000822217</v>
      </c>
      <c r="S1062" s="63">
        <f t="shared" si="113"/>
        <v>158.00456479269761</v>
      </c>
    </row>
    <row r="1063" spans="1:19" x14ac:dyDescent="0.3">
      <c r="A1063" s="30">
        <v>1995</v>
      </c>
      <c r="B1063" s="31">
        <v>3</v>
      </c>
      <c r="C1063" s="30" t="str">
        <f t="shared" si="120"/>
        <v>1995-3</v>
      </c>
      <c r="D1063" s="7">
        <v>1</v>
      </c>
      <c r="E1063" s="7">
        <f t="shared" si="108"/>
        <v>1.0170013265198394</v>
      </c>
      <c r="F1063" s="7">
        <v>5.1994825381766159</v>
      </c>
      <c r="G1063" s="7">
        <v>159.9</v>
      </c>
      <c r="H1063" s="24">
        <f t="shared" si="109"/>
        <v>6.2966344488870698</v>
      </c>
      <c r="I1063" s="24">
        <f t="shared" si="110"/>
        <v>6.1175639181567369</v>
      </c>
      <c r="J1063" s="24">
        <f t="shared" si="118"/>
        <v>5.1994825381766159</v>
      </c>
      <c r="K1063" s="24">
        <f t="shared" si="119"/>
        <v>63.98047375160052</v>
      </c>
      <c r="L1063" s="24">
        <f t="shared" si="114"/>
        <v>77.481105498956168</v>
      </c>
      <c r="M1063" s="24">
        <f t="shared" si="115"/>
        <v>75.277613650112485</v>
      </c>
      <c r="N1063" s="16">
        <f t="shared" si="116"/>
        <v>42.317291032507939</v>
      </c>
      <c r="O1063" s="16">
        <f t="shared" si="117"/>
        <v>42.317291032507939</v>
      </c>
      <c r="P1063" s="63">
        <f>N1063*'Datos mes_productividad'!V804/100</f>
        <v>46.730961875113437</v>
      </c>
      <c r="Q1063" s="63">
        <f t="shared" si="111"/>
        <v>1.5768270896749206</v>
      </c>
      <c r="R1063" s="63">
        <f t="shared" si="112"/>
        <v>1.5326903812488657</v>
      </c>
      <c r="S1063" s="63">
        <f t="shared" si="113"/>
        <v>157.68270896749206</v>
      </c>
    </row>
    <row r="1064" spans="1:19" x14ac:dyDescent="0.3">
      <c r="A1064" s="30">
        <v>1995</v>
      </c>
      <c r="B1064" s="31">
        <v>4</v>
      </c>
      <c r="C1064" s="30" t="str">
        <f t="shared" si="120"/>
        <v>1995-4</v>
      </c>
      <c r="D1064" s="7">
        <v>1</v>
      </c>
      <c r="E1064" s="7">
        <f t="shared" si="108"/>
        <v>1.0170013265198394</v>
      </c>
      <c r="F1064" s="7">
        <v>5.2232615222423995</v>
      </c>
      <c r="G1064" s="7">
        <v>160.4</v>
      </c>
      <c r="H1064" s="24">
        <f t="shared" si="109"/>
        <v>6.2966344488870698</v>
      </c>
      <c r="I1064" s="24">
        <f t="shared" si="110"/>
        <v>6.1175639181567369</v>
      </c>
      <c r="J1064" s="24">
        <f t="shared" si="118"/>
        <v>5.2232615222423995</v>
      </c>
      <c r="K1064" s="24">
        <f t="shared" si="119"/>
        <v>64.180537772087078</v>
      </c>
      <c r="L1064" s="24">
        <f t="shared" si="114"/>
        <v>77.36954838714027</v>
      </c>
      <c r="M1064" s="24">
        <f t="shared" si="115"/>
        <v>75.16922912063113</v>
      </c>
      <c r="N1064" s="16">
        <f t="shared" si="116"/>
        <v>42.25636269730856</v>
      </c>
      <c r="O1064" s="16">
        <f t="shared" si="117"/>
        <v>42.25636269730856</v>
      </c>
      <c r="P1064" s="63">
        <f>N1064*'Datos mes_productividad'!V805/100</f>
        <v>46.683969471919347</v>
      </c>
      <c r="Q1064" s="63">
        <f t="shared" si="111"/>
        <v>1.5774363730269143</v>
      </c>
      <c r="R1064" s="63">
        <f t="shared" si="112"/>
        <v>1.5331603052808065</v>
      </c>
      <c r="S1064" s="63">
        <f t="shared" si="113"/>
        <v>157.74363730269144</v>
      </c>
    </row>
    <row r="1065" spans="1:19" x14ac:dyDescent="0.3">
      <c r="A1065" s="30">
        <v>1995</v>
      </c>
      <c r="B1065" s="31">
        <v>5</v>
      </c>
      <c r="C1065" s="30" t="str">
        <f t="shared" si="120"/>
        <v>1995-5</v>
      </c>
      <c r="D1065" s="7">
        <v>1</v>
      </c>
      <c r="E1065" s="7">
        <f t="shared" si="108"/>
        <v>1.0170013265198394</v>
      </c>
      <c r="F1065" s="7">
        <v>5.2243595841928858</v>
      </c>
      <c r="G1065" s="7">
        <v>160.69999999999999</v>
      </c>
      <c r="H1065" s="24">
        <f t="shared" si="109"/>
        <v>6.2966344488870698</v>
      </c>
      <c r="I1065" s="24">
        <f t="shared" si="110"/>
        <v>6.1175639181567369</v>
      </c>
      <c r="J1065" s="24">
        <f t="shared" si="118"/>
        <v>5.2243595841928858</v>
      </c>
      <c r="K1065" s="24">
        <f t="shared" si="119"/>
        <v>64.300576184378997</v>
      </c>
      <c r="L1065" s="24">
        <f t="shared" si="114"/>
        <v>77.497962489195316</v>
      </c>
      <c r="M1065" s="24">
        <f t="shared" si="115"/>
        <v>75.293991242950824</v>
      </c>
      <c r="N1065" s="16">
        <f t="shared" si="116"/>
        <v>42.326497692083699</v>
      </c>
      <c r="O1065" s="16">
        <f t="shared" si="117"/>
        <v>42.326497692083699</v>
      </c>
      <c r="P1065" s="63">
        <f>N1065*'Datos mes_productividad'!V806/100</f>
        <v>46.781786426682153</v>
      </c>
      <c r="Q1065" s="63">
        <f t="shared" si="111"/>
        <v>1.576735023079163</v>
      </c>
      <c r="R1065" s="63">
        <f t="shared" si="112"/>
        <v>1.5321821357331784</v>
      </c>
      <c r="S1065" s="63">
        <f t="shared" si="113"/>
        <v>157.67350230791629</v>
      </c>
    </row>
    <row r="1066" spans="1:19" x14ac:dyDescent="0.3">
      <c r="A1066" s="30">
        <v>1995</v>
      </c>
      <c r="B1066" s="31">
        <v>6</v>
      </c>
      <c r="C1066" s="30" t="str">
        <f t="shared" si="120"/>
        <v>1995-6</v>
      </c>
      <c r="D1066" s="7">
        <v>1</v>
      </c>
      <c r="E1066" s="7">
        <f t="shared" si="108"/>
        <v>1.0170013265198394</v>
      </c>
      <c r="F1066" s="7">
        <v>5.2136003217644404</v>
      </c>
      <c r="G1066" s="7">
        <v>161.1</v>
      </c>
      <c r="H1066" s="24">
        <f t="shared" si="109"/>
        <v>6.2966344488870698</v>
      </c>
      <c r="I1066" s="24">
        <f t="shared" si="110"/>
        <v>6.1175639181567369</v>
      </c>
      <c r="J1066" s="24">
        <f t="shared" si="118"/>
        <v>5.2136003217644404</v>
      </c>
      <c r="K1066" s="24">
        <f t="shared" si="119"/>
        <v>64.460627400768246</v>
      </c>
      <c r="L1066" s="24">
        <f t="shared" si="114"/>
        <v>77.851193424659627</v>
      </c>
      <c r="M1066" s="24">
        <f t="shared" si="115"/>
        <v>75.637176613344238</v>
      </c>
      <c r="N1066" s="16">
        <f t="shared" si="116"/>
        <v>42.519419259238283</v>
      </c>
      <c r="O1066" s="16">
        <f t="shared" si="117"/>
        <v>42.519419259238283</v>
      </c>
      <c r="P1066" s="63">
        <f>N1066*'Datos mes_productividad'!V807/100</f>
        <v>47.015449724590752</v>
      </c>
      <c r="Q1066" s="63">
        <f t="shared" si="111"/>
        <v>1.5748058074076172</v>
      </c>
      <c r="R1066" s="63">
        <f t="shared" si="112"/>
        <v>1.5298455027540925</v>
      </c>
      <c r="S1066" s="63">
        <f t="shared" si="113"/>
        <v>157.48058074076172</v>
      </c>
    </row>
    <row r="1067" spans="1:19" x14ac:dyDescent="0.3">
      <c r="A1067" s="30">
        <v>1995</v>
      </c>
      <c r="B1067" s="31">
        <v>7</v>
      </c>
      <c r="C1067" s="30" t="str">
        <f t="shared" si="120"/>
        <v>1995-7</v>
      </c>
      <c r="D1067" s="7">
        <v>1</v>
      </c>
      <c r="E1067" s="7">
        <f t="shared" si="108"/>
        <v>1.0170013265198394</v>
      </c>
      <c r="F1067" s="7">
        <v>5.2347524624948516</v>
      </c>
      <c r="G1067" s="7">
        <v>161.4</v>
      </c>
      <c r="H1067" s="24">
        <f t="shared" si="109"/>
        <v>6.2966344488870698</v>
      </c>
      <c r="I1067" s="24">
        <f t="shared" si="110"/>
        <v>6.1175639181567369</v>
      </c>
      <c r="J1067" s="24">
        <f t="shared" si="118"/>
        <v>5.2347524624948516</v>
      </c>
      <c r="K1067" s="24">
        <f t="shared" si="119"/>
        <v>64.580665813060193</v>
      </c>
      <c r="L1067" s="24">
        <f t="shared" si="114"/>
        <v>77.681007460050125</v>
      </c>
      <c r="M1067" s="24">
        <f t="shared" si="115"/>
        <v>75.471830582075768</v>
      </c>
      <c r="N1067" s="16">
        <f t="shared" si="116"/>
        <v>42.426470030550192</v>
      </c>
      <c r="O1067" s="16">
        <f t="shared" si="117"/>
        <v>42.426470030550192</v>
      </c>
      <c r="P1067" s="63">
        <f>N1067*'Datos mes_productividad'!V808/100</f>
        <v>47.076741076776862</v>
      </c>
      <c r="Q1067" s="63">
        <f t="shared" si="111"/>
        <v>1.575735299694498</v>
      </c>
      <c r="R1067" s="63">
        <f t="shared" si="112"/>
        <v>1.5292325892322314</v>
      </c>
      <c r="S1067" s="63">
        <f t="shared" si="113"/>
        <v>157.57352996944979</v>
      </c>
    </row>
    <row r="1068" spans="1:19" x14ac:dyDescent="0.3">
      <c r="A1068" s="30">
        <v>1995</v>
      </c>
      <c r="B1068" s="31">
        <v>8</v>
      </c>
      <c r="C1068" s="30" t="str">
        <f t="shared" si="120"/>
        <v>1995-8</v>
      </c>
      <c r="D1068" s="7">
        <v>1</v>
      </c>
      <c r="E1068" s="7">
        <f t="shared" si="108"/>
        <v>1.0170013265198394</v>
      </c>
      <c r="F1068" s="7">
        <v>5.2220664121155549</v>
      </c>
      <c r="G1068" s="7">
        <v>161.80000000000001</v>
      </c>
      <c r="H1068" s="24">
        <f t="shared" si="109"/>
        <v>6.2966344488870698</v>
      </c>
      <c r="I1068" s="24">
        <f t="shared" si="110"/>
        <v>6.1175639181567369</v>
      </c>
      <c r="J1068" s="24">
        <f t="shared" si="118"/>
        <v>5.2220664121155549</v>
      </c>
      <c r="K1068" s="24">
        <f t="shared" si="119"/>
        <v>64.740717029449428</v>
      </c>
      <c r="L1068" s="24">
        <f t="shared" si="114"/>
        <v>78.062704860954668</v>
      </c>
      <c r="M1068" s="24">
        <f t="shared" si="115"/>
        <v>75.84267285764102</v>
      </c>
      <c r="N1068" s="16">
        <f t="shared" si="116"/>
        <v>42.634938919789867</v>
      </c>
      <c r="O1068" s="16">
        <f t="shared" si="117"/>
        <v>42.634938919789867</v>
      </c>
      <c r="P1068" s="63">
        <f>N1068*'Datos mes_productividad'!V809/100</f>
        <v>47.473511670497381</v>
      </c>
      <c r="Q1068" s="63">
        <f t="shared" si="111"/>
        <v>1.5736506108021013</v>
      </c>
      <c r="R1068" s="63">
        <f t="shared" si="112"/>
        <v>1.5252648832950262</v>
      </c>
      <c r="S1068" s="63">
        <f t="shared" si="113"/>
        <v>157.36506108021013</v>
      </c>
    </row>
    <row r="1069" spans="1:19" x14ac:dyDescent="0.3">
      <c r="A1069" s="30">
        <v>1995</v>
      </c>
      <c r="B1069" s="31">
        <v>9</v>
      </c>
      <c r="C1069" s="30" t="str">
        <f t="shared" si="120"/>
        <v>1995-9</v>
      </c>
      <c r="D1069" s="7">
        <v>1</v>
      </c>
      <c r="E1069" s="7">
        <f t="shared" si="108"/>
        <v>1.0170013265198394</v>
      </c>
      <c r="F1069" s="7">
        <v>5.2306535400798797</v>
      </c>
      <c r="G1069" s="7">
        <v>162.19999999999999</v>
      </c>
      <c r="H1069" s="24">
        <f t="shared" si="109"/>
        <v>6.2966344488870698</v>
      </c>
      <c r="I1069" s="24">
        <f t="shared" si="110"/>
        <v>6.1175639181567369</v>
      </c>
      <c r="J1069" s="24">
        <f t="shared" si="118"/>
        <v>5.2306535400798797</v>
      </c>
      <c r="K1069" s="24">
        <f t="shared" si="119"/>
        <v>64.900768245838663</v>
      </c>
      <c r="L1069" s="24">
        <f t="shared" si="114"/>
        <v>78.127218705015395</v>
      </c>
      <c r="M1069" s="24">
        <f t="shared" si="115"/>
        <v>75.905351986920522</v>
      </c>
      <c r="N1069" s="16">
        <f t="shared" si="116"/>
        <v>42.670173976093764</v>
      </c>
      <c r="O1069" s="16">
        <f t="shared" si="117"/>
        <v>42.670173976093764</v>
      </c>
      <c r="P1069" s="63">
        <f>N1069*'Datos mes_productividad'!V810/100</f>
        <v>47.678913244961777</v>
      </c>
      <c r="Q1069" s="63">
        <f t="shared" si="111"/>
        <v>1.5732982602390624</v>
      </c>
      <c r="R1069" s="63">
        <f t="shared" si="112"/>
        <v>1.5232108675503822</v>
      </c>
      <c r="S1069" s="63">
        <f t="shared" si="113"/>
        <v>157.32982602390624</v>
      </c>
    </row>
    <row r="1070" spans="1:19" x14ac:dyDescent="0.3">
      <c r="A1070" s="30">
        <v>1995</v>
      </c>
      <c r="B1070" s="31">
        <v>10</v>
      </c>
      <c r="C1070" s="30" t="str">
        <f t="shared" si="120"/>
        <v>1995-10</v>
      </c>
      <c r="D1070" s="7">
        <v>1</v>
      </c>
      <c r="E1070" s="7">
        <f t="shared" si="108"/>
        <v>1.0170013265198394</v>
      </c>
      <c r="F1070" s="7">
        <v>5.2484362553614305</v>
      </c>
      <c r="G1070" s="7">
        <v>162.69999999999999</v>
      </c>
      <c r="H1070" s="24">
        <f t="shared" si="109"/>
        <v>6.2966344488870698</v>
      </c>
      <c r="I1070" s="24">
        <f t="shared" si="110"/>
        <v>6.1175639181567369</v>
      </c>
      <c r="J1070" s="24">
        <f t="shared" si="118"/>
        <v>5.2484362553614305</v>
      </c>
      <c r="K1070" s="24">
        <f t="shared" si="119"/>
        <v>65.100832266325227</v>
      </c>
      <c r="L1070" s="24">
        <f t="shared" si="114"/>
        <v>78.102528668538369</v>
      </c>
      <c r="M1070" s="24">
        <f t="shared" si="115"/>
        <v>75.881364112522547</v>
      </c>
      <c r="N1070" s="16">
        <f t="shared" si="116"/>
        <v>42.656689198708705</v>
      </c>
      <c r="O1070" s="16">
        <f t="shared" si="117"/>
        <v>42.656689198708705</v>
      </c>
      <c r="P1070" s="63">
        <f>N1070*'Datos mes_productividad'!V811/100</f>
        <v>47.830541781719631</v>
      </c>
      <c r="Q1070" s="63">
        <f t="shared" si="111"/>
        <v>1.5734331080129129</v>
      </c>
      <c r="R1070" s="63">
        <f t="shared" si="112"/>
        <v>1.5216945821828036</v>
      </c>
      <c r="S1070" s="63">
        <f t="shared" si="113"/>
        <v>157.3433108012913</v>
      </c>
    </row>
    <row r="1071" spans="1:19" x14ac:dyDescent="0.3">
      <c r="A1071" s="30">
        <v>1995</v>
      </c>
      <c r="B1071" s="31">
        <v>11</v>
      </c>
      <c r="C1071" s="30" t="str">
        <f t="shared" si="120"/>
        <v>1995-11</v>
      </c>
      <c r="D1071" s="7">
        <v>1</v>
      </c>
      <c r="E1071" s="7">
        <f t="shared" si="108"/>
        <v>1.0170013265198394</v>
      </c>
      <c r="F1071" s="7">
        <v>5.2364480795087589</v>
      </c>
      <c r="G1071" s="7">
        <v>163</v>
      </c>
      <c r="H1071" s="24">
        <f t="shared" si="109"/>
        <v>6.2966344488870698</v>
      </c>
      <c r="I1071" s="24">
        <f t="shared" si="110"/>
        <v>6.1175639181567369</v>
      </c>
      <c r="J1071" s="24">
        <f t="shared" si="118"/>
        <v>5.2364480795087589</v>
      </c>
      <c r="K1071" s="24">
        <f t="shared" si="119"/>
        <v>65.22087067861716</v>
      </c>
      <c r="L1071" s="24">
        <f t="shared" si="114"/>
        <v>78.425676119740174</v>
      </c>
      <c r="M1071" s="24">
        <f t="shared" si="115"/>
        <v>76.195321545459748</v>
      </c>
      <c r="N1071" s="16">
        <f t="shared" si="116"/>
        <v>42.833180288386096</v>
      </c>
      <c r="O1071" s="16">
        <f t="shared" si="117"/>
        <v>42.83318028838611</v>
      </c>
      <c r="P1071" s="63">
        <f>N1071*'Datos mes_productividad'!V812/100</f>
        <v>48.196410868650482</v>
      </c>
      <c r="Q1071" s="63">
        <f t="shared" si="111"/>
        <v>1.571668197116139</v>
      </c>
      <c r="R1071" s="63">
        <f t="shared" si="112"/>
        <v>1.5180358913134953</v>
      </c>
      <c r="S1071" s="63">
        <f t="shared" si="113"/>
        <v>157.1668197116139</v>
      </c>
    </row>
    <row r="1072" spans="1:19" x14ac:dyDescent="0.3">
      <c r="A1072" s="30">
        <v>1995</v>
      </c>
      <c r="B1072" s="31">
        <v>12</v>
      </c>
      <c r="C1072" s="30" t="str">
        <f t="shared" si="120"/>
        <v>1995-12</v>
      </c>
      <c r="D1072" s="7">
        <v>1</v>
      </c>
      <c r="E1072" s="7">
        <f t="shared" si="108"/>
        <v>1.0170013265198394</v>
      </c>
      <c r="F1072" s="7">
        <v>5.2417551971979499</v>
      </c>
      <c r="G1072" s="7">
        <v>163.1</v>
      </c>
      <c r="H1072" s="24">
        <f t="shared" si="109"/>
        <v>6.2966344488870698</v>
      </c>
      <c r="I1072" s="24">
        <f t="shared" si="110"/>
        <v>6.1175639181567369</v>
      </c>
      <c r="J1072" s="24">
        <f t="shared" si="118"/>
        <v>5.2417551971979499</v>
      </c>
      <c r="K1072" s="24">
        <f t="shared" si="119"/>
        <v>65.260883482714476</v>
      </c>
      <c r="L1072" s="24">
        <f t="shared" si="114"/>
        <v>78.394337706142778</v>
      </c>
      <c r="M1072" s="24">
        <f t="shared" si="115"/>
        <v>76.164874367712329</v>
      </c>
      <c r="N1072" s="16">
        <f t="shared" si="116"/>
        <v>42.81606441529474</v>
      </c>
      <c r="O1072" s="16">
        <f t="shared" si="117"/>
        <v>42.81606441529474</v>
      </c>
      <c r="P1072" s="63">
        <f>N1072*'Datos mes_productividad'!V813/100</f>
        <v>48.34564327677208</v>
      </c>
      <c r="Q1072" s="63">
        <f t="shared" si="111"/>
        <v>1.5718393558470525</v>
      </c>
      <c r="R1072" s="63">
        <f t="shared" si="112"/>
        <v>1.5165435672322791</v>
      </c>
      <c r="S1072" s="63">
        <f t="shared" si="113"/>
        <v>157.18393558470524</v>
      </c>
    </row>
    <row r="1073" spans="1:19" x14ac:dyDescent="0.3">
      <c r="A1073" s="30">
        <v>1996</v>
      </c>
      <c r="B1073" s="31">
        <v>1</v>
      </c>
      <c r="C1073" s="30" t="str">
        <f t="shared" si="120"/>
        <v>1996-1</v>
      </c>
      <c r="D1073" s="7">
        <v>1</v>
      </c>
      <c r="E1073" s="7">
        <f t="shared" si="108"/>
        <v>1.0170013265198394</v>
      </c>
      <c r="F1073" s="7">
        <v>5.2574693687654275</v>
      </c>
      <c r="G1073" s="7">
        <v>163.69999999999999</v>
      </c>
      <c r="H1073" s="24">
        <f t="shared" si="109"/>
        <v>6.2966344488870698</v>
      </c>
      <c r="I1073" s="24">
        <f t="shared" si="110"/>
        <v>6.1175639181567369</v>
      </c>
      <c r="J1073" s="24">
        <f t="shared" si="118"/>
        <v>5.2574693687654275</v>
      </c>
      <c r="K1073" s="24">
        <f t="shared" si="119"/>
        <v>65.500960307298342</v>
      </c>
      <c r="L1073" s="24">
        <f t="shared" si="114"/>
        <v>78.447552268472563</v>
      </c>
      <c r="M1073" s="24">
        <f t="shared" si="115"/>
        <v>76.216575556509582</v>
      </c>
      <c r="N1073" s="16">
        <f t="shared" si="116"/>
        <v>42.845128225197499</v>
      </c>
      <c r="O1073" s="16">
        <f t="shared" si="117"/>
        <v>42.845128225197499</v>
      </c>
      <c r="P1073" s="63">
        <f>N1073*'Datos mes_productividad'!V814/100</f>
        <v>48.547656036956653</v>
      </c>
      <c r="Q1073" s="63">
        <f t="shared" si="111"/>
        <v>1.571548717748025</v>
      </c>
      <c r="R1073" s="63">
        <f t="shared" si="112"/>
        <v>1.5145234396304335</v>
      </c>
      <c r="S1073" s="63">
        <f t="shared" si="113"/>
        <v>157.1548717748025</v>
      </c>
    </row>
    <row r="1074" spans="1:19" x14ac:dyDescent="0.3">
      <c r="A1074" s="30">
        <v>1996</v>
      </c>
      <c r="B1074" s="31">
        <v>2</v>
      </c>
      <c r="C1074" s="30" t="str">
        <f t="shared" si="120"/>
        <v>1996-2</v>
      </c>
      <c r="D1074" s="7">
        <v>1</v>
      </c>
      <c r="E1074" s="7">
        <f t="shared" si="108"/>
        <v>1.0170013265198394</v>
      </c>
      <c r="F1074" s="7">
        <v>5.2403845280105017</v>
      </c>
      <c r="G1074" s="7">
        <v>164</v>
      </c>
      <c r="H1074" s="24">
        <f t="shared" si="109"/>
        <v>6.2966344488870698</v>
      </c>
      <c r="I1074" s="24">
        <f t="shared" si="110"/>
        <v>6.1175639181567369</v>
      </c>
      <c r="J1074" s="24">
        <f t="shared" si="118"/>
        <v>5.2403845280105017</v>
      </c>
      <c r="K1074" s="24">
        <f t="shared" si="119"/>
        <v>65.620998719590276</v>
      </c>
      <c r="L1074" s="24">
        <f t="shared" si="114"/>
        <v>78.847542370142349</v>
      </c>
      <c r="M1074" s="24">
        <f t="shared" si="115"/>
        <v>76.605190305143651</v>
      </c>
      <c r="N1074" s="16">
        <f t="shared" si="116"/>
        <v>43.06358790557352</v>
      </c>
      <c r="O1074" s="16">
        <f t="shared" si="117"/>
        <v>43.063587905573513</v>
      </c>
      <c r="P1074" s="63">
        <f>N1074*'Datos mes_productividad'!V815/100</f>
        <v>48.965844776023204</v>
      </c>
      <c r="Q1074" s="63">
        <f t="shared" si="111"/>
        <v>1.5693641209442648</v>
      </c>
      <c r="R1074" s="63">
        <f t="shared" si="112"/>
        <v>1.5103415522397681</v>
      </c>
      <c r="S1074" s="63">
        <f t="shared" si="113"/>
        <v>156.93641209442649</v>
      </c>
    </row>
    <row r="1075" spans="1:19" x14ac:dyDescent="0.3">
      <c r="A1075" s="30">
        <v>1996</v>
      </c>
      <c r="B1075" s="31">
        <v>3</v>
      </c>
      <c r="C1075" s="30" t="str">
        <f t="shared" si="120"/>
        <v>1996-3</v>
      </c>
      <c r="D1075" s="7">
        <v>1</v>
      </c>
      <c r="E1075" s="7">
        <f t="shared" si="108"/>
        <v>1.0170013265198394</v>
      </c>
      <c r="F1075" s="7">
        <v>5.2121129766795731</v>
      </c>
      <c r="G1075" s="7">
        <v>164.4</v>
      </c>
      <c r="H1075" s="24">
        <f t="shared" si="109"/>
        <v>6.2966344488870698</v>
      </c>
      <c r="I1075" s="24">
        <f t="shared" si="110"/>
        <v>6.1175639181567369</v>
      </c>
      <c r="J1075" s="24">
        <f t="shared" si="118"/>
        <v>5.2121129766795731</v>
      </c>
      <c r="K1075" s="24">
        <f t="shared" si="119"/>
        <v>65.781049935979524</v>
      </c>
      <c r="L1075" s="24">
        <f t="shared" si="114"/>
        <v>79.468581545352237</v>
      </c>
      <c r="M1075" s="24">
        <f t="shared" si="115"/>
        <v>77.208567693630513</v>
      </c>
      <c r="N1075" s="16">
        <f t="shared" si="116"/>
        <v>43.402776348364895</v>
      </c>
      <c r="O1075" s="16">
        <f t="shared" si="117"/>
        <v>43.402776348364903</v>
      </c>
      <c r="P1075" s="63">
        <f>N1075*'Datos mes_productividad'!V816/100</f>
        <v>49.524120638560035</v>
      </c>
      <c r="Q1075" s="63">
        <f t="shared" si="111"/>
        <v>1.5659722365163511</v>
      </c>
      <c r="R1075" s="63">
        <f t="shared" si="112"/>
        <v>1.5047587936143996</v>
      </c>
      <c r="S1075" s="63">
        <f t="shared" si="113"/>
        <v>156.59722365163512</v>
      </c>
    </row>
    <row r="1076" spans="1:19" x14ac:dyDescent="0.3">
      <c r="A1076" s="30">
        <v>1996</v>
      </c>
      <c r="B1076" s="31">
        <v>4</v>
      </c>
      <c r="C1076" s="30" t="str">
        <f t="shared" si="120"/>
        <v>1996-4</v>
      </c>
      <c r="D1076" s="7">
        <v>0.99995000000000001</v>
      </c>
      <c r="E1076" s="7">
        <f t="shared" si="108"/>
        <v>1.0169504764535136</v>
      </c>
      <c r="F1076" s="7">
        <v>5.2121925779927656</v>
      </c>
      <c r="G1076" s="7">
        <v>164.6</v>
      </c>
      <c r="H1076" s="24">
        <f t="shared" si="109"/>
        <v>6.2963196171646256</v>
      </c>
      <c r="I1076" s="24">
        <f t="shared" si="110"/>
        <v>6.1172580399608298</v>
      </c>
      <c r="J1076" s="24">
        <f t="shared" si="118"/>
        <v>5.2121925779927656</v>
      </c>
      <c r="K1076" s="24">
        <f t="shared" si="119"/>
        <v>65.861075544174142</v>
      </c>
      <c r="L1076" s="24">
        <f t="shared" si="114"/>
        <v>79.560065318239012</v>
      </c>
      <c r="M1076" s="24">
        <f t="shared" si="115"/>
        <v>77.297449751601647</v>
      </c>
      <c r="N1076" s="16">
        <f t="shared" si="116"/>
        <v>43.452741374251808</v>
      </c>
      <c r="O1076" s="16">
        <f t="shared" si="117"/>
        <v>43.452741374251808</v>
      </c>
      <c r="P1076" s="63">
        <f>N1076*'Datos mes_productividad'!V817/100</f>
        <v>49.754534099077055</v>
      </c>
      <c r="Q1076" s="63">
        <f t="shared" si="111"/>
        <v>1.5653943126281691</v>
      </c>
      <c r="R1076" s="63">
        <f t="shared" si="112"/>
        <v>1.5023795362762788</v>
      </c>
      <c r="S1076" s="63">
        <f t="shared" si="113"/>
        <v>156.54725862574819</v>
      </c>
    </row>
    <row r="1077" spans="1:19" x14ac:dyDescent="0.3">
      <c r="A1077" s="30">
        <v>1996</v>
      </c>
      <c r="B1077" s="31">
        <v>5</v>
      </c>
      <c r="C1077" s="30" t="str">
        <f t="shared" si="120"/>
        <v>1996-5</v>
      </c>
      <c r="D1077" s="7">
        <v>0.99950000000000006</v>
      </c>
      <c r="E1077" s="7">
        <f t="shared" si="108"/>
        <v>1.0164928258565797</v>
      </c>
      <c r="F1077" s="7">
        <v>5.207544079388077</v>
      </c>
      <c r="G1077" s="7">
        <v>165</v>
      </c>
      <c r="H1077" s="24">
        <f t="shared" si="109"/>
        <v>6.2934861316626263</v>
      </c>
      <c r="I1077" s="24">
        <f t="shared" si="110"/>
        <v>6.1145051361976597</v>
      </c>
      <c r="J1077" s="24">
        <f t="shared" si="118"/>
        <v>5.207544079388077</v>
      </c>
      <c r="K1077" s="24">
        <f t="shared" si="119"/>
        <v>66.021126760563391</v>
      </c>
      <c r="L1077" s="24">
        <f t="shared" si="114"/>
        <v>79.788675684752064</v>
      </c>
      <c r="M1077" s="24">
        <f t="shared" si="115"/>
        <v>77.519558648163681</v>
      </c>
      <c r="N1077" s="16">
        <f t="shared" si="116"/>
        <v>43.57759983297516</v>
      </c>
      <c r="O1077" s="16">
        <f t="shared" si="117"/>
        <v>43.57759983297516</v>
      </c>
      <c r="P1077" s="63">
        <f>N1077*'Datos mes_productividad'!V818/100</f>
        <v>50.072008346007586</v>
      </c>
      <c r="Q1077" s="63">
        <f t="shared" si="111"/>
        <v>1.5634418896694133</v>
      </c>
      <c r="R1077" s="63">
        <f t="shared" si="112"/>
        <v>1.4985302765816542</v>
      </c>
      <c r="S1077" s="63">
        <f t="shared" si="113"/>
        <v>156.42240016702485</v>
      </c>
    </row>
    <row r="1078" spans="1:19" x14ac:dyDescent="0.3">
      <c r="A1078" s="30">
        <v>1996</v>
      </c>
      <c r="B1078" s="31">
        <v>6</v>
      </c>
      <c r="C1078" s="30" t="str">
        <f t="shared" si="120"/>
        <v>1996-6</v>
      </c>
      <c r="D1078" s="7">
        <v>0.99950000000000006</v>
      </c>
      <c r="E1078" s="7">
        <f t="shared" si="108"/>
        <v>1.0164928258565797</v>
      </c>
      <c r="F1078" s="7">
        <v>5.2076792925776099</v>
      </c>
      <c r="G1078" s="7">
        <v>165.4</v>
      </c>
      <c r="H1078" s="24">
        <f t="shared" si="109"/>
        <v>6.2934861316626263</v>
      </c>
      <c r="I1078" s="24">
        <f t="shared" si="110"/>
        <v>6.1145051361976597</v>
      </c>
      <c r="J1078" s="24">
        <f t="shared" si="118"/>
        <v>5.2076792925776099</v>
      </c>
      <c r="K1078" s="24">
        <f t="shared" si="119"/>
        <v>66.181177976952625</v>
      </c>
      <c r="L1078" s="24">
        <f t="shared" si="114"/>
        <v>79.980026106578862</v>
      </c>
      <c r="M1078" s="24">
        <f t="shared" si="115"/>
        <v>77.70546723882336</v>
      </c>
      <c r="N1078" s="16">
        <f t="shared" si="116"/>
        <v>43.682108299103675</v>
      </c>
      <c r="O1078" s="16">
        <f t="shared" si="117"/>
        <v>43.682108299103682</v>
      </c>
      <c r="P1078" s="63">
        <f>N1078*'Datos mes_productividad'!V819/100</f>
        <v>50.367630106444786</v>
      </c>
      <c r="Q1078" s="63">
        <f t="shared" si="111"/>
        <v>1.5623973275504588</v>
      </c>
      <c r="R1078" s="63">
        <f t="shared" si="112"/>
        <v>1.4955755370860846</v>
      </c>
      <c r="S1078" s="63">
        <f t="shared" si="113"/>
        <v>156.31789170089633</v>
      </c>
    </row>
    <row r="1079" spans="1:19" x14ac:dyDescent="0.3">
      <c r="A1079" s="30">
        <v>1996</v>
      </c>
      <c r="B1079" s="31">
        <v>7</v>
      </c>
      <c r="C1079" s="30" t="str">
        <f t="shared" si="120"/>
        <v>1996-7</v>
      </c>
      <c r="D1079" s="7">
        <v>0.99950000000000006</v>
      </c>
      <c r="E1079" s="7">
        <f t="shared" si="108"/>
        <v>1.0164928258565797</v>
      </c>
      <c r="F1079" s="7">
        <v>5.2359148597532599</v>
      </c>
      <c r="G1079" s="7">
        <v>165.7</v>
      </c>
      <c r="H1079" s="24">
        <f t="shared" si="109"/>
        <v>6.2934861316626263</v>
      </c>
      <c r="I1079" s="24">
        <f t="shared" si="110"/>
        <v>6.1145051361976597</v>
      </c>
      <c r="J1079" s="24">
        <f t="shared" si="118"/>
        <v>5.2359148597532599</v>
      </c>
      <c r="K1079" s="24">
        <f t="shared" si="119"/>
        <v>66.301216389244559</v>
      </c>
      <c r="L1079" s="24">
        <f t="shared" si="114"/>
        <v>79.693004381231844</v>
      </c>
      <c r="M1079" s="24">
        <f t="shared" si="115"/>
        <v>77.426608149104354</v>
      </c>
      <c r="N1079" s="16">
        <f t="shared" si="116"/>
        <v>43.525347733983374</v>
      </c>
      <c r="O1079" s="16">
        <f t="shared" si="117"/>
        <v>43.525347733983381</v>
      </c>
      <c r="P1079" s="63">
        <f>N1079*'Datos mes_productividad'!V820/100</f>
        <v>50.205650219680081</v>
      </c>
      <c r="Q1079" s="63">
        <f t="shared" si="111"/>
        <v>1.5639641493988363</v>
      </c>
      <c r="R1079" s="63">
        <f t="shared" si="112"/>
        <v>1.4971945260542978</v>
      </c>
      <c r="S1079" s="63">
        <f t="shared" si="113"/>
        <v>156.47465226601662</v>
      </c>
    </row>
    <row r="1080" spans="1:19" x14ac:dyDescent="0.3">
      <c r="A1080" s="30">
        <v>1996</v>
      </c>
      <c r="B1080" s="31">
        <v>8</v>
      </c>
      <c r="C1080" s="30" t="str">
        <f t="shared" si="120"/>
        <v>1996-8</v>
      </c>
      <c r="D1080" s="7">
        <v>0.99950000000000006</v>
      </c>
      <c r="E1080" s="7">
        <f t="shared" si="108"/>
        <v>1.0164928258565797</v>
      </c>
      <c r="F1080" s="7">
        <v>5.2318595544962028</v>
      </c>
      <c r="G1080" s="7">
        <v>166</v>
      </c>
      <c r="H1080" s="24">
        <f t="shared" si="109"/>
        <v>6.2934861316626263</v>
      </c>
      <c r="I1080" s="24">
        <f t="shared" si="110"/>
        <v>6.1145051361976597</v>
      </c>
      <c r="J1080" s="24">
        <f t="shared" si="118"/>
        <v>5.2318595544962028</v>
      </c>
      <c r="K1080" s="24">
        <f t="shared" si="119"/>
        <v>66.421254801536506</v>
      </c>
      <c r="L1080" s="24">
        <f t="shared" si="114"/>
        <v>79.89917190759769</v>
      </c>
      <c r="M1080" s="24">
        <f t="shared" si="115"/>
        <v>77.62691245938781</v>
      </c>
      <c r="N1080" s="16">
        <f t="shared" si="116"/>
        <v>43.637948750172967</v>
      </c>
      <c r="O1080" s="16">
        <f t="shared" si="117"/>
        <v>43.637948750172981</v>
      </c>
      <c r="P1080" s="63">
        <f>N1080*'Datos mes_productividad'!V821/100</f>
        <v>50.354361722422411</v>
      </c>
      <c r="Q1080" s="63">
        <f t="shared" si="111"/>
        <v>1.5628387022420214</v>
      </c>
      <c r="R1080" s="63">
        <f t="shared" si="112"/>
        <v>1.495708154584388</v>
      </c>
      <c r="S1080" s="63">
        <f t="shared" si="113"/>
        <v>156.36205124982706</v>
      </c>
    </row>
    <row r="1081" spans="1:19" x14ac:dyDescent="0.3">
      <c r="A1081" s="30">
        <v>1996</v>
      </c>
      <c r="B1081" s="31">
        <v>9</v>
      </c>
      <c r="C1081" s="30" t="str">
        <f t="shared" si="120"/>
        <v>1996-9</v>
      </c>
      <c r="D1081" s="7">
        <v>0.99950000000000006</v>
      </c>
      <c r="E1081" s="7">
        <f t="shared" si="108"/>
        <v>1.0164928258565797</v>
      </c>
      <c r="F1081" s="7">
        <v>5.2413593714898781</v>
      </c>
      <c r="G1081" s="7">
        <v>166.5</v>
      </c>
      <c r="H1081" s="24">
        <f t="shared" si="109"/>
        <v>6.2934861316626263</v>
      </c>
      <c r="I1081" s="24">
        <f t="shared" si="110"/>
        <v>6.1145051361976597</v>
      </c>
      <c r="J1081" s="24">
        <f t="shared" si="118"/>
        <v>5.2413593714898781</v>
      </c>
      <c r="K1081" s="24">
        <f t="shared" si="119"/>
        <v>66.621318822023042</v>
      </c>
      <c r="L1081" s="24">
        <f t="shared" si="114"/>
        <v>79.9945808639132</v>
      </c>
      <c r="M1081" s="24">
        <f t="shared" si="115"/>
        <v>77.719608072157229</v>
      </c>
      <c r="N1081" s="16">
        <f t="shared" si="116"/>
        <v>43.690057564902844</v>
      </c>
      <c r="O1081" s="16">
        <f t="shared" si="117"/>
        <v>43.690057564902851</v>
      </c>
      <c r="P1081" s="63">
        <f>N1081*'Datos mes_productividad'!V822/100</f>
        <v>50.433348653932761</v>
      </c>
      <c r="Q1081" s="63">
        <f t="shared" si="111"/>
        <v>1.5623178746387962</v>
      </c>
      <c r="R1081" s="63">
        <f t="shared" si="112"/>
        <v>1.4949186802039423</v>
      </c>
      <c r="S1081" s="63">
        <f t="shared" si="113"/>
        <v>156.30994243509718</v>
      </c>
    </row>
    <row r="1082" spans="1:19" x14ac:dyDescent="0.3">
      <c r="A1082" s="30">
        <v>1996</v>
      </c>
      <c r="B1082" s="31">
        <v>10</v>
      </c>
      <c r="C1082" s="30" t="str">
        <f t="shared" si="120"/>
        <v>1996-10</v>
      </c>
      <c r="D1082" s="7">
        <v>0.99950000000000006</v>
      </c>
      <c r="E1082" s="7">
        <f t="shared" si="108"/>
        <v>1.0164928258565797</v>
      </c>
      <c r="F1082" s="7">
        <v>5.2677804648963047</v>
      </c>
      <c r="G1082" s="7">
        <v>166.8</v>
      </c>
      <c r="H1082" s="24">
        <f t="shared" si="109"/>
        <v>6.2934861316626263</v>
      </c>
      <c r="I1082" s="24">
        <f t="shared" si="110"/>
        <v>6.1145051361976597</v>
      </c>
      <c r="J1082" s="24">
        <f t="shared" si="118"/>
        <v>5.2677804648963047</v>
      </c>
      <c r="K1082" s="24">
        <f t="shared" si="119"/>
        <v>66.741357234314989</v>
      </c>
      <c r="L1082" s="24">
        <f t="shared" si="114"/>
        <v>79.7367712951513</v>
      </c>
      <c r="M1082" s="24">
        <f t="shared" si="115"/>
        <v>77.469130371980114</v>
      </c>
      <c r="N1082" s="16">
        <f t="shared" si="116"/>
        <v>43.549251590568758</v>
      </c>
      <c r="O1082" s="16">
        <f t="shared" si="117"/>
        <v>43.549251590568772</v>
      </c>
      <c r="P1082" s="63">
        <f>N1082*'Datos mes_productividad'!V823/100</f>
        <v>50.2896143346522</v>
      </c>
      <c r="Q1082" s="63">
        <f t="shared" si="111"/>
        <v>1.5637252303522653</v>
      </c>
      <c r="R1082" s="63">
        <f t="shared" si="112"/>
        <v>1.4963553047251512</v>
      </c>
      <c r="S1082" s="63">
        <f t="shared" si="113"/>
        <v>156.45074840943124</v>
      </c>
    </row>
    <row r="1083" spans="1:19" x14ac:dyDescent="0.3">
      <c r="A1083" s="30">
        <v>1996</v>
      </c>
      <c r="B1083" s="31">
        <v>11</v>
      </c>
      <c r="C1083" s="30" t="str">
        <f t="shared" si="120"/>
        <v>1996-11</v>
      </c>
      <c r="D1083" s="7">
        <v>0.99950000000000006</v>
      </c>
      <c r="E1083" s="7">
        <f t="shared" si="108"/>
        <v>1.0164928258565797</v>
      </c>
      <c r="F1083" s="7">
        <v>5.2595989765005804</v>
      </c>
      <c r="G1083" s="7">
        <v>167.2</v>
      </c>
      <c r="H1083" s="24">
        <f t="shared" si="109"/>
        <v>6.2934861316626263</v>
      </c>
      <c r="I1083" s="24">
        <f t="shared" si="110"/>
        <v>6.1145051361976597</v>
      </c>
      <c r="J1083" s="24">
        <f t="shared" si="118"/>
        <v>5.2595989765005804</v>
      </c>
      <c r="K1083" s="24">
        <f t="shared" si="119"/>
        <v>66.901408450704224</v>
      </c>
      <c r="L1083" s="24">
        <f t="shared" si="114"/>
        <v>80.052317325786021</v>
      </c>
      <c r="M1083" s="24">
        <f t="shared" si="115"/>
        <v>77.775702561806014</v>
      </c>
      <c r="N1083" s="16">
        <f t="shared" si="116"/>
        <v>43.721591067742352</v>
      </c>
      <c r="O1083" s="16">
        <f t="shared" si="117"/>
        <v>43.721591067742359</v>
      </c>
      <c r="P1083" s="63">
        <f>N1083*'Datos mes_productividad'!V824/100</f>
        <v>50.507513428232024</v>
      </c>
      <c r="Q1083" s="63">
        <f t="shared" si="111"/>
        <v>1.5620026972779153</v>
      </c>
      <c r="R1083" s="63">
        <f t="shared" si="112"/>
        <v>1.4941774032848212</v>
      </c>
      <c r="S1083" s="63">
        <f t="shared" si="113"/>
        <v>156.27840893225763</v>
      </c>
    </row>
    <row r="1084" spans="1:19" x14ac:dyDescent="0.3">
      <c r="A1084" s="30">
        <v>1996</v>
      </c>
      <c r="B1084" s="31">
        <v>12</v>
      </c>
      <c r="C1084" s="30" t="str">
        <f t="shared" si="120"/>
        <v>1996-12</v>
      </c>
      <c r="D1084" s="7">
        <v>0.99950000000000006</v>
      </c>
      <c r="E1084" s="7">
        <f t="shared" si="108"/>
        <v>1.0164928258565797</v>
      </c>
      <c r="F1084" s="7">
        <v>5.2446023071807879</v>
      </c>
      <c r="G1084" s="7">
        <v>167.4</v>
      </c>
      <c r="H1084" s="24">
        <f t="shared" si="109"/>
        <v>6.2934861316626263</v>
      </c>
      <c r="I1084" s="24">
        <f t="shared" si="110"/>
        <v>6.1145051361976597</v>
      </c>
      <c r="J1084" s="24">
        <f t="shared" si="118"/>
        <v>5.2446023071807879</v>
      </c>
      <c r="K1084" s="24">
        <f t="shared" si="119"/>
        <v>66.981434058898841</v>
      </c>
      <c r="L1084" s="24">
        <f t="shared" si="114"/>
        <v>80.377252961846608</v>
      </c>
      <c r="M1084" s="24">
        <f t="shared" si="115"/>
        <v>78.091397325258399</v>
      </c>
      <c r="N1084" s="16">
        <f t="shared" si="116"/>
        <v>43.899058797319263</v>
      </c>
      <c r="O1084" s="16">
        <f t="shared" si="117"/>
        <v>43.89905879731927</v>
      </c>
      <c r="P1084" s="63">
        <f>N1084*'Datos mes_productividad'!V825/100</f>
        <v>50.731494911085889</v>
      </c>
      <c r="Q1084" s="63">
        <f t="shared" si="111"/>
        <v>1.560228907320794</v>
      </c>
      <c r="R1084" s="63">
        <f t="shared" si="112"/>
        <v>1.4919387083636966</v>
      </c>
      <c r="S1084" s="63">
        <f t="shared" si="113"/>
        <v>156.10094120268073</v>
      </c>
    </row>
    <row r="1085" spans="1:19" x14ac:dyDescent="0.3">
      <c r="A1085" s="30">
        <v>1997</v>
      </c>
      <c r="B1085" s="31">
        <v>1</v>
      </c>
      <c r="C1085" s="30" t="str">
        <f t="shared" si="120"/>
        <v>1997-1</v>
      </c>
      <c r="D1085" s="7">
        <v>0.99950000000000006</v>
      </c>
      <c r="E1085" s="7">
        <f t="shared" si="108"/>
        <v>1.0164928258565797</v>
      </c>
      <c r="F1085" s="7">
        <v>5.2690977030653086</v>
      </c>
      <c r="G1085" s="7">
        <v>167.8</v>
      </c>
      <c r="H1085" s="24">
        <f t="shared" si="109"/>
        <v>6.2934861316626263</v>
      </c>
      <c r="I1085" s="24">
        <f t="shared" si="110"/>
        <v>6.1145051361976597</v>
      </c>
      <c r="J1085" s="24">
        <f t="shared" si="118"/>
        <v>5.2690977030653086</v>
      </c>
      <c r="K1085" s="24">
        <f t="shared" si="119"/>
        <v>67.141485275288105</v>
      </c>
      <c r="L1085" s="24">
        <f t="shared" si="114"/>
        <v>80.194756341951006</v>
      </c>
      <c r="M1085" s="24">
        <f t="shared" si="115"/>
        <v>77.914090742492391</v>
      </c>
      <c r="N1085" s="16">
        <f t="shared" si="116"/>
        <v>43.799385947702078</v>
      </c>
      <c r="O1085" s="16">
        <f t="shared" si="117"/>
        <v>43.799385947702085</v>
      </c>
      <c r="P1085" s="63">
        <f>N1085*'Datos mes_productividad'!V826/100</f>
        <v>50.63524243541697</v>
      </c>
      <c r="Q1085" s="63">
        <f t="shared" si="111"/>
        <v>1.5612251374527177</v>
      </c>
      <c r="R1085" s="63">
        <f t="shared" si="112"/>
        <v>1.4929007518580075</v>
      </c>
      <c r="S1085" s="63">
        <f t="shared" si="113"/>
        <v>156.20061405229791</v>
      </c>
    </row>
    <row r="1086" spans="1:19" x14ac:dyDescent="0.3">
      <c r="A1086" s="30">
        <v>1997</v>
      </c>
      <c r="B1086" s="31">
        <v>2</v>
      </c>
      <c r="C1086" s="30" t="str">
        <f t="shared" si="120"/>
        <v>1997-2</v>
      </c>
      <c r="D1086" s="7">
        <v>0.99950000000000006</v>
      </c>
      <c r="E1086" s="7">
        <f t="shared" si="108"/>
        <v>1.0164928258565797</v>
      </c>
      <c r="F1086" s="7">
        <v>5.2893578729163773</v>
      </c>
      <c r="G1086" s="7">
        <v>168.1</v>
      </c>
      <c r="H1086" s="24">
        <f t="shared" si="109"/>
        <v>6.2934861316626263</v>
      </c>
      <c r="I1086" s="24">
        <f t="shared" si="110"/>
        <v>6.1145051361976597</v>
      </c>
      <c r="J1086" s="24">
        <f t="shared" si="118"/>
        <v>5.2893578729163773</v>
      </c>
      <c r="K1086" s="24">
        <f t="shared" si="119"/>
        <v>67.261523687580024</v>
      </c>
      <c r="L1086" s="24">
        <f t="shared" si="114"/>
        <v>80.030407601988031</v>
      </c>
      <c r="M1086" s="24">
        <f t="shared" si="115"/>
        <v>77.754415930534762</v>
      </c>
      <c r="N1086" s="16">
        <f t="shared" si="116"/>
        <v>43.709624793481929</v>
      </c>
      <c r="O1086" s="16">
        <f t="shared" si="117"/>
        <v>43.709624793481943</v>
      </c>
      <c r="P1086" s="63">
        <f>N1086*'Datos mes_productividad'!V827/100</f>
        <v>50.550373772877983</v>
      </c>
      <c r="Q1086" s="63">
        <f t="shared" si="111"/>
        <v>1.5621223001891482</v>
      </c>
      <c r="R1086" s="63">
        <f t="shared" si="112"/>
        <v>1.4937490141400847</v>
      </c>
      <c r="S1086" s="63">
        <f t="shared" si="113"/>
        <v>156.29037520651806</v>
      </c>
    </row>
    <row r="1087" spans="1:19" x14ac:dyDescent="0.3">
      <c r="A1087" s="30">
        <v>1997</v>
      </c>
      <c r="B1087" s="31">
        <v>3</v>
      </c>
      <c r="C1087" s="30" t="str">
        <f t="shared" si="120"/>
        <v>1997-3</v>
      </c>
      <c r="D1087" s="7">
        <v>0.99950000000000006</v>
      </c>
      <c r="E1087" s="7">
        <f t="shared" si="108"/>
        <v>1.0164928258565797</v>
      </c>
      <c r="F1087" s="7">
        <v>5.2632835359153676</v>
      </c>
      <c r="G1087" s="7">
        <v>168.4</v>
      </c>
      <c r="H1087" s="24">
        <f t="shared" si="109"/>
        <v>6.2934861316626263</v>
      </c>
      <c r="I1087" s="24">
        <f t="shared" si="110"/>
        <v>6.1145051361976597</v>
      </c>
      <c r="J1087" s="24">
        <f t="shared" si="118"/>
        <v>5.2632835359153676</v>
      </c>
      <c r="K1087" s="24">
        <f t="shared" si="119"/>
        <v>67.381562099871957</v>
      </c>
      <c r="L1087" s="24">
        <f t="shared" si="114"/>
        <v>80.57041269230362</v>
      </c>
      <c r="M1087" s="24">
        <f t="shared" si="115"/>
        <v>78.279063769463932</v>
      </c>
      <c r="N1087" s="16">
        <f t="shared" si="116"/>
        <v>44.004555440363681</v>
      </c>
      <c r="O1087" s="16">
        <f t="shared" si="117"/>
        <v>44.004555440363688</v>
      </c>
      <c r="P1087" s="63">
        <f>N1087*'Datos mes_productividad'!V828/100</f>
        <v>50.910498715341049</v>
      </c>
      <c r="Q1087" s="63">
        <f t="shared" si="111"/>
        <v>1.5591744683735651</v>
      </c>
      <c r="R1087" s="63">
        <f t="shared" si="112"/>
        <v>1.4901495653401664</v>
      </c>
      <c r="S1087" s="63">
        <f t="shared" si="113"/>
        <v>155.99544455963633</v>
      </c>
    </row>
    <row r="1088" spans="1:19" x14ac:dyDescent="0.3">
      <c r="A1088" s="30">
        <v>1997</v>
      </c>
      <c r="B1088" s="31">
        <v>4</v>
      </c>
      <c r="C1088" s="30" t="str">
        <f t="shared" si="120"/>
        <v>1997-4</v>
      </c>
      <c r="D1088" s="7">
        <v>0.99950000000000006</v>
      </c>
      <c r="E1088" s="7">
        <f t="shared" si="108"/>
        <v>1.0164928258565797</v>
      </c>
      <c r="F1088" s="7">
        <v>5.2458879229103035</v>
      </c>
      <c r="G1088" s="7">
        <v>168.9</v>
      </c>
      <c r="H1088" s="24">
        <f t="shared" si="109"/>
        <v>6.2934861316626263</v>
      </c>
      <c r="I1088" s="24">
        <f t="shared" si="110"/>
        <v>6.1145051361976597</v>
      </c>
      <c r="J1088" s="24">
        <f t="shared" si="118"/>
        <v>5.2458879229103035</v>
      </c>
      <c r="K1088" s="24">
        <f t="shared" si="119"/>
        <v>67.581626120358521</v>
      </c>
      <c r="L1088" s="24">
        <f t="shared" si="114"/>
        <v>81.077604591240416</v>
      </c>
      <c r="M1088" s="24">
        <f t="shared" si="115"/>
        <v>78.771831594196954</v>
      </c>
      <c r="N1088" s="16">
        <f t="shared" si="116"/>
        <v>44.281564745515219</v>
      </c>
      <c r="O1088" s="16">
        <f t="shared" si="117"/>
        <v>44.281564745515226</v>
      </c>
      <c r="P1088" s="63">
        <f>N1088*'Datos mes_productividad'!V829/100</f>
        <v>51.250144380783837</v>
      </c>
      <c r="Q1088" s="63">
        <f t="shared" si="111"/>
        <v>1.5564057603685755</v>
      </c>
      <c r="R1088" s="63">
        <f t="shared" si="112"/>
        <v>1.4867548069140657</v>
      </c>
      <c r="S1088" s="63">
        <f t="shared" si="113"/>
        <v>155.7184352544848</v>
      </c>
    </row>
    <row r="1089" spans="1:19" x14ac:dyDescent="0.3">
      <c r="A1089" s="30">
        <v>1997</v>
      </c>
      <c r="B1089" s="31">
        <v>5</v>
      </c>
      <c r="C1089" s="30" t="str">
        <f t="shared" si="120"/>
        <v>1997-5</v>
      </c>
      <c r="D1089" s="7">
        <v>0.99950000000000006</v>
      </c>
      <c r="E1089" s="7">
        <f t="shared" ref="E1089:E1152" si="121">E1090*D1089/D1090</f>
        <v>1.0164928258565797</v>
      </c>
      <c r="F1089" s="7">
        <v>5.2415349305504835</v>
      </c>
      <c r="G1089" s="7">
        <v>169.2</v>
      </c>
      <c r="H1089" s="24">
        <f t="shared" ref="H1089:H1152" si="122">D1089/D$1324*100</f>
        <v>6.2934861316626263</v>
      </c>
      <c r="I1089" s="24">
        <f t="shared" ref="I1089:I1152" si="123">E1089/E$1324*100</f>
        <v>6.1145051361976597</v>
      </c>
      <c r="J1089" s="24">
        <f t="shared" si="118"/>
        <v>5.2415349305504835</v>
      </c>
      <c r="K1089" s="24">
        <f t="shared" si="119"/>
        <v>67.701664532650454</v>
      </c>
      <c r="L1089" s="24">
        <f t="shared" si="114"/>
        <v>81.289067510223163</v>
      </c>
      <c r="M1089" s="24">
        <f t="shared" si="115"/>
        <v>78.977280700969487</v>
      </c>
      <c r="N1089" s="16">
        <f t="shared" si="116"/>
        <v>44.397057907719741</v>
      </c>
      <c r="O1089" s="16">
        <f t="shared" si="117"/>
        <v>44.397057907719748</v>
      </c>
      <c r="P1089" s="63">
        <f>N1089*'Datos mes_productividad'!V830/100</f>
        <v>51.403033191884873</v>
      </c>
      <c r="Q1089" s="63">
        <f t="shared" ref="Q1089:Q1152" si="124">D1089+(D1089-(D1089*N1089/100))</f>
        <v>1.5552514062123413</v>
      </c>
      <c r="R1089" s="63">
        <f t="shared" ref="R1089:R1152" si="125">D1089+(D1089-(D1089*P1089/100))</f>
        <v>1.4852266832471108</v>
      </c>
      <c r="S1089" s="63">
        <f t="shared" ref="S1089:S1152" si="126">Q1089/D1089*100</f>
        <v>155.60294209228024</v>
      </c>
    </row>
    <row r="1090" spans="1:19" x14ac:dyDescent="0.3">
      <c r="A1090" s="30">
        <v>1997</v>
      </c>
      <c r="B1090" s="31">
        <v>6</v>
      </c>
      <c r="C1090" s="30" t="str">
        <f t="shared" si="120"/>
        <v>1997-6</v>
      </c>
      <c r="D1090" s="7">
        <v>0.99950000000000006</v>
      </c>
      <c r="E1090" s="7">
        <f t="shared" si="121"/>
        <v>1.0164928258565797</v>
      </c>
      <c r="F1090" s="7">
        <v>5.2534696753847117</v>
      </c>
      <c r="G1090" s="7">
        <v>169.4</v>
      </c>
      <c r="H1090" s="24">
        <f t="shared" si="122"/>
        <v>6.2934861316626263</v>
      </c>
      <c r="I1090" s="24">
        <f t="shared" si="123"/>
        <v>6.1145051361976597</v>
      </c>
      <c r="J1090" s="24">
        <f t="shared" si="118"/>
        <v>5.2534696753847117</v>
      </c>
      <c r="K1090" s="24">
        <f t="shared" si="119"/>
        <v>67.781690140845072</v>
      </c>
      <c r="L1090" s="24">
        <f t="shared" ref="L1090:L1153" si="127">H1090*K1090/J1090</f>
        <v>81.200264442532102</v>
      </c>
      <c r="M1090" s="24">
        <f t="shared" ref="M1090:M1153" si="128">I1090*K1090/J1090</f>
        <v>78.891003111387562</v>
      </c>
      <c r="N1090" s="16">
        <f t="shared" ref="N1090:N1153" si="129">L1090/$E$5*100</f>
        <v>44.348556983063823</v>
      </c>
      <c r="O1090" s="16">
        <f t="shared" ref="O1090:O1153" si="130">M1090/$F$5*100</f>
        <v>44.34855698306383</v>
      </c>
      <c r="P1090" s="63">
        <f>N1090*'Datos mes_productividad'!V831/100</f>
        <v>51.366085391797853</v>
      </c>
      <c r="Q1090" s="63">
        <f t="shared" si="124"/>
        <v>1.5557361729542771</v>
      </c>
      <c r="R1090" s="63">
        <f t="shared" si="125"/>
        <v>1.4855959765089806</v>
      </c>
      <c r="S1090" s="63">
        <f t="shared" si="126"/>
        <v>155.65144301693616</v>
      </c>
    </row>
    <row r="1091" spans="1:19" x14ac:dyDescent="0.3">
      <c r="A1091" s="30">
        <v>1997</v>
      </c>
      <c r="B1091" s="31">
        <v>7</v>
      </c>
      <c r="C1091" s="30" t="str">
        <f t="shared" si="120"/>
        <v>1997-7</v>
      </c>
      <c r="D1091" s="7">
        <v>0.99950000000000006</v>
      </c>
      <c r="E1091" s="7">
        <f t="shared" si="121"/>
        <v>1.0164928258565797</v>
      </c>
      <c r="F1091" s="7">
        <v>5.2651438077004018</v>
      </c>
      <c r="G1091" s="7">
        <v>169.7</v>
      </c>
      <c r="H1091" s="24">
        <f t="shared" si="122"/>
        <v>6.2934861316626263</v>
      </c>
      <c r="I1091" s="24">
        <f t="shared" si="123"/>
        <v>6.1145051361976597</v>
      </c>
      <c r="J1091" s="24">
        <f t="shared" si="118"/>
        <v>5.2651438077004018</v>
      </c>
      <c r="K1091" s="24">
        <f t="shared" si="119"/>
        <v>67.901728553136991</v>
      </c>
      <c r="L1091" s="24">
        <f t="shared" si="127"/>
        <v>81.163706552534165</v>
      </c>
      <c r="M1091" s="24">
        <f t="shared" si="128"/>
        <v>78.855484894379615</v>
      </c>
      <c r="N1091" s="16">
        <f t="shared" si="129"/>
        <v>44.328590426564467</v>
      </c>
      <c r="O1091" s="16">
        <f t="shared" si="130"/>
        <v>44.328590426564482</v>
      </c>
      <c r="P1091" s="63">
        <f>N1091*'Datos mes_productividad'!V832/100</f>
        <v>51.294126859339464</v>
      </c>
      <c r="Q1091" s="63">
        <f t="shared" si="124"/>
        <v>1.5559357386864883</v>
      </c>
      <c r="R1091" s="63">
        <f t="shared" si="125"/>
        <v>1.4863152020409021</v>
      </c>
      <c r="S1091" s="63">
        <f t="shared" si="126"/>
        <v>155.67140957343554</v>
      </c>
    </row>
    <row r="1092" spans="1:19" x14ac:dyDescent="0.3">
      <c r="A1092" s="30">
        <v>1997</v>
      </c>
      <c r="B1092" s="31">
        <v>8</v>
      </c>
      <c r="C1092" s="30" t="str">
        <f t="shared" si="120"/>
        <v>1997-8</v>
      </c>
      <c r="D1092" s="7">
        <v>0.99950000000000006</v>
      </c>
      <c r="E1092" s="7">
        <f t="shared" si="121"/>
        <v>1.0164928258565797</v>
      </c>
      <c r="F1092" s="7">
        <v>5.273808356120024</v>
      </c>
      <c r="G1092" s="7">
        <v>169.8</v>
      </c>
      <c r="H1092" s="24">
        <f t="shared" si="122"/>
        <v>6.2934861316626263</v>
      </c>
      <c r="I1092" s="24">
        <f t="shared" si="123"/>
        <v>6.1145051361976597</v>
      </c>
      <c r="J1092" s="24">
        <f t="shared" si="118"/>
        <v>5.273808356120024</v>
      </c>
      <c r="K1092" s="24">
        <f t="shared" si="119"/>
        <v>67.941741357234321</v>
      </c>
      <c r="L1092" s="24">
        <f t="shared" si="127"/>
        <v>81.078108668200528</v>
      </c>
      <c r="M1092" s="24">
        <f t="shared" si="128"/>
        <v>78.772321335668877</v>
      </c>
      <c r="N1092" s="16">
        <f t="shared" si="129"/>
        <v>44.28184005355692</v>
      </c>
      <c r="O1092" s="16">
        <f t="shared" si="130"/>
        <v>44.281840053556927</v>
      </c>
      <c r="P1092" s="63">
        <f>N1092*'Datos mes_productividad'!V833/100</f>
        <v>51.191295749039625</v>
      </c>
      <c r="Q1092" s="63">
        <f t="shared" si="124"/>
        <v>1.5564030086646987</v>
      </c>
      <c r="R1092" s="63">
        <f t="shared" si="125"/>
        <v>1.4873429989883489</v>
      </c>
      <c r="S1092" s="63">
        <f t="shared" si="126"/>
        <v>155.71815994644308</v>
      </c>
    </row>
    <row r="1093" spans="1:19" x14ac:dyDescent="0.3">
      <c r="A1093" s="30">
        <v>1997</v>
      </c>
      <c r="B1093" s="31">
        <v>9</v>
      </c>
      <c r="C1093" s="30" t="str">
        <f t="shared" si="120"/>
        <v>1997-9</v>
      </c>
      <c r="D1093" s="7">
        <v>0.99950000000000006</v>
      </c>
      <c r="E1093" s="7">
        <f t="shared" si="121"/>
        <v>1.0164928258565797</v>
      </c>
      <c r="F1093" s="7">
        <v>5.2712829226768001</v>
      </c>
      <c r="G1093" s="7">
        <v>170.2</v>
      </c>
      <c r="H1093" s="24">
        <f t="shared" si="122"/>
        <v>6.2934861316626263</v>
      </c>
      <c r="I1093" s="24">
        <f t="shared" si="123"/>
        <v>6.1145051361976597</v>
      </c>
      <c r="J1093" s="24">
        <f t="shared" si="118"/>
        <v>5.2712829226768001</v>
      </c>
      <c r="K1093" s="24">
        <f t="shared" si="119"/>
        <v>68.101792573623555</v>
      </c>
      <c r="L1093" s="24">
        <f t="shared" si="127"/>
        <v>81.308040829995775</v>
      </c>
      <c r="M1093" s="24">
        <f t="shared" si="128"/>
        <v>78.995714436862968</v>
      </c>
      <c r="N1093" s="16">
        <f t="shared" si="129"/>
        <v>44.40742042758184</v>
      </c>
      <c r="O1093" s="16">
        <f t="shared" si="130"/>
        <v>44.407420427581847</v>
      </c>
      <c r="P1093" s="63">
        <f>N1093*'Datos mes_productividad'!V834/100</f>
        <v>51.287644502028968</v>
      </c>
      <c r="Q1093" s="63">
        <f t="shared" si="124"/>
        <v>1.5551478328263195</v>
      </c>
      <c r="R1093" s="63">
        <f t="shared" si="125"/>
        <v>1.4863799932022206</v>
      </c>
      <c r="S1093" s="63">
        <f t="shared" si="126"/>
        <v>155.59257957241815</v>
      </c>
    </row>
    <row r="1094" spans="1:19" x14ac:dyDescent="0.3">
      <c r="A1094" s="30">
        <v>1997</v>
      </c>
      <c r="B1094" s="31">
        <v>10</v>
      </c>
      <c r="C1094" s="30" t="str">
        <f t="shared" si="120"/>
        <v>1997-10</v>
      </c>
      <c r="D1094" s="7">
        <v>0.99950000000000006</v>
      </c>
      <c r="E1094" s="7">
        <f t="shared" si="121"/>
        <v>1.0164928258565797</v>
      </c>
      <c r="F1094" s="7">
        <v>5.2630251042547265</v>
      </c>
      <c r="G1094" s="7">
        <v>170.6</v>
      </c>
      <c r="H1094" s="24">
        <f t="shared" si="122"/>
        <v>6.2934861316626263</v>
      </c>
      <c r="I1094" s="24">
        <f t="shared" si="123"/>
        <v>6.1145051361976597</v>
      </c>
      <c r="J1094" s="24">
        <f t="shared" si="118"/>
        <v>5.2630251042547265</v>
      </c>
      <c r="K1094" s="24">
        <f t="shared" si="119"/>
        <v>68.261843790012804</v>
      </c>
      <c r="L1094" s="24">
        <f t="shared" si="127"/>
        <v>81.627003235623093</v>
      </c>
      <c r="M1094" s="24">
        <f t="shared" si="128"/>
        <v>79.305605843098093</v>
      </c>
      <c r="N1094" s="16">
        <f t="shared" si="129"/>
        <v>44.581625801400904</v>
      </c>
      <c r="O1094" s="16">
        <f t="shared" si="130"/>
        <v>44.581625801400918</v>
      </c>
      <c r="P1094" s="63">
        <f>N1094*'Datos mes_productividad'!V835/100</f>
        <v>51.43986892970026</v>
      </c>
      <c r="Q1094" s="63">
        <f t="shared" si="124"/>
        <v>1.5534066501149981</v>
      </c>
      <c r="R1094" s="63">
        <f t="shared" si="125"/>
        <v>1.4848585100476459</v>
      </c>
      <c r="S1094" s="63">
        <f t="shared" si="126"/>
        <v>155.41837419859911</v>
      </c>
    </row>
    <row r="1095" spans="1:19" x14ac:dyDescent="0.3">
      <c r="A1095" s="30">
        <v>1997</v>
      </c>
      <c r="B1095" s="31">
        <v>11</v>
      </c>
      <c r="C1095" s="30" t="str">
        <f t="shared" si="120"/>
        <v>1997-11</v>
      </c>
      <c r="D1095" s="7">
        <v>0.99950000000000006</v>
      </c>
      <c r="E1095" s="7">
        <f t="shared" si="121"/>
        <v>1.0164928258565797</v>
      </c>
      <c r="F1095" s="7">
        <v>5.2528535830291734</v>
      </c>
      <c r="G1095" s="7">
        <v>170.8</v>
      </c>
      <c r="H1095" s="24">
        <f t="shared" si="122"/>
        <v>6.2934861316626263</v>
      </c>
      <c r="I1095" s="24">
        <f t="shared" si="123"/>
        <v>6.1145051361976597</v>
      </c>
      <c r="J1095" s="24">
        <f t="shared" si="118"/>
        <v>5.2528535830291734</v>
      </c>
      <c r="K1095" s="24">
        <f t="shared" si="119"/>
        <v>68.341869398207436</v>
      </c>
      <c r="L1095" s="24">
        <f t="shared" si="127"/>
        <v>81.880943466443497</v>
      </c>
      <c r="M1095" s="24">
        <f t="shared" si="128"/>
        <v>79.552324245769526</v>
      </c>
      <c r="N1095" s="16">
        <f t="shared" si="129"/>
        <v>44.720318487615017</v>
      </c>
      <c r="O1095" s="16">
        <f t="shared" si="130"/>
        <v>44.720318487615032</v>
      </c>
      <c r="P1095" s="63">
        <f>N1095*'Datos mes_productividad'!V836/100</f>
        <v>51.550820567163889</v>
      </c>
      <c r="Q1095" s="63">
        <f t="shared" si="124"/>
        <v>1.5520204167162879</v>
      </c>
      <c r="R1095" s="63">
        <f t="shared" si="125"/>
        <v>1.4837495484311969</v>
      </c>
      <c r="S1095" s="63">
        <f t="shared" si="126"/>
        <v>155.27968151238497</v>
      </c>
    </row>
    <row r="1096" spans="1:19" x14ac:dyDescent="0.3">
      <c r="A1096" s="30">
        <v>1997</v>
      </c>
      <c r="B1096" s="31">
        <v>12</v>
      </c>
      <c r="C1096" s="30" t="str">
        <f t="shared" si="120"/>
        <v>1997-12</v>
      </c>
      <c r="D1096" s="7">
        <v>0.99950000000000006</v>
      </c>
      <c r="E1096" s="7">
        <f t="shared" si="121"/>
        <v>1.0164928258565797</v>
      </c>
      <c r="F1096" s="7">
        <v>5.2618038238331328</v>
      </c>
      <c r="G1096" s="7">
        <v>171.2</v>
      </c>
      <c r="H1096" s="24">
        <f t="shared" si="122"/>
        <v>6.2934861316626263</v>
      </c>
      <c r="I1096" s="24">
        <f t="shared" si="123"/>
        <v>6.1145051361976597</v>
      </c>
      <c r="J1096" s="24">
        <f t="shared" si="118"/>
        <v>5.2618038238331328</v>
      </c>
      <c r="K1096" s="24">
        <f t="shared" si="119"/>
        <v>68.501920614596671</v>
      </c>
      <c r="L1096" s="24">
        <f t="shared" si="127"/>
        <v>81.933097814763812</v>
      </c>
      <c r="M1096" s="24">
        <f t="shared" si="128"/>
        <v>79.602995372075057</v>
      </c>
      <c r="N1096" s="16">
        <f t="shared" si="129"/>
        <v>44.748803248154623</v>
      </c>
      <c r="O1096" s="16">
        <f t="shared" si="130"/>
        <v>44.748803248154637</v>
      </c>
      <c r="P1096" s="63">
        <f>N1096*'Datos mes_productividad'!V837/100</f>
        <v>51.5345945593157</v>
      </c>
      <c r="Q1096" s="63">
        <f t="shared" si="124"/>
        <v>1.5517357115346946</v>
      </c>
      <c r="R1096" s="63">
        <f t="shared" si="125"/>
        <v>1.4839117273796396</v>
      </c>
      <c r="S1096" s="63">
        <f t="shared" si="126"/>
        <v>155.25119675184538</v>
      </c>
    </row>
    <row r="1097" spans="1:19" x14ac:dyDescent="0.3">
      <c r="A1097" s="30">
        <v>1998</v>
      </c>
      <c r="B1097" s="31">
        <v>1</v>
      </c>
      <c r="C1097" s="30" t="str">
        <f t="shared" si="120"/>
        <v>1998-1</v>
      </c>
      <c r="D1097" s="7">
        <v>0.99950000000000006</v>
      </c>
      <c r="E1097" s="7">
        <f t="shared" si="121"/>
        <v>1.0164928258565797</v>
      </c>
      <c r="F1097" s="7">
        <v>5.2948787146793448</v>
      </c>
      <c r="G1097" s="7">
        <v>171.6</v>
      </c>
      <c r="H1097" s="24">
        <f t="shared" si="122"/>
        <v>6.2934861316626263</v>
      </c>
      <c r="I1097" s="24">
        <f t="shared" si="123"/>
        <v>6.1145051361976597</v>
      </c>
      <c r="J1097" s="24">
        <f t="shared" si="118"/>
        <v>5.2948787146793448</v>
      </c>
      <c r="K1097" s="24">
        <f t="shared" si="119"/>
        <v>68.661971830985919</v>
      </c>
      <c r="L1097" s="24">
        <f t="shared" si="127"/>
        <v>81.611532723670507</v>
      </c>
      <c r="M1097" s="24">
        <f t="shared" si="128"/>
        <v>79.290575298370612</v>
      </c>
      <c r="N1097" s="16">
        <f t="shared" si="129"/>
        <v>44.573176384572072</v>
      </c>
      <c r="O1097" s="16">
        <f t="shared" si="130"/>
        <v>44.573176384572079</v>
      </c>
      <c r="P1097" s="63">
        <f>N1097*'Datos mes_productividad'!V838/100</f>
        <v>51.28351286549794</v>
      </c>
      <c r="Q1097" s="63">
        <f t="shared" si="124"/>
        <v>1.5534911020362023</v>
      </c>
      <c r="R1097" s="63">
        <f t="shared" si="125"/>
        <v>1.4864212889093482</v>
      </c>
      <c r="S1097" s="63">
        <f t="shared" si="126"/>
        <v>155.42682361542794</v>
      </c>
    </row>
    <row r="1098" spans="1:19" x14ac:dyDescent="0.3">
      <c r="A1098" s="30">
        <v>1998</v>
      </c>
      <c r="B1098" s="31">
        <v>2</v>
      </c>
      <c r="C1098" s="30" t="str">
        <f t="shared" si="120"/>
        <v>1998-2</v>
      </c>
      <c r="D1098" s="7">
        <v>0.99950000000000006</v>
      </c>
      <c r="E1098" s="7">
        <f t="shared" si="121"/>
        <v>1.0164928258565797</v>
      </c>
      <c r="F1098" s="7">
        <v>5.3133407671954069</v>
      </c>
      <c r="G1098" s="7">
        <v>171.9</v>
      </c>
      <c r="H1098" s="24">
        <f t="shared" si="122"/>
        <v>6.2934861316626263</v>
      </c>
      <c r="I1098" s="24">
        <f t="shared" si="123"/>
        <v>6.1145051361976597</v>
      </c>
      <c r="J1098" s="24">
        <f t="shared" ref="J1098:J1161" si="131">F1098/F$1324*100</f>
        <v>5.3133407671954069</v>
      </c>
      <c r="K1098" s="24">
        <f t="shared" ref="K1098:K1161" si="132">G1098/G$1324*100</f>
        <v>68.782010243277853</v>
      </c>
      <c r="L1098" s="24">
        <f t="shared" si="127"/>
        <v>81.470142146075162</v>
      </c>
      <c r="M1098" s="24">
        <f t="shared" si="128"/>
        <v>79.153205739618883</v>
      </c>
      <c r="N1098" s="16">
        <f t="shared" si="129"/>
        <v>44.495954122669303</v>
      </c>
      <c r="O1098" s="16">
        <f t="shared" si="130"/>
        <v>44.49595412266931</v>
      </c>
      <c r="P1098" s="63">
        <f>N1098*'Datos mes_productividad'!V839/100</f>
        <v>51.145973552145463</v>
      </c>
      <c r="Q1098" s="63">
        <f t="shared" si="124"/>
        <v>1.5542629385439204</v>
      </c>
      <c r="R1098" s="63">
        <f t="shared" si="125"/>
        <v>1.4877959943463062</v>
      </c>
      <c r="S1098" s="63">
        <f t="shared" si="126"/>
        <v>155.5040458773307</v>
      </c>
    </row>
    <row r="1099" spans="1:19" x14ac:dyDescent="0.3">
      <c r="A1099" s="30">
        <v>1998</v>
      </c>
      <c r="B1099" s="31">
        <v>3</v>
      </c>
      <c r="C1099" s="30" t="str">
        <f t="shared" ref="C1099:C1162" si="133">_xlfn.CONCAT(A1099,"-",B1099)</f>
        <v>1998-3</v>
      </c>
      <c r="D1099" s="7">
        <v>0.99950000000000006</v>
      </c>
      <c r="E1099" s="7">
        <f t="shared" si="121"/>
        <v>1.0164928258565797</v>
      </c>
      <c r="F1099" s="7">
        <v>5.3066662516056127</v>
      </c>
      <c r="G1099" s="7">
        <v>172.2</v>
      </c>
      <c r="H1099" s="24">
        <f t="shared" si="122"/>
        <v>6.2934861316626263</v>
      </c>
      <c r="I1099" s="24">
        <f t="shared" si="123"/>
        <v>6.1145051361976597</v>
      </c>
      <c r="J1099" s="24">
        <f t="shared" si="131"/>
        <v>5.3066662516056127</v>
      </c>
      <c r="K1099" s="24">
        <f t="shared" si="132"/>
        <v>68.902048655569786</v>
      </c>
      <c r="L1099" s="24">
        <f t="shared" si="127"/>
        <v>81.714972658355762</v>
      </c>
      <c r="M1099" s="24">
        <f t="shared" si="128"/>
        <v>79.391073495822582</v>
      </c>
      <c r="N1099" s="16">
        <f t="shared" si="129"/>
        <v>44.629671420262014</v>
      </c>
      <c r="O1099" s="16">
        <f t="shared" si="130"/>
        <v>44.629671420262028</v>
      </c>
      <c r="P1099" s="63">
        <f>N1099*'Datos mes_productividad'!V840/100</f>
        <v>51.250883813108857</v>
      </c>
      <c r="Q1099" s="63">
        <f t="shared" si="124"/>
        <v>1.5529264341544813</v>
      </c>
      <c r="R1099" s="63">
        <f t="shared" si="125"/>
        <v>1.486747416287977</v>
      </c>
      <c r="S1099" s="63">
        <f t="shared" si="126"/>
        <v>155.37032857973799</v>
      </c>
    </row>
    <row r="1100" spans="1:19" x14ac:dyDescent="0.3">
      <c r="A1100" s="30">
        <v>1998</v>
      </c>
      <c r="B1100" s="31">
        <v>4</v>
      </c>
      <c r="C1100" s="30" t="str">
        <f t="shared" si="133"/>
        <v>1998-4</v>
      </c>
      <c r="D1100" s="7">
        <v>0.99950000000000006</v>
      </c>
      <c r="E1100" s="7">
        <f t="shared" si="121"/>
        <v>1.0164928258565797</v>
      </c>
      <c r="F1100" s="7">
        <v>5.3072648970979825</v>
      </c>
      <c r="G1100" s="7">
        <v>172.5</v>
      </c>
      <c r="H1100" s="24">
        <f t="shared" si="122"/>
        <v>6.2934861316626263</v>
      </c>
      <c r="I1100" s="24">
        <f t="shared" si="123"/>
        <v>6.1145051361976597</v>
      </c>
      <c r="J1100" s="24">
        <f t="shared" si="131"/>
        <v>5.3072648970979825</v>
      </c>
      <c r="K1100" s="24">
        <f t="shared" si="132"/>
        <v>69.022087067861719</v>
      </c>
      <c r="L1100" s="24">
        <f t="shared" si="127"/>
        <v>81.848099946456912</v>
      </c>
      <c r="M1100" s="24">
        <f t="shared" si="128"/>
        <v>79.520414765483466</v>
      </c>
      <c r="N1100" s="16">
        <f t="shared" si="129"/>
        <v>44.702380581529994</v>
      </c>
      <c r="O1100" s="16">
        <f t="shared" si="130"/>
        <v>44.702380581529994</v>
      </c>
      <c r="P1100" s="63">
        <f>N1100*'Datos mes_productividad'!V841/100</f>
        <v>51.285555638687967</v>
      </c>
      <c r="Q1100" s="63">
        <f t="shared" si="124"/>
        <v>1.5521997060876078</v>
      </c>
      <c r="R1100" s="63">
        <f t="shared" si="125"/>
        <v>1.4864008713913139</v>
      </c>
      <c r="S1100" s="63">
        <f t="shared" si="126"/>
        <v>155.29761941846999</v>
      </c>
    </row>
    <row r="1101" spans="1:19" x14ac:dyDescent="0.3">
      <c r="A1101" s="30">
        <v>1998</v>
      </c>
      <c r="B1101" s="31">
        <v>5</v>
      </c>
      <c r="C1101" s="30" t="str">
        <f t="shared" si="133"/>
        <v>1998-5</v>
      </c>
      <c r="D1101" s="7">
        <v>0.99950000000000006</v>
      </c>
      <c r="E1101" s="7">
        <f t="shared" si="121"/>
        <v>1.0164928258565797</v>
      </c>
      <c r="F1101" s="7">
        <v>5.3034320393462862</v>
      </c>
      <c r="G1101" s="7">
        <v>172.9</v>
      </c>
      <c r="H1101" s="24">
        <f t="shared" si="122"/>
        <v>6.2934861316626263</v>
      </c>
      <c r="I1101" s="24">
        <f t="shared" si="123"/>
        <v>6.1145051361976597</v>
      </c>
      <c r="J1101" s="24">
        <f t="shared" si="131"/>
        <v>5.3034320393462862</v>
      </c>
      <c r="K1101" s="24">
        <f t="shared" si="132"/>
        <v>69.182138284250968</v>
      </c>
      <c r="L1101" s="24">
        <f t="shared" si="127"/>
        <v>82.097182469857302</v>
      </c>
      <c r="M1101" s="24">
        <f t="shared" si="128"/>
        <v>79.76241360949561</v>
      </c>
      <c r="N1101" s="16">
        <f t="shared" si="129"/>
        <v>44.838420169065145</v>
      </c>
      <c r="O1101" s="16">
        <f t="shared" si="130"/>
        <v>44.838420169065152</v>
      </c>
      <c r="P1101" s="63">
        <f>N1101*'Datos mes_productividad'!V842/100</f>
        <v>51.392702938604813</v>
      </c>
      <c r="Q1101" s="63">
        <f t="shared" si="124"/>
        <v>1.5508399904101939</v>
      </c>
      <c r="R1101" s="63">
        <f t="shared" si="125"/>
        <v>1.485329934128645</v>
      </c>
      <c r="S1101" s="63">
        <f t="shared" si="126"/>
        <v>155.16157983093487</v>
      </c>
    </row>
    <row r="1102" spans="1:19" x14ac:dyDescent="0.3">
      <c r="A1102" s="30">
        <v>1998</v>
      </c>
      <c r="B1102" s="31">
        <v>6</v>
      </c>
      <c r="C1102" s="30" t="str">
        <f t="shared" si="133"/>
        <v>1998-6</v>
      </c>
      <c r="D1102" s="7">
        <v>0.99950000000000006</v>
      </c>
      <c r="E1102" s="7">
        <f t="shared" si="121"/>
        <v>1.0164928258565797</v>
      </c>
      <c r="F1102" s="7">
        <v>5.3135566721270813</v>
      </c>
      <c r="G1102" s="7">
        <v>173.2</v>
      </c>
      <c r="H1102" s="24">
        <f t="shared" si="122"/>
        <v>6.2934861316626263</v>
      </c>
      <c r="I1102" s="24">
        <f t="shared" si="123"/>
        <v>6.1145051361976597</v>
      </c>
      <c r="J1102" s="24">
        <f t="shared" si="131"/>
        <v>5.3135566721270813</v>
      </c>
      <c r="K1102" s="24">
        <f t="shared" si="132"/>
        <v>69.302176696542901</v>
      </c>
      <c r="L1102" s="24">
        <f t="shared" si="127"/>
        <v>82.082927659662758</v>
      </c>
      <c r="M1102" s="24">
        <f t="shared" si="128"/>
        <v>79.74856419307892</v>
      </c>
      <c r="N1102" s="16">
        <f t="shared" si="129"/>
        <v>44.830634723210558</v>
      </c>
      <c r="O1102" s="16">
        <f t="shared" si="130"/>
        <v>44.830634723210565</v>
      </c>
      <c r="P1102" s="63">
        <f>N1102*'Datos mes_productividad'!V843/100</f>
        <v>51.334908073962836</v>
      </c>
      <c r="Q1102" s="63">
        <f t="shared" si="124"/>
        <v>1.5509178059415105</v>
      </c>
      <c r="R1102" s="63">
        <f t="shared" si="125"/>
        <v>1.4859075938007416</v>
      </c>
      <c r="S1102" s="63">
        <f t="shared" si="126"/>
        <v>155.16936527678945</v>
      </c>
    </row>
    <row r="1103" spans="1:19" x14ac:dyDescent="0.3">
      <c r="A1103" s="30">
        <v>1998</v>
      </c>
      <c r="B1103" s="31">
        <v>7</v>
      </c>
      <c r="C1103" s="30" t="str">
        <f t="shared" si="133"/>
        <v>1998-7</v>
      </c>
      <c r="D1103" s="7">
        <v>0.99950000000000006</v>
      </c>
      <c r="E1103" s="7">
        <f t="shared" si="121"/>
        <v>1.0164928258565797</v>
      </c>
      <c r="F1103" s="7">
        <v>5.3301639050028484</v>
      </c>
      <c r="G1103" s="7">
        <v>173.5</v>
      </c>
      <c r="H1103" s="24">
        <f t="shared" si="122"/>
        <v>6.2934861316626263</v>
      </c>
      <c r="I1103" s="24">
        <f t="shared" si="123"/>
        <v>6.1145051361976597</v>
      </c>
      <c r="J1103" s="24">
        <f t="shared" si="131"/>
        <v>5.3301639050028484</v>
      </c>
      <c r="K1103" s="24">
        <f t="shared" si="132"/>
        <v>69.422215108834834</v>
      </c>
      <c r="L1103" s="24">
        <f t="shared" si="127"/>
        <v>81.968914240455831</v>
      </c>
      <c r="M1103" s="24">
        <f t="shared" si="128"/>
        <v>79.637793211344515</v>
      </c>
      <c r="N1103" s="16">
        <f t="shared" si="129"/>
        <v>44.768364844494698</v>
      </c>
      <c r="O1103" s="16">
        <f t="shared" si="130"/>
        <v>44.768364844494712</v>
      </c>
      <c r="P1103" s="63">
        <f>N1103*'Datos mes_productividad'!V844/100</f>
        <v>50.995200649068963</v>
      </c>
      <c r="Q1103" s="63">
        <f t="shared" si="124"/>
        <v>1.5515401933792756</v>
      </c>
      <c r="R1103" s="63">
        <f t="shared" si="125"/>
        <v>1.4893029695125559</v>
      </c>
      <c r="S1103" s="63">
        <f t="shared" si="126"/>
        <v>155.2316351555053</v>
      </c>
    </row>
    <row r="1104" spans="1:19" x14ac:dyDescent="0.3">
      <c r="A1104" s="30">
        <v>1998</v>
      </c>
      <c r="B1104" s="31">
        <v>8</v>
      </c>
      <c r="C1104" s="30" t="str">
        <f t="shared" si="133"/>
        <v>1998-8</v>
      </c>
      <c r="D1104" s="7">
        <v>0.99950000000000006</v>
      </c>
      <c r="E1104" s="7">
        <f t="shared" si="121"/>
        <v>1.0164928258565797</v>
      </c>
      <c r="F1104" s="7">
        <v>5.3312401583743769</v>
      </c>
      <c r="G1104" s="7">
        <v>174</v>
      </c>
      <c r="H1104" s="24">
        <f t="shared" si="122"/>
        <v>6.2934861316626263</v>
      </c>
      <c r="I1104" s="24">
        <f t="shared" si="123"/>
        <v>6.1145051361976597</v>
      </c>
      <c r="J1104" s="24">
        <f t="shared" si="131"/>
        <v>5.3312401583743769</v>
      </c>
      <c r="K1104" s="24">
        <f t="shared" si="132"/>
        <v>69.622279129321385</v>
      </c>
      <c r="L1104" s="24">
        <f t="shared" si="127"/>
        <v>82.188540590663621</v>
      </c>
      <c r="M1104" s="24">
        <f t="shared" si="128"/>
        <v>79.85117358881665</v>
      </c>
      <c r="N1104" s="16">
        <f t="shared" si="129"/>
        <v>44.888316568470493</v>
      </c>
      <c r="O1104" s="16">
        <f t="shared" si="130"/>
        <v>44.888316568470508</v>
      </c>
      <c r="P1104" s="63">
        <f>N1104*'Datos mes_productividad'!V845/100</f>
        <v>50.864123276499292</v>
      </c>
      <c r="Q1104" s="63">
        <f t="shared" si="124"/>
        <v>1.5503412758981374</v>
      </c>
      <c r="R1104" s="63">
        <f t="shared" si="125"/>
        <v>1.4906130878513897</v>
      </c>
      <c r="S1104" s="63">
        <f t="shared" si="126"/>
        <v>155.11168343152951</v>
      </c>
    </row>
    <row r="1105" spans="1:19" x14ac:dyDescent="0.3">
      <c r="A1105" s="30">
        <v>1998</v>
      </c>
      <c r="B1105" s="31">
        <v>9</v>
      </c>
      <c r="C1105" s="30" t="str">
        <f t="shared" si="133"/>
        <v>1998-9</v>
      </c>
      <c r="D1105" s="7">
        <v>0.99950000000000006</v>
      </c>
      <c r="E1105" s="7">
        <f t="shared" si="121"/>
        <v>1.0164928258565797</v>
      </c>
      <c r="F1105" s="7">
        <v>5.3295914298052276</v>
      </c>
      <c r="G1105" s="7">
        <v>174.2</v>
      </c>
      <c r="H1105" s="24">
        <f t="shared" si="122"/>
        <v>6.2934861316626263</v>
      </c>
      <c r="I1105" s="24">
        <f t="shared" si="123"/>
        <v>6.1145051361976597</v>
      </c>
      <c r="J1105" s="24">
        <f t="shared" si="131"/>
        <v>5.3295914298052276</v>
      </c>
      <c r="K1105" s="24">
        <f t="shared" si="132"/>
        <v>69.702304737516002</v>
      </c>
      <c r="L1105" s="24">
        <f t="shared" si="127"/>
        <v>82.308464727194021</v>
      </c>
      <c r="M1105" s="24">
        <f t="shared" si="128"/>
        <v>79.967687192474258</v>
      </c>
      <c r="N1105" s="16">
        <f t="shared" si="129"/>
        <v>44.953814660614363</v>
      </c>
      <c r="O1105" s="16">
        <f t="shared" si="130"/>
        <v>44.95381466061437</v>
      </c>
      <c r="P1105" s="63">
        <f>N1105*'Datos mes_productividad'!V846/100</f>
        <v>50.671640775441865</v>
      </c>
      <c r="Q1105" s="63">
        <f t="shared" si="124"/>
        <v>1.5496866224671595</v>
      </c>
      <c r="R1105" s="63">
        <f t="shared" si="125"/>
        <v>1.4925369504494586</v>
      </c>
      <c r="S1105" s="63">
        <f t="shared" si="126"/>
        <v>155.04618533938563</v>
      </c>
    </row>
    <row r="1106" spans="1:19" x14ac:dyDescent="0.3">
      <c r="A1106" s="30">
        <v>1998</v>
      </c>
      <c r="B1106" s="31">
        <v>10</v>
      </c>
      <c r="C1106" s="30" t="str">
        <f t="shared" si="133"/>
        <v>1998-10</v>
      </c>
      <c r="D1106" s="7">
        <v>0.99950000000000006</v>
      </c>
      <c r="E1106" s="7">
        <f t="shared" si="121"/>
        <v>1.0164928258565797</v>
      </c>
      <c r="F1106" s="7">
        <v>5.3100934697887077</v>
      </c>
      <c r="G1106" s="7">
        <v>174.4</v>
      </c>
      <c r="H1106" s="24">
        <f t="shared" si="122"/>
        <v>6.2934861316626263</v>
      </c>
      <c r="I1106" s="24">
        <f t="shared" si="123"/>
        <v>6.1145051361976597</v>
      </c>
      <c r="J1106" s="24">
        <f t="shared" si="131"/>
        <v>5.3100934697887077</v>
      </c>
      <c r="K1106" s="24">
        <f t="shared" si="132"/>
        <v>69.782330345710633</v>
      </c>
      <c r="L1106" s="24">
        <f t="shared" si="127"/>
        <v>82.705536308253528</v>
      </c>
      <c r="M1106" s="24">
        <f t="shared" si="128"/>
        <v>80.353466420557666</v>
      </c>
      <c r="N1106" s="16">
        <f t="shared" si="129"/>
        <v>45.170680353846627</v>
      </c>
      <c r="O1106" s="16">
        <f t="shared" si="130"/>
        <v>45.170680353846635</v>
      </c>
      <c r="P1106" s="63">
        <f>N1106*'Datos mes_productividad'!V847/100</f>
        <v>50.649506740936978</v>
      </c>
      <c r="Q1106" s="63">
        <f t="shared" si="124"/>
        <v>1.5475190498633031</v>
      </c>
      <c r="R1106" s="63">
        <f t="shared" si="125"/>
        <v>1.4927581801243348</v>
      </c>
      <c r="S1106" s="63">
        <f t="shared" si="126"/>
        <v>154.82931964615338</v>
      </c>
    </row>
    <row r="1107" spans="1:19" x14ac:dyDescent="0.3">
      <c r="A1107" s="30">
        <v>1998</v>
      </c>
      <c r="B1107" s="31">
        <v>11</v>
      </c>
      <c r="C1107" s="30" t="str">
        <f t="shared" si="133"/>
        <v>1998-11</v>
      </c>
      <c r="D1107" s="7">
        <v>0.99950000000000006</v>
      </c>
      <c r="E1107" s="7">
        <f t="shared" si="121"/>
        <v>1.0164928258565797</v>
      </c>
      <c r="F1107" s="7">
        <v>5.2974848398647083</v>
      </c>
      <c r="G1107" s="7">
        <v>174.8</v>
      </c>
      <c r="H1107" s="24">
        <f t="shared" si="122"/>
        <v>6.2934861316626263</v>
      </c>
      <c r="I1107" s="24">
        <f t="shared" si="123"/>
        <v>6.1145051361976597</v>
      </c>
      <c r="J1107" s="24">
        <f t="shared" si="131"/>
        <v>5.2974848398647083</v>
      </c>
      <c r="K1107" s="24">
        <f t="shared" si="132"/>
        <v>69.942381562099882</v>
      </c>
      <c r="L1107" s="24">
        <f t="shared" si="127"/>
        <v>83.092528186975073</v>
      </c>
      <c r="M1107" s="24">
        <f t="shared" si="128"/>
        <v>80.729452603828165</v>
      </c>
      <c r="N1107" s="16">
        <f t="shared" si="129"/>
        <v>45.382040889471625</v>
      </c>
      <c r="O1107" s="16">
        <f t="shared" si="130"/>
        <v>45.382040889471632</v>
      </c>
      <c r="P1107" s="63">
        <f>N1107*'Datos mes_productividad'!V848/100</f>
        <v>50.620074852772341</v>
      </c>
      <c r="Q1107" s="63">
        <f t="shared" si="124"/>
        <v>1.5454065013097311</v>
      </c>
      <c r="R1107" s="63">
        <f t="shared" si="125"/>
        <v>1.4930523518465406</v>
      </c>
      <c r="S1107" s="63">
        <f t="shared" si="126"/>
        <v>154.61795911052835</v>
      </c>
    </row>
    <row r="1108" spans="1:19" x14ac:dyDescent="0.3">
      <c r="A1108" s="30">
        <v>1998</v>
      </c>
      <c r="B1108" s="31">
        <v>12</v>
      </c>
      <c r="C1108" s="30" t="str">
        <f t="shared" si="133"/>
        <v>1998-12</v>
      </c>
      <c r="D1108" s="7">
        <v>0.99950000000000006</v>
      </c>
      <c r="E1108" s="7">
        <f t="shared" si="121"/>
        <v>1.0164928258565797</v>
      </c>
      <c r="F1108" s="7">
        <v>5.2967673376170215</v>
      </c>
      <c r="G1108" s="7">
        <v>175.4</v>
      </c>
      <c r="H1108" s="24">
        <f t="shared" si="122"/>
        <v>6.2934861316626263</v>
      </c>
      <c r="I1108" s="24">
        <f t="shared" si="123"/>
        <v>6.1145051361976597</v>
      </c>
      <c r="J1108" s="24">
        <f t="shared" si="131"/>
        <v>5.2967673376170215</v>
      </c>
      <c r="K1108" s="24">
        <f t="shared" si="132"/>
        <v>70.182458386683749</v>
      </c>
      <c r="L1108" s="24">
        <f t="shared" si="127"/>
        <v>83.389037197412151</v>
      </c>
      <c r="M1108" s="24">
        <f t="shared" si="128"/>
        <v>81.017529168917463</v>
      </c>
      <c r="N1108" s="16">
        <f t="shared" si="129"/>
        <v>45.543983055985962</v>
      </c>
      <c r="O1108" s="16">
        <f t="shared" si="130"/>
        <v>45.543983055985976</v>
      </c>
      <c r="P1108" s="63">
        <f>N1108*'Datos mes_productividad'!V849/100</f>
        <v>50.534729031298248</v>
      </c>
      <c r="Q1108" s="63">
        <f t="shared" si="124"/>
        <v>1.5437878893554204</v>
      </c>
      <c r="R1108" s="63">
        <f t="shared" si="125"/>
        <v>1.4939053833321743</v>
      </c>
      <c r="S1108" s="63">
        <f t="shared" si="126"/>
        <v>154.45601694401404</v>
      </c>
    </row>
    <row r="1109" spans="1:19" x14ac:dyDescent="0.3">
      <c r="A1109" s="30">
        <v>1999</v>
      </c>
      <c r="B1109" s="31">
        <v>1</v>
      </c>
      <c r="C1109" s="30" t="str">
        <f t="shared" si="133"/>
        <v>1999-1</v>
      </c>
      <c r="D1109" s="7">
        <v>0.99950000000000006</v>
      </c>
      <c r="E1109" s="7">
        <f t="shared" si="121"/>
        <v>1.0164928258565797</v>
      </c>
      <c r="F1109" s="7">
        <v>5.3217370700938593</v>
      </c>
      <c r="G1109" s="7">
        <v>175.6</v>
      </c>
      <c r="H1109" s="24">
        <f t="shared" si="122"/>
        <v>6.2934861316626263</v>
      </c>
      <c r="I1109" s="24">
        <f t="shared" si="123"/>
        <v>6.1145051361976597</v>
      </c>
      <c r="J1109" s="24">
        <f t="shared" si="131"/>
        <v>5.3217370700938593</v>
      </c>
      <c r="K1109" s="24">
        <f t="shared" si="132"/>
        <v>70.262483994878366</v>
      </c>
      <c r="L1109" s="24">
        <f t="shared" si="127"/>
        <v>83.092411889889789</v>
      </c>
      <c r="M1109" s="24">
        <f t="shared" si="128"/>
        <v>80.729339614125735</v>
      </c>
      <c r="N1109" s="16">
        <f t="shared" si="129"/>
        <v>45.381977372339641</v>
      </c>
      <c r="O1109" s="16">
        <f t="shared" si="130"/>
        <v>45.381977372339648</v>
      </c>
      <c r="P1109" s="63">
        <f>N1109*'Datos mes_productividad'!V850/100</f>
        <v>50.091324913704028</v>
      </c>
      <c r="Q1109" s="63">
        <f t="shared" si="124"/>
        <v>1.5454071361634654</v>
      </c>
      <c r="R1109" s="63">
        <f t="shared" si="125"/>
        <v>1.4983372074875283</v>
      </c>
      <c r="S1109" s="63">
        <f t="shared" si="126"/>
        <v>154.61802262766037</v>
      </c>
    </row>
    <row r="1110" spans="1:19" x14ac:dyDescent="0.3">
      <c r="A1110" s="30">
        <v>1999</v>
      </c>
      <c r="B1110" s="31">
        <v>2</v>
      </c>
      <c r="C1110" s="30" t="str">
        <f t="shared" si="133"/>
        <v>1999-2</v>
      </c>
      <c r="D1110" s="7">
        <v>0.99950000000000006</v>
      </c>
      <c r="E1110" s="7">
        <f t="shared" si="121"/>
        <v>1.0164928258565797</v>
      </c>
      <c r="F1110" s="7">
        <v>5.3131881071427092</v>
      </c>
      <c r="G1110" s="7">
        <v>175.6</v>
      </c>
      <c r="H1110" s="24">
        <f t="shared" si="122"/>
        <v>6.2934861316626263</v>
      </c>
      <c r="I1110" s="24">
        <f t="shared" si="123"/>
        <v>6.1145051361976597</v>
      </c>
      <c r="J1110" s="24">
        <f t="shared" si="131"/>
        <v>5.3131881071427092</v>
      </c>
      <c r="K1110" s="24">
        <f t="shared" si="132"/>
        <v>70.262483994878366</v>
      </c>
      <c r="L1110" s="24">
        <f t="shared" si="127"/>
        <v>83.226108257577849</v>
      </c>
      <c r="M1110" s="24">
        <f t="shared" si="128"/>
        <v>80.859233779270042</v>
      </c>
      <c r="N1110" s="16">
        <f t="shared" si="129"/>
        <v>45.454997343660537</v>
      </c>
      <c r="O1110" s="16">
        <f t="shared" si="130"/>
        <v>45.454997343660544</v>
      </c>
      <c r="P1110" s="63">
        <f>N1110*'Datos mes_productividad'!V851/100</f>
        <v>49.909234935985893</v>
      </c>
      <c r="Q1110" s="63">
        <f t="shared" si="124"/>
        <v>1.544677301550113</v>
      </c>
      <c r="R1110" s="63">
        <f t="shared" si="125"/>
        <v>1.5001571968148211</v>
      </c>
      <c r="S1110" s="63">
        <f t="shared" si="126"/>
        <v>154.54500265633945</v>
      </c>
    </row>
    <row r="1111" spans="1:19" x14ac:dyDescent="0.3">
      <c r="A1111" s="30">
        <v>1999</v>
      </c>
      <c r="B1111" s="31">
        <v>3</v>
      </c>
      <c r="C1111" s="30" t="str">
        <f t="shared" si="133"/>
        <v>1999-3</v>
      </c>
      <c r="D1111" s="7">
        <v>0.99950000000000006</v>
      </c>
      <c r="E1111" s="7">
        <f t="shared" si="121"/>
        <v>1.0164928258565797</v>
      </c>
      <c r="F1111" s="7">
        <v>5.2732958545145339</v>
      </c>
      <c r="G1111" s="7">
        <v>175.7</v>
      </c>
      <c r="H1111" s="24">
        <f t="shared" si="122"/>
        <v>6.2934861316626263</v>
      </c>
      <c r="I1111" s="24">
        <f t="shared" si="123"/>
        <v>6.1145051361976597</v>
      </c>
      <c r="J1111" s="24">
        <f t="shared" si="131"/>
        <v>5.2732958545145339</v>
      </c>
      <c r="K1111" s="24">
        <f t="shared" si="132"/>
        <v>70.302496798975668</v>
      </c>
      <c r="L1111" s="24">
        <f t="shared" si="127"/>
        <v>83.903463949746822</v>
      </c>
      <c r="M1111" s="24">
        <f t="shared" si="128"/>
        <v>81.517326094427929</v>
      </c>
      <c r="N1111" s="16">
        <f t="shared" si="129"/>
        <v>45.824943768320495</v>
      </c>
      <c r="O1111" s="16">
        <f t="shared" si="130"/>
        <v>45.824943768320502</v>
      </c>
      <c r="P1111" s="63">
        <f>N1111*'Datos mes_productividad'!V852/100</f>
        <v>50.051994529908683</v>
      </c>
      <c r="Q1111" s="63">
        <f t="shared" si="124"/>
        <v>1.5409796870356367</v>
      </c>
      <c r="R1111" s="63">
        <f t="shared" si="125"/>
        <v>1.4987303146735629</v>
      </c>
      <c r="S1111" s="63">
        <f t="shared" si="126"/>
        <v>154.17505623167952</v>
      </c>
    </row>
    <row r="1112" spans="1:19" x14ac:dyDescent="0.3">
      <c r="A1112" s="30">
        <v>1999</v>
      </c>
      <c r="B1112" s="31">
        <v>4</v>
      </c>
      <c r="C1112" s="30" t="str">
        <f t="shared" si="133"/>
        <v>1999-4</v>
      </c>
      <c r="D1112" s="7">
        <v>0.99950000000000006</v>
      </c>
      <c r="E1112" s="7">
        <f t="shared" si="121"/>
        <v>1.0164928258565797</v>
      </c>
      <c r="F1112" s="7">
        <v>5.2681315830175119</v>
      </c>
      <c r="G1112" s="7">
        <v>176.3</v>
      </c>
      <c r="H1112" s="24">
        <f t="shared" si="122"/>
        <v>6.2934861316626263</v>
      </c>
      <c r="I1112" s="24">
        <f t="shared" si="123"/>
        <v>6.1145051361976597</v>
      </c>
      <c r="J1112" s="24">
        <f t="shared" si="131"/>
        <v>5.2681315830175119</v>
      </c>
      <c r="K1112" s="24">
        <f t="shared" si="132"/>
        <v>70.542573623559548</v>
      </c>
      <c r="L1112" s="24">
        <f t="shared" si="127"/>
        <v>84.272517076608111</v>
      </c>
      <c r="M1112" s="24">
        <f t="shared" si="128"/>
        <v>81.875883687551124</v>
      </c>
      <c r="N1112" s="16">
        <f t="shared" si="129"/>
        <v>46.026506826504495</v>
      </c>
      <c r="O1112" s="16">
        <f t="shared" si="130"/>
        <v>46.026506826504502</v>
      </c>
      <c r="P1112" s="63">
        <f>N1112*'Datos mes_productividad'!V853/100</f>
        <v>50.008938362574547</v>
      </c>
      <c r="Q1112" s="63">
        <f t="shared" si="124"/>
        <v>1.5389650642690875</v>
      </c>
      <c r="R1112" s="63">
        <f t="shared" si="125"/>
        <v>1.4991606610660675</v>
      </c>
      <c r="S1112" s="63">
        <f t="shared" si="126"/>
        <v>153.97349317349548</v>
      </c>
    </row>
    <row r="1113" spans="1:19" x14ac:dyDescent="0.3">
      <c r="A1113" s="30">
        <v>1999</v>
      </c>
      <c r="B1113" s="31">
        <v>5</v>
      </c>
      <c r="C1113" s="30" t="str">
        <f t="shared" si="133"/>
        <v>1999-5</v>
      </c>
      <c r="D1113" s="7">
        <v>0.99950000000000006</v>
      </c>
      <c r="E1113" s="7">
        <f t="shared" si="121"/>
        <v>1.0164928258565797</v>
      </c>
      <c r="F1113" s="7">
        <v>5.2421935496349832</v>
      </c>
      <c r="G1113" s="7">
        <v>176.5</v>
      </c>
      <c r="H1113" s="24">
        <f t="shared" si="122"/>
        <v>6.2934861316626263</v>
      </c>
      <c r="I1113" s="24">
        <f t="shared" si="123"/>
        <v>6.1145051361976597</v>
      </c>
      <c r="J1113" s="24">
        <f t="shared" si="131"/>
        <v>5.2421935496349832</v>
      </c>
      <c r="K1113" s="24">
        <f t="shared" si="132"/>
        <v>70.622599231754165</v>
      </c>
      <c r="L1113" s="24">
        <f t="shared" si="127"/>
        <v>84.785566316596729</v>
      </c>
      <c r="M1113" s="24">
        <f t="shared" si="128"/>
        <v>82.374342275908091</v>
      </c>
      <c r="N1113" s="16">
        <f t="shared" si="129"/>
        <v>46.306715192954528</v>
      </c>
      <c r="O1113" s="16">
        <f t="shared" si="130"/>
        <v>46.306715192954535</v>
      </c>
      <c r="P1113" s="63">
        <f>N1113*'Datos mes_productividad'!V854/100</f>
        <v>50.049963659838859</v>
      </c>
      <c r="Q1113" s="63">
        <f t="shared" si="124"/>
        <v>1.5361643816464197</v>
      </c>
      <c r="R1113" s="63">
        <f t="shared" si="125"/>
        <v>1.4987506132199107</v>
      </c>
      <c r="S1113" s="63">
        <f t="shared" si="126"/>
        <v>153.69328480704547</v>
      </c>
    </row>
    <row r="1114" spans="1:19" x14ac:dyDescent="0.3">
      <c r="A1114" s="30">
        <v>1999</v>
      </c>
      <c r="B1114" s="31">
        <v>6</v>
      </c>
      <c r="C1114" s="30" t="str">
        <f t="shared" si="133"/>
        <v>1999-6</v>
      </c>
      <c r="D1114" s="7">
        <v>0.99950000000000006</v>
      </c>
      <c r="E1114" s="7">
        <f t="shared" si="121"/>
        <v>1.0164928258565797</v>
      </c>
      <c r="F1114" s="7">
        <v>5.2418751443822114</v>
      </c>
      <c r="G1114" s="7">
        <v>176.6</v>
      </c>
      <c r="H1114" s="24">
        <f t="shared" si="122"/>
        <v>6.2934861316626263</v>
      </c>
      <c r="I1114" s="24">
        <f t="shared" si="123"/>
        <v>6.1145051361976597</v>
      </c>
      <c r="J1114" s="24">
        <f t="shared" si="131"/>
        <v>5.2418751443822114</v>
      </c>
      <c r="K1114" s="24">
        <f t="shared" si="132"/>
        <v>70.662612035851467</v>
      </c>
      <c r="L1114" s="24">
        <f t="shared" si="127"/>
        <v>84.838756480358754</v>
      </c>
      <c r="M1114" s="24">
        <f t="shared" si="128"/>
        <v>82.426019760010561</v>
      </c>
      <c r="N1114" s="16">
        <f t="shared" si="129"/>
        <v>46.335765677269244</v>
      </c>
      <c r="O1114" s="16">
        <f t="shared" si="130"/>
        <v>46.335765677269251</v>
      </c>
      <c r="P1114" s="63">
        <f>N1114*'Datos mes_productividad'!V855/100</f>
        <v>49.819149288364088</v>
      </c>
      <c r="Q1114" s="63">
        <f t="shared" si="124"/>
        <v>1.5358740220556939</v>
      </c>
      <c r="R1114" s="63">
        <f t="shared" si="125"/>
        <v>1.5010576028628009</v>
      </c>
      <c r="S1114" s="63">
        <f t="shared" si="126"/>
        <v>153.66423432273075</v>
      </c>
    </row>
    <row r="1115" spans="1:19" x14ac:dyDescent="0.3">
      <c r="A1115" s="30">
        <v>1999</v>
      </c>
      <c r="B1115" s="31">
        <v>7</v>
      </c>
      <c r="C1115" s="30" t="str">
        <f t="shared" si="133"/>
        <v>1999-7</v>
      </c>
      <c r="D1115" s="7">
        <v>0.99950000000000006</v>
      </c>
      <c r="E1115" s="7">
        <f t="shared" si="121"/>
        <v>1.0164928258565797</v>
      </c>
      <c r="F1115" s="7">
        <v>5.2516181270312581</v>
      </c>
      <c r="G1115" s="7">
        <v>177.1</v>
      </c>
      <c r="H1115" s="24">
        <f t="shared" si="122"/>
        <v>6.2934861316626263</v>
      </c>
      <c r="I1115" s="24">
        <f t="shared" si="123"/>
        <v>6.1145051361976597</v>
      </c>
      <c r="J1115" s="24">
        <f t="shared" si="131"/>
        <v>5.2516181270312581</v>
      </c>
      <c r="K1115" s="24">
        <f t="shared" si="132"/>
        <v>70.862676056338032</v>
      </c>
      <c r="L1115" s="24">
        <f t="shared" si="127"/>
        <v>84.921115402039618</v>
      </c>
      <c r="M1115" s="24">
        <f t="shared" si="128"/>
        <v>82.506036469207061</v>
      </c>
      <c r="N1115" s="16">
        <f t="shared" si="129"/>
        <v>46.380747049636724</v>
      </c>
      <c r="O1115" s="16">
        <f t="shared" si="130"/>
        <v>46.380747049636739</v>
      </c>
      <c r="P1115" s="63">
        <f>N1115*'Datos mes_productividad'!V856/100</f>
        <v>49.847081763314065</v>
      </c>
      <c r="Q1115" s="63">
        <f t="shared" si="124"/>
        <v>1.5354244332388811</v>
      </c>
      <c r="R1115" s="63">
        <f t="shared" si="125"/>
        <v>1.500778417775676</v>
      </c>
      <c r="S1115" s="63">
        <f t="shared" si="126"/>
        <v>153.61925295036329</v>
      </c>
    </row>
    <row r="1116" spans="1:19" x14ac:dyDescent="0.3">
      <c r="A1116" s="30">
        <v>1999</v>
      </c>
      <c r="B1116" s="31">
        <v>8</v>
      </c>
      <c r="C1116" s="30" t="str">
        <f t="shared" si="133"/>
        <v>1999-8</v>
      </c>
      <c r="D1116" s="7">
        <v>0.99950000000000006</v>
      </c>
      <c r="E1116" s="7">
        <f t="shared" si="121"/>
        <v>1.0164928258565797</v>
      </c>
      <c r="F1116" s="7">
        <v>5.2318497406356705</v>
      </c>
      <c r="G1116" s="7">
        <v>177.3</v>
      </c>
      <c r="H1116" s="24">
        <f t="shared" si="122"/>
        <v>6.2934861316626263</v>
      </c>
      <c r="I1116" s="24">
        <f t="shared" si="123"/>
        <v>6.1145051361976597</v>
      </c>
      <c r="J1116" s="24">
        <f t="shared" si="131"/>
        <v>5.2318497406356705</v>
      </c>
      <c r="K1116" s="24">
        <f t="shared" si="132"/>
        <v>70.942701664532663</v>
      </c>
      <c r="L1116" s="24">
        <f t="shared" si="127"/>
        <v>85.338251517553786</v>
      </c>
      <c r="M1116" s="24">
        <f t="shared" si="128"/>
        <v>82.911309614717439</v>
      </c>
      <c r="N1116" s="16">
        <f t="shared" si="129"/>
        <v>46.608571243505779</v>
      </c>
      <c r="O1116" s="16">
        <f t="shared" si="130"/>
        <v>46.608571243505793</v>
      </c>
      <c r="P1116" s="63">
        <f>N1116*'Datos mes_productividad'!V857/100</f>
        <v>50.071410334372125</v>
      </c>
      <c r="Q1116" s="63">
        <f t="shared" si="124"/>
        <v>1.5331473304211598</v>
      </c>
      <c r="R1116" s="63">
        <f t="shared" si="125"/>
        <v>1.4985362537079507</v>
      </c>
      <c r="S1116" s="63">
        <f t="shared" si="126"/>
        <v>153.39142875649421</v>
      </c>
    </row>
    <row r="1117" spans="1:19" x14ac:dyDescent="0.3">
      <c r="A1117" s="30">
        <v>1999</v>
      </c>
      <c r="B1117" s="31">
        <v>9</v>
      </c>
      <c r="C1117" s="30" t="str">
        <f t="shared" si="133"/>
        <v>1999-9</v>
      </c>
      <c r="D1117" s="7">
        <v>0.99950000000000006</v>
      </c>
      <c r="E1117" s="7">
        <f t="shared" si="121"/>
        <v>1.0164928258565797</v>
      </c>
      <c r="F1117" s="7">
        <v>5.2214263303231645</v>
      </c>
      <c r="G1117" s="7">
        <v>177.8</v>
      </c>
      <c r="H1117" s="24">
        <f t="shared" si="122"/>
        <v>6.2934861316626263</v>
      </c>
      <c r="I1117" s="24">
        <f t="shared" si="123"/>
        <v>6.1145051361976597</v>
      </c>
      <c r="J1117" s="24">
        <f t="shared" si="131"/>
        <v>5.2214263303231645</v>
      </c>
      <c r="K1117" s="24">
        <f t="shared" si="132"/>
        <v>71.142765685019214</v>
      </c>
      <c r="L1117" s="24">
        <f t="shared" si="127"/>
        <v>85.749751290483289</v>
      </c>
      <c r="M1117" s="24">
        <f t="shared" si="128"/>
        <v>83.311106710076558</v>
      </c>
      <c r="N1117" s="16">
        <f t="shared" si="129"/>
        <v>46.833317077199432</v>
      </c>
      <c r="O1117" s="16">
        <f t="shared" si="130"/>
        <v>46.833317077199446</v>
      </c>
      <c r="P1117" s="63">
        <f>N1117*'Datos mes_productividad'!V858/100</f>
        <v>50.292241010387869</v>
      </c>
      <c r="Q1117" s="63">
        <f t="shared" si="124"/>
        <v>1.5309009958133917</v>
      </c>
      <c r="R1117" s="63">
        <f t="shared" si="125"/>
        <v>1.4963290511011733</v>
      </c>
      <c r="S1117" s="63">
        <f t="shared" si="126"/>
        <v>153.16668292280056</v>
      </c>
    </row>
    <row r="1118" spans="1:19" x14ac:dyDescent="0.3">
      <c r="A1118" s="30">
        <v>1999</v>
      </c>
      <c r="B1118" s="31">
        <v>10</v>
      </c>
      <c r="C1118" s="30" t="str">
        <f t="shared" si="133"/>
        <v>1999-10</v>
      </c>
      <c r="D1118" s="7">
        <v>0.99950000000000006</v>
      </c>
      <c r="E1118" s="7">
        <f t="shared" si="121"/>
        <v>1.0164928258565797</v>
      </c>
      <c r="F1118" s="7">
        <v>5.2206095990412242</v>
      </c>
      <c r="G1118" s="7">
        <v>178.1</v>
      </c>
      <c r="H1118" s="24">
        <f t="shared" si="122"/>
        <v>6.2934861316626263</v>
      </c>
      <c r="I1118" s="24">
        <f t="shared" si="123"/>
        <v>6.1145051361976597</v>
      </c>
      <c r="J1118" s="24">
        <f t="shared" si="131"/>
        <v>5.2206095990412242</v>
      </c>
      <c r="K1118" s="24">
        <f t="shared" si="132"/>
        <v>71.262804097311133</v>
      </c>
      <c r="L1118" s="24">
        <f t="shared" si="127"/>
        <v>85.907873550281295</v>
      </c>
      <c r="M1118" s="24">
        <f t="shared" si="128"/>
        <v>83.464732117276199</v>
      </c>
      <c r="N1118" s="16">
        <f t="shared" si="129"/>
        <v>46.919677560100389</v>
      </c>
      <c r="O1118" s="16">
        <f t="shared" si="130"/>
        <v>46.919677560100389</v>
      </c>
      <c r="P1118" s="63">
        <f>N1118*'Datos mes_productividad'!V859/100</f>
        <v>50.364337272090232</v>
      </c>
      <c r="Q1118" s="63">
        <f t="shared" si="124"/>
        <v>1.5300378227867968</v>
      </c>
      <c r="R1118" s="63">
        <f t="shared" si="125"/>
        <v>1.4956084489654582</v>
      </c>
      <c r="S1118" s="63">
        <f t="shared" si="126"/>
        <v>153.08032243989962</v>
      </c>
    </row>
    <row r="1119" spans="1:19" x14ac:dyDescent="0.3">
      <c r="A1119" s="30">
        <v>1999</v>
      </c>
      <c r="B1119" s="31">
        <v>11</v>
      </c>
      <c r="C1119" s="30" t="str">
        <f t="shared" si="133"/>
        <v>1999-11</v>
      </c>
      <c r="D1119" s="7">
        <v>0.99950000000000006</v>
      </c>
      <c r="E1119" s="7">
        <f t="shared" si="121"/>
        <v>1.0164928258565797</v>
      </c>
      <c r="F1119" s="7">
        <v>5.2041081377733978</v>
      </c>
      <c r="G1119" s="7">
        <v>178.4</v>
      </c>
      <c r="H1119" s="24">
        <f t="shared" si="122"/>
        <v>6.2934861316626263</v>
      </c>
      <c r="I1119" s="24">
        <f t="shared" si="123"/>
        <v>6.1145051361976597</v>
      </c>
      <c r="J1119" s="24">
        <f t="shared" si="131"/>
        <v>5.2041081377733978</v>
      </c>
      <c r="K1119" s="24">
        <f t="shared" si="132"/>
        <v>71.38284250960308</v>
      </c>
      <c r="L1119" s="24">
        <f t="shared" si="127"/>
        <v>86.325440878531936</v>
      </c>
      <c r="M1119" s="24">
        <f t="shared" si="128"/>
        <v>83.870424212226837</v>
      </c>
      <c r="N1119" s="16">
        <f t="shared" si="129"/>
        <v>47.14773726628885</v>
      </c>
      <c r="O1119" s="16">
        <f t="shared" si="130"/>
        <v>47.147737266288864</v>
      </c>
      <c r="P1119" s="63">
        <f>N1119*'Datos mes_productividad'!V860/100</f>
        <v>50.588405929371127</v>
      </c>
      <c r="Q1119" s="63">
        <f t="shared" si="124"/>
        <v>1.5277583660234431</v>
      </c>
      <c r="R1119" s="63">
        <f t="shared" si="125"/>
        <v>1.4933688827359357</v>
      </c>
      <c r="S1119" s="63">
        <f t="shared" si="126"/>
        <v>152.85226273371114</v>
      </c>
    </row>
    <row r="1120" spans="1:19" x14ac:dyDescent="0.3">
      <c r="A1120" s="30">
        <v>1999</v>
      </c>
      <c r="B1120" s="31">
        <v>12</v>
      </c>
      <c r="C1120" s="30" t="str">
        <f t="shared" si="133"/>
        <v>1999-12</v>
      </c>
      <c r="D1120" s="7">
        <v>0.99950000000000006</v>
      </c>
      <c r="E1120" s="7">
        <f t="shared" si="121"/>
        <v>1.0164928258565797</v>
      </c>
      <c r="F1120" s="7">
        <v>5.200871744656177</v>
      </c>
      <c r="G1120" s="7">
        <v>178.7</v>
      </c>
      <c r="H1120" s="24">
        <f t="shared" si="122"/>
        <v>6.2934861316626263</v>
      </c>
      <c r="I1120" s="24">
        <f t="shared" si="123"/>
        <v>6.1145051361976597</v>
      </c>
      <c r="J1120" s="24">
        <f t="shared" si="131"/>
        <v>5.200871744656177</v>
      </c>
      <c r="K1120" s="24">
        <f t="shared" si="132"/>
        <v>71.502880921895013</v>
      </c>
      <c r="L1120" s="24">
        <f t="shared" si="127"/>
        <v>86.524415818990661</v>
      </c>
      <c r="M1120" s="24">
        <f t="shared" si="128"/>
        <v>84.063740487174755</v>
      </c>
      <c r="N1120" s="16">
        <f t="shared" si="129"/>
        <v>47.256409960223003</v>
      </c>
      <c r="O1120" s="16">
        <f t="shared" si="130"/>
        <v>47.256409960223003</v>
      </c>
      <c r="P1120" s="63">
        <f>N1120*'Datos mes_productividad'!V861/100</f>
        <v>50.684235577316088</v>
      </c>
      <c r="Q1120" s="63">
        <f t="shared" si="124"/>
        <v>1.5266721824475711</v>
      </c>
      <c r="R1120" s="63">
        <f t="shared" si="125"/>
        <v>1.4924110654047258</v>
      </c>
      <c r="S1120" s="63">
        <f t="shared" si="126"/>
        <v>152.74359003977699</v>
      </c>
    </row>
    <row r="1121" spans="1:19" x14ac:dyDescent="0.3">
      <c r="A1121" s="30">
        <v>2000</v>
      </c>
      <c r="B1121" s="31">
        <v>1</v>
      </c>
      <c r="C1121" s="30" t="str">
        <f t="shared" si="133"/>
        <v>2000-1</v>
      </c>
      <c r="D1121" s="7">
        <v>0.99997142857142862</v>
      </c>
      <c r="E1121" s="7">
        <f t="shared" si="121"/>
        <v>1.0169722693390821</v>
      </c>
      <c r="F1121" s="7">
        <v>5.244831297259835</v>
      </c>
      <c r="G1121" s="7">
        <v>179.3</v>
      </c>
      <c r="H1121" s="24">
        <f t="shared" si="122"/>
        <v>6.2964545450456724</v>
      </c>
      <c r="I1121" s="24">
        <f t="shared" si="123"/>
        <v>6.1173891306162211</v>
      </c>
      <c r="J1121" s="24">
        <f t="shared" si="131"/>
        <v>5.244831297259835</v>
      </c>
      <c r="K1121" s="24">
        <f t="shared" si="132"/>
        <v>71.742957746478879</v>
      </c>
      <c r="L1121" s="24">
        <f t="shared" si="127"/>
        <v>86.127893687227115</v>
      </c>
      <c r="M1121" s="24">
        <f t="shared" si="128"/>
        <v>83.678495082551379</v>
      </c>
      <c r="N1121" s="16">
        <f t="shared" si="129"/>
        <v>47.039844355710628</v>
      </c>
      <c r="O1121" s="16">
        <f t="shared" si="130"/>
        <v>47.039844355710656</v>
      </c>
      <c r="P1121" s="63">
        <f>N1121*'Datos mes_productividad'!V862/100</f>
        <v>50.431291103801968</v>
      </c>
      <c r="Q1121" s="63">
        <f t="shared" si="124"/>
        <v>1.5295578535412813</v>
      </c>
      <c r="R1121" s="63">
        <f t="shared" si="125"/>
        <v>1.4956443550451528</v>
      </c>
      <c r="S1121" s="63">
        <f t="shared" si="126"/>
        <v>152.96015564428939</v>
      </c>
    </row>
    <row r="1122" spans="1:19" x14ac:dyDescent="0.3">
      <c r="A1122" s="30">
        <v>2000</v>
      </c>
      <c r="B1122" s="31">
        <v>2</v>
      </c>
      <c r="C1122" s="30" t="str">
        <f t="shared" si="133"/>
        <v>2000-2</v>
      </c>
      <c r="D1122" s="7">
        <v>0.99988571428571438</v>
      </c>
      <c r="E1122" s="7">
        <f t="shared" si="121"/>
        <v>1.0168850977968091</v>
      </c>
      <c r="F1122" s="7">
        <v>5.2450461117625622</v>
      </c>
      <c r="G1122" s="7">
        <v>179.4</v>
      </c>
      <c r="H1122" s="24">
        <f t="shared" si="122"/>
        <v>6.2959148335214836</v>
      </c>
      <c r="I1122" s="24">
        <f t="shared" si="123"/>
        <v>6.1168647679946657</v>
      </c>
      <c r="J1122" s="24">
        <f t="shared" si="131"/>
        <v>5.2450461117625622</v>
      </c>
      <c r="K1122" s="24">
        <f t="shared" si="132"/>
        <v>71.782970550576181</v>
      </c>
      <c r="L1122" s="24">
        <f t="shared" si="127"/>
        <v>86.165013510574681</v>
      </c>
      <c r="M1122" s="24">
        <f t="shared" si="128"/>
        <v>83.714559252037915</v>
      </c>
      <c r="N1122" s="16">
        <f t="shared" si="129"/>
        <v>47.060117819254529</v>
      </c>
      <c r="O1122" s="16">
        <f t="shared" si="130"/>
        <v>47.060117819254558</v>
      </c>
      <c r="P1122" s="63">
        <f>N1122*'Datos mes_productividad'!V863/100</f>
        <v>50.432355885881435</v>
      </c>
      <c r="Q1122" s="63">
        <f t="shared" si="124"/>
        <v>1.529224033370677</v>
      </c>
      <c r="R1122" s="63">
        <f t="shared" si="125"/>
        <v>1.4955055066907696</v>
      </c>
      <c r="S1122" s="63">
        <f t="shared" si="126"/>
        <v>152.93988218074549</v>
      </c>
    </row>
    <row r="1123" spans="1:19" x14ac:dyDescent="0.3">
      <c r="A1123" s="30">
        <v>2000</v>
      </c>
      <c r="B1123" s="31">
        <v>3</v>
      </c>
      <c r="C1123" s="30" t="str">
        <f t="shared" si="133"/>
        <v>2000-3</v>
      </c>
      <c r="D1123" s="7">
        <v>0.99985217391304371</v>
      </c>
      <c r="E1123" s="7">
        <f t="shared" si="121"/>
        <v>1.0168509871933111</v>
      </c>
      <c r="F1123" s="7">
        <v>5.2173339504818808</v>
      </c>
      <c r="G1123" s="7">
        <v>180</v>
      </c>
      <c r="H1123" s="24">
        <f t="shared" si="122"/>
        <v>6.2957036420554964</v>
      </c>
      <c r="I1123" s="24">
        <f t="shared" si="123"/>
        <v>6.1166595826210139</v>
      </c>
      <c r="J1123" s="24">
        <f t="shared" si="131"/>
        <v>5.2173339504818808</v>
      </c>
      <c r="K1123" s="24">
        <f t="shared" si="132"/>
        <v>72.023047375160047</v>
      </c>
      <c r="L1123" s="24">
        <f t="shared" si="127"/>
        <v>86.909476367685969</v>
      </c>
      <c r="M1123" s="24">
        <f t="shared" si="128"/>
        <v>84.437850265680424</v>
      </c>
      <c r="N1123" s="16">
        <f t="shared" si="129"/>
        <v>47.466715675395022</v>
      </c>
      <c r="O1123" s="16">
        <f t="shared" si="130"/>
        <v>47.466715675395051</v>
      </c>
      <c r="P1123" s="63">
        <f>N1123*'Datos mes_productividad'!V864/100</f>
        <v>50.847249373747545</v>
      </c>
      <c r="Q1123" s="63">
        <f t="shared" si="124"/>
        <v>1.5251073592605269</v>
      </c>
      <c r="R1123" s="63">
        <f t="shared" si="125"/>
        <v>1.4913070195876861</v>
      </c>
      <c r="S1123" s="63">
        <f t="shared" si="126"/>
        <v>152.53328432460498</v>
      </c>
    </row>
    <row r="1124" spans="1:19" x14ac:dyDescent="0.3">
      <c r="A1124" s="30">
        <v>2000</v>
      </c>
      <c r="B1124" s="31">
        <v>4</v>
      </c>
      <c r="C1124" s="30" t="str">
        <f t="shared" si="133"/>
        <v>2000-4</v>
      </c>
      <c r="D1124" s="7">
        <v>0.99976500000000024</v>
      </c>
      <c r="E1124" s="7">
        <f t="shared" si="121"/>
        <v>1.016762331208108</v>
      </c>
      <c r="F1124" s="7">
        <v>5.2114674427424426</v>
      </c>
      <c r="G1124" s="7">
        <v>180.3</v>
      </c>
      <c r="H1124" s="24">
        <f t="shared" si="122"/>
        <v>6.2951547397915819</v>
      </c>
      <c r="I1124" s="24">
        <f t="shared" si="123"/>
        <v>6.1161262906359743</v>
      </c>
      <c r="J1124" s="24">
        <f t="shared" si="131"/>
        <v>5.2114674427424426</v>
      </c>
      <c r="K1124" s="24">
        <f t="shared" si="132"/>
        <v>72.143085787451994</v>
      </c>
      <c r="L1124" s="24">
        <f t="shared" si="127"/>
        <v>87.144723329419804</v>
      </c>
      <c r="M1124" s="24">
        <f t="shared" si="128"/>
        <v>84.66640701875879</v>
      </c>
      <c r="N1124" s="16">
        <f t="shared" si="129"/>
        <v>47.595198794990395</v>
      </c>
      <c r="O1124" s="16">
        <f t="shared" si="130"/>
        <v>47.595198794990431</v>
      </c>
      <c r="P1124" s="63">
        <f>N1124*'Datos mes_productividad'!V865/100</f>
        <v>50.963994694359513</v>
      </c>
      <c r="Q1124" s="63">
        <f t="shared" si="124"/>
        <v>1.5236898607672646</v>
      </c>
      <c r="R1124" s="63">
        <f t="shared" si="125"/>
        <v>1.490009818443937</v>
      </c>
      <c r="S1124" s="63">
        <f t="shared" si="126"/>
        <v>152.40480120500962</v>
      </c>
    </row>
    <row r="1125" spans="1:19" x14ac:dyDescent="0.3">
      <c r="A1125" s="30">
        <v>2000</v>
      </c>
      <c r="B1125" s="31">
        <v>5</v>
      </c>
      <c r="C1125" s="30" t="str">
        <f t="shared" si="133"/>
        <v>2000-5</v>
      </c>
      <c r="D1125" s="7">
        <v>0.9998956521739133</v>
      </c>
      <c r="E1125" s="7">
        <f t="shared" si="121"/>
        <v>1.0168952046422903</v>
      </c>
      <c r="F1125" s="7">
        <v>5.191210544178217</v>
      </c>
      <c r="G1125" s="7">
        <v>180.7</v>
      </c>
      <c r="H1125" s="24">
        <f t="shared" si="122"/>
        <v>6.2959774087706659</v>
      </c>
      <c r="I1125" s="24">
        <f t="shared" si="123"/>
        <v>6.1169255636609341</v>
      </c>
      <c r="J1125" s="24">
        <f t="shared" si="131"/>
        <v>5.191210544178217</v>
      </c>
      <c r="K1125" s="24">
        <f t="shared" si="132"/>
        <v>72.303137003841229</v>
      </c>
      <c r="L1125" s="24">
        <f t="shared" si="127"/>
        <v>87.690320645913459</v>
      </c>
      <c r="M1125" s="24">
        <f t="shared" si="128"/>
        <v>85.196488046062925</v>
      </c>
      <c r="N1125" s="16">
        <f t="shared" si="129"/>
        <v>47.893183707311096</v>
      </c>
      <c r="O1125" s="16">
        <f t="shared" si="130"/>
        <v>47.893183707311124</v>
      </c>
      <c r="P1125" s="63">
        <f>N1125*'Datos mes_productividad'!V866/100</f>
        <v>51.262060618233136</v>
      </c>
      <c r="Q1125" s="63">
        <f t="shared" si="124"/>
        <v>1.5209094427707579</v>
      </c>
      <c r="R1125" s="63">
        <f t="shared" si="125"/>
        <v>1.4872241890113576</v>
      </c>
      <c r="S1125" s="63">
        <f t="shared" si="126"/>
        <v>152.1068162926889</v>
      </c>
    </row>
    <row r="1126" spans="1:19" x14ac:dyDescent="0.3">
      <c r="A1126" s="30">
        <v>2000</v>
      </c>
      <c r="B1126" s="31">
        <v>6</v>
      </c>
      <c r="C1126" s="30" t="str">
        <f t="shared" si="133"/>
        <v>2000-6</v>
      </c>
      <c r="D1126" s="7">
        <v>0.99983636363636375</v>
      </c>
      <c r="E1126" s="7">
        <f t="shared" si="121"/>
        <v>1.0168349081209551</v>
      </c>
      <c r="F1126" s="7">
        <v>5.1816125885792337</v>
      </c>
      <c r="G1126" s="7">
        <v>181.1</v>
      </c>
      <c r="H1126" s="24">
        <f t="shared" si="122"/>
        <v>6.2956040905227066</v>
      </c>
      <c r="I1126" s="24">
        <f t="shared" si="123"/>
        <v>6.1165628622428612</v>
      </c>
      <c r="J1126" s="24">
        <f t="shared" si="131"/>
        <v>5.1816125885792337</v>
      </c>
      <c r="K1126" s="24">
        <f t="shared" si="132"/>
        <v>72.463188220230478</v>
      </c>
      <c r="L1126" s="24">
        <f t="shared" si="127"/>
        <v>88.042001668960538</v>
      </c>
      <c r="M1126" s="24">
        <f t="shared" si="128"/>
        <v>85.538167582132161</v>
      </c>
      <c r="N1126" s="16">
        <f t="shared" si="129"/>
        <v>48.085258770090029</v>
      </c>
      <c r="O1126" s="16">
        <f t="shared" si="130"/>
        <v>48.085258770090064</v>
      </c>
      <c r="P1126" s="63">
        <f>N1126*'Datos mes_productividad'!V867/100</f>
        <v>51.446560494506393</v>
      </c>
      <c r="Q1126" s="63">
        <f t="shared" si="124"/>
        <v>1.5188988245407238</v>
      </c>
      <c r="R1126" s="63">
        <f t="shared" si="125"/>
        <v>1.4852913076084726</v>
      </c>
      <c r="S1126" s="63">
        <f t="shared" si="126"/>
        <v>151.91474122990996</v>
      </c>
    </row>
    <row r="1127" spans="1:19" x14ac:dyDescent="0.3">
      <c r="A1127" s="30">
        <v>2000</v>
      </c>
      <c r="B1127" s="31">
        <v>7</v>
      </c>
      <c r="C1127" s="30" t="str">
        <f t="shared" si="133"/>
        <v>2000-7</v>
      </c>
      <c r="D1127" s="7">
        <v>0.99983809523809541</v>
      </c>
      <c r="E1127" s="7">
        <f t="shared" si="121"/>
        <v>1.0168366691622133</v>
      </c>
      <c r="F1127" s="7">
        <v>5.2041168612049793</v>
      </c>
      <c r="G1127" s="7">
        <v>181.5</v>
      </c>
      <c r="H1127" s="24">
        <f t="shared" si="122"/>
        <v>6.2956149937858221</v>
      </c>
      <c r="I1127" s="24">
        <f t="shared" si="123"/>
        <v>6.1165734554271367</v>
      </c>
      <c r="J1127" s="24">
        <f t="shared" si="131"/>
        <v>5.2041168612049793</v>
      </c>
      <c r="K1127" s="24">
        <f t="shared" si="132"/>
        <v>72.623239436619727</v>
      </c>
      <c r="L1127" s="24">
        <f t="shared" si="127"/>
        <v>87.855051546366965</v>
      </c>
      <c r="M1127" s="24">
        <f t="shared" si="128"/>
        <v>85.356534150215936</v>
      </c>
      <c r="N1127" s="16">
        <f t="shared" si="129"/>
        <v>47.983153583342769</v>
      </c>
      <c r="O1127" s="16">
        <f t="shared" si="130"/>
        <v>47.983153583342812</v>
      </c>
      <c r="P1127" s="63">
        <f>N1127*'Datos mes_productividad'!V868/100</f>
        <v>51.263861728736167</v>
      </c>
      <c r="Q1127" s="63">
        <f t="shared" si="124"/>
        <v>1.5199223416533265</v>
      </c>
      <c r="R1127" s="63">
        <f t="shared" si="125"/>
        <v>1.4871205718221043</v>
      </c>
      <c r="S1127" s="63">
        <f t="shared" si="126"/>
        <v>152.01684641665722</v>
      </c>
    </row>
    <row r="1128" spans="1:19" x14ac:dyDescent="0.3">
      <c r="A1128" s="30">
        <v>2000</v>
      </c>
      <c r="B1128" s="31">
        <v>8</v>
      </c>
      <c r="C1128" s="30" t="str">
        <f t="shared" si="133"/>
        <v>2000-8</v>
      </c>
      <c r="D1128" s="7">
        <v>0.99976086956521748</v>
      </c>
      <c r="E1128" s="7">
        <f t="shared" si="121"/>
        <v>1.0167581305504549</v>
      </c>
      <c r="F1128" s="7">
        <v>5.1929203367684469</v>
      </c>
      <c r="G1128" s="7">
        <v>181.9</v>
      </c>
      <c r="H1128" s="24">
        <f t="shared" si="122"/>
        <v>6.2951287319536409</v>
      </c>
      <c r="I1128" s="24">
        <f t="shared" si="123"/>
        <v>6.1161010224371823</v>
      </c>
      <c r="J1128" s="24">
        <f t="shared" si="131"/>
        <v>5.1929203367684469</v>
      </c>
      <c r="K1128" s="24">
        <f t="shared" si="132"/>
        <v>72.783290653008976</v>
      </c>
      <c r="L1128" s="24">
        <f t="shared" si="127"/>
        <v>88.231699021405575</v>
      </c>
      <c r="M1128" s="24">
        <f t="shared" si="128"/>
        <v>85.722470115192934</v>
      </c>
      <c r="N1128" s="16">
        <f t="shared" si="129"/>
        <v>48.188864391354954</v>
      </c>
      <c r="O1128" s="16">
        <f t="shared" si="130"/>
        <v>48.18886439135499</v>
      </c>
      <c r="P1128" s="63">
        <f>N1128*'Datos mes_productividad'!V869/100</f>
        <v>51.409971926779797</v>
      </c>
      <c r="Q1128" s="63">
        <f t="shared" si="124"/>
        <v>1.5177483294578211</v>
      </c>
      <c r="R1128" s="63">
        <f t="shared" si="125"/>
        <v>1.4855449567520271</v>
      </c>
      <c r="S1128" s="63">
        <f t="shared" si="126"/>
        <v>151.81113560864503</v>
      </c>
    </row>
    <row r="1129" spans="1:19" x14ac:dyDescent="0.3">
      <c r="A1129" s="30">
        <v>2000</v>
      </c>
      <c r="B1129" s="31">
        <v>9</v>
      </c>
      <c r="C1129" s="30" t="str">
        <f t="shared" si="133"/>
        <v>2000-9</v>
      </c>
      <c r="D1129" s="7">
        <v>0.99970952380952416</v>
      </c>
      <c r="E1129" s="7">
        <f t="shared" si="121"/>
        <v>1.0167059118488035</v>
      </c>
      <c r="F1129" s="7">
        <v>5.1849460298728136</v>
      </c>
      <c r="G1129" s="7">
        <v>182.3</v>
      </c>
      <c r="H1129" s="24">
        <f t="shared" si="122"/>
        <v>6.2948054264995372</v>
      </c>
      <c r="I1129" s="24">
        <f t="shared" si="123"/>
        <v>6.1157869114948014</v>
      </c>
      <c r="J1129" s="24">
        <f t="shared" si="131"/>
        <v>5.1849460298728136</v>
      </c>
      <c r="K1129" s="24">
        <f t="shared" si="132"/>
        <v>72.943341869398211</v>
      </c>
      <c r="L1129" s="24">
        <f t="shared" si="127"/>
        <v>88.557169463490453</v>
      </c>
      <c r="M1129" s="24">
        <f t="shared" si="128"/>
        <v>86.038684475274906</v>
      </c>
      <c r="N1129" s="16">
        <f t="shared" si="129"/>
        <v>48.36662421204273</v>
      </c>
      <c r="O1129" s="16">
        <f t="shared" si="130"/>
        <v>48.366624212042758</v>
      </c>
      <c r="P1129" s="63">
        <f>N1129*'Datos mes_productividad'!V870/100</f>
        <v>51.52578238679007</v>
      </c>
      <c r="Q1129" s="63">
        <f t="shared" si="124"/>
        <v>1.5158932990260938</v>
      </c>
      <c r="R1129" s="63">
        <f t="shared" si="125"/>
        <v>1.4843108938809375</v>
      </c>
      <c r="S1129" s="63">
        <f t="shared" si="126"/>
        <v>151.63337578795725</v>
      </c>
    </row>
    <row r="1130" spans="1:19" x14ac:dyDescent="0.3">
      <c r="A1130" s="30">
        <v>2000</v>
      </c>
      <c r="B1130" s="31">
        <v>10</v>
      </c>
      <c r="C1130" s="30" t="str">
        <f t="shared" si="133"/>
        <v>2000-10</v>
      </c>
      <c r="D1130" s="7">
        <v>0.99972727272727291</v>
      </c>
      <c r="E1130" s="7">
        <f t="shared" si="121"/>
        <v>1.0167239625216984</v>
      </c>
      <c r="F1130" s="7">
        <v>5.1942375749374499</v>
      </c>
      <c r="G1130" s="7">
        <v>182.6</v>
      </c>
      <c r="H1130" s="24">
        <f t="shared" si="122"/>
        <v>6.2949171849464651</v>
      </c>
      <c r="I1130" s="24">
        <f t="shared" si="123"/>
        <v>6.1158954916336077</v>
      </c>
      <c r="J1130" s="24">
        <f t="shared" si="131"/>
        <v>5.1942375749374499</v>
      </c>
      <c r="K1130" s="24">
        <f t="shared" si="132"/>
        <v>73.063380281690144</v>
      </c>
      <c r="L1130" s="24">
        <f t="shared" si="127"/>
        <v>88.545801282689411</v>
      </c>
      <c r="M1130" s="24">
        <f t="shared" si="128"/>
        <v>86.027639595149168</v>
      </c>
      <c r="N1130" s="16">
        <f t="shared" si="129"/>
        <v>48.360415335538327</v>
      </c>
      <c r="O1130" s="16">
        <f t="shared" si="130"/>
        <v>48.360415335538356</v>
      </c>
      <c r="P1130" s="63">
        <f>N1130*'Datos mes_productividad'!V871/100</f>
        <v>51.44545164036753</v>
      </c>
      <c r="Q1130" s="63">
        <f t="shared" si="124"/>
        <v>1.5159822841409865</v>
      </c>
      <c r="R1130" s="63">
        <f t="shared" si="125"/>
        <v>1.4851403348280714</v>
      </c>
      <c r="S1130" s="63">
        <f t="shared" si="126"/>
        <v>151.63958466446167</v>
      </c>
    </row>
    <row r="1131" spans="1:19" x14ac:dyDescent="0.3">
      <c r="A1131" s="30">
        <v>2000</v>
      </c>
      <c r="B1131" s="31">
        <v>11</v>
      </c>
      <c r="C1131" s="30" t="str">
        <f t="shared" si="133"/>
        <v>2000-11</v>
      </c>
      <c r="D1131" s="7">
        <v>0.99959545454545451</v>
      </c>
      <c r="E1131" s="7">
        <f t="shared" si="121"/>
        <v>1.0165899032559296</v>
      </c>
      <c r="F1131" s="7">
        <v>5.1687040906945736</v>
      </c>
      <c r="G1131" s="7">
        <v>183.1</v>
      </c>
      <c r="H1131" s="24">
        <f t="shared" si="122"/>
        <v>6.2940871740418372</v>
      </c>
      <c r="I1131" s="24">
        <f t="shared" si="123"/>
        <v>6.1150890854807587</v>
      </c>
      <c r="J1131" s="24">
        <f t="shared" si="131"/>
        <v>5.1687040906945736</v>
      </c>
      <c r="K1131" s="24">
        <f t="shared" si="132"/>
        <v>73.263444302176694</v>
      </c>
      <c r="L1131" s="24">
        <f t="shared" si="127"/>
        <v>89.215110212759811</v>
      </c>
      <c r="M1131" s="24">
        <f t="shared" si="128"/>
        <v>86.677913990770563</v>
      </c>
      <c r="N1131" s="16">
        <f t="shared" si="129"/>
        <v>48.725966918754018</v>
      </c>
      <c r="O1131" s="16">
        <f t="shared" si="130"/>
        <v>48.725966918754054</v>
      </c>
      <c r="P1131" s="63">
        <f>N1131*'Datos mes_productividad'!V872/100</f>
        <v>51.760155441798979</v>
      </c>
      <c r="Q1131" s="63">
        <f t="shared" si="124"/>
        <v>1.5121283585877219</v>
      </c>
      <c r="R1131" s="63">
        <f t="shared" si="125"/>
        <v>1.4817987480290247</v>
      </c>
      <c r="S1131" s="63">
        <f t="shared" si="126"/>
        <v>151.27403308124596</v>
      </c>
    </row>
    <row r="1132" spans="1:19" x14ac:dyDescent="0.3">
      <c r="A1132" s="30">
        <v>2000</v>
      </c>
      <c r="B1132" s="31">
        <v>12</v>
      </c>
      <c r="C1132" s="30" t="str">
        <f t="shared" si="133"/>
        <v>2000-12</v>
      </c>
      <c r="D1132" s="7">
        <v>0.99936666666666674</v>
      </c>
      <c r="E1132" s="7">
        <f t="shared" si="121"/>
        <v>1.0163572256797107</v>
      </c>
      <c r="F1132" s="7">
        <v>5.1629259076999121</v>
      </c>
      <c r="G1132" s="7">
        <v>183.3</v>
      </c>
      <c r="H1132" s="24">
        <f t="shared" si="122"/>
        <v>6.2926465804027751</v>
      </c>
      <c r="I1132" s="24">
        <f t="shared" si="123"/>
        <v>6.1136894610085744</v>
      </c>
      <c r="J1132" s="24">
        <f t="shared" si="131"/>
        <v>5.1629259076999121</v>
      </c>
      <c r="K1132" s="24">
        <f t="shared" si="132"/>
        <v>73.343469910371326</v>
      </c>
      <c r="L1132" s="24">
        <f t="shared" si="127"/>
        <v>89.39205082103949</v>
      </c>
      <c r="M1132" s="24">
        <f t="shared" si="128"/>
        <v>86.849822569814663</v>
      </c>
      <c r="N1132" s="16">
        <f t="shared" si="129"/>
        <v>48.822605281975889</v>
      </c>
      <c r="O1132" s="16">
        <f t="shared" si="130"/>
        <v>48.82260528197591</v>
      </c>
      <c r="P1132" s="63">
        <f>N1132*'Datos mes_productividad'!V873/100</f>
        <v>51.788603492116884</v>
      </c>
      <c r="Q1132" s="63">
        <f t="shared" si="124"/>
        <v>1.5108164903470271</v>
      </c>
      <c r="R1132" s="63">
        <f t="shared" si="125"/>
        <v>1.4811752929009478</v>
      </c>
      <c r="S1132" s="63">
        <f t="shared" si="126"/>
        <v>151.17739471802412</v>
      </c>
    </row>
    <row r="1133" spans="1:19" x14ac:dyDescent="0.3">
      <c r="A1133" s="30">
        <v>2001</v>
      </c>
      <c r="B1133" s="31">
        <v>1</v>
      </c>
      <c r="C1133" s="30" t="str">
        <f t="shared" si="133"/>
        <v>2001-1</v>
      </c>
      <c r="D1133" s="7">
        <v>0.9996956521739131</v>
      </c>
      <c r="E1133" s="7">
        <f t="shared" si="121"/>
        <v>1.0166918043769859</v>
      </c>
      <c r="F1133" s="7">
        <v>5.1670782611333284</v>
      </c>
      <c r="G1133" s="7">
        <v>183.9</v>
      </c>
      <c r="H1133" s="24">
        <f t="shared" si="122"/>
        <v>6.2947180818808874</v>
      </c>
      <c r="I1133" s="24">
        <f t="shared" si="123"/>
        <v>6.1157020508773003</v>
      </c>
      <c r="J1133" s="24">
        <f t="shared" si="131"/>
        <v>5.1670782611333284</v>
      </c>
      <c r="K1133" s="24">
        <f t="shared" si="132"/>
        <v>73.583546734955192</v>
      </c>
      <c r="L1133" s="24">
        <f t="shared" si="127"/>
        <v>89.642087607911691</v>
      </c>
      <c r="M1133" s="24">
        <f t="shared" si="128"/>
        <v>87.09274853891732</v>
      </c>
      <c r="N1133" s="16">
        <f t="shared" si="129"/>
        <v>48.959166052640768</v>
      </c>
      <c r="O1133" s="16">
        <f t="shared" si="130"/>
        <v>48.959166052640775</v>
      </c>
      <c r="P1133" s="63">
        <f>N1133*'Datos mes_productividad'!V874/100</f>
        <v>51.859151282707764</v>
      </c>
      <c r="Q1133" s="63">
        <f t="shared" si="124"/>
        <v>1.50994864997897</v>
      </c>
      <c r="R1133" s="63">
        <f t="shared" si="125"/>
        <v>1.4809576237203046</v>
      </c>
      <c r="S1133" s="63">
        <f t="shared" si="126"/>
        <v>151.04083394735923</v>
      </c>
    </row>
    <row r="1134" spans="1:19" x14ac:dyDescent="0.3">
      <c r="A1134" s="30">
        <v>2001</v>
      </c>
      <c r="B1134" s="31">
        <v>2</v>
      </c>
      <c r="C1134" s="30" t="str">
        <f t="shared" si="133"/>
        <v>2001-2</v>
      </c>
      <c r="D1134" s="7">
        <v>0.99980000000000024</v>
      </c>
      <c r="E1134" s="7">
        <f t="shared" si="121"/>
        <v>1.0167979262545361</v>
      </c>
      <c r="F1134" s="7">
        <v>5.1553081710702262</v>
      </c>
      <c r="G1134" s="7">
        <v>184.4</v>
      </c>
      <c r="H1134" s="24">
        <f t="shared" si="122"/>
        <v>6.2953751219972931</v>
      </c>
      <c r="I1134" s="24">
        <f t="shared" si="123"/>
        <v>6.1163404053731103</v>
      </c>
      <c r="J1134" s="24">
        <f t="shared" si="131"/>
        <v>5.1553081710702262</v>
      </c>
      <c r="K1134" s="24">
        <f t="shared" si="132"/>
        <v>73.783610755441742</v>
      </c>
      <c r="L1134" s="24">
        <f t="shared" si="127"/>
        <v>90.100434764991363</v>
      </c>
      <c r="M1134" s="24">
        <f t="shared" si="128"/>
        <v>87.538060721624092</v>
      </c>
      <c r="N1134" s="16">
        <f t="shared" si="129"/>
        <v>49.209498180908149</v>
      </c>
      <c r="O1134" s="16">
        <f t="shared" si="130"/>
        <v>49.209498180908177</v>
      </c>
      <c r="P1134" s="63">
        <f>N1134*'Datos mes_productividad'!V875/100</f>
        <v>52.049729071117135</v>
      </c>
      <c r="Q1134" s="63">
        <f t="shared" si="124"/>
        <v>1.5076034371872806</v>
      </c>
      <c r="R1134" s="63">
        <f t="shared" si="125"/>
        <v>1.4792068087469712</v>
      </c>
      <c r="S1134" s="63">
        <f t="shared" si="126"/>
        <v>150.79050181909184</v>
      </c>
    </row>
    <row r="1135" spans="1:19" x14ac:dyDescent="0.3">
      <c r="A1135" s="30">
        <v>2001</v>
      </c>
      <c r="B1135" s="31">
        <v>3</v>
      </c>
      <c r="C1135" s="30" t="str">
        <f t="shared" si="133"/>
        <v>2001-3</v>
      </c>
      <c r="D1135" s="7">
        <v>0.99970000000000026</v>
      </c>
      <c r="E1135" s="7">
        <f t="shared" si="121"/>
        <v>1.0166962261218842</v>
      </c>
      <c r="F1135" s="7">
        <v>5.1651307550324672</v>
      </c>
      <c r="G1135" s="7">
        <v>184.7</v>
      </c>
      <c r="H1135" s="24">
        <f t="shared" si="122"/>
        <v>6.2947454585524047</v>
      </c>
      <c r="I1135" s="24">
        <f t="shared" si="123"/>
        <v>6.1157286489812943</v>
      </c>
      <c r="J1135" s="24">
        <f t="shared" si="131"/>
        <v>5.1651307550324672</v>
      </c>
      <c r="K1135" s="24">
        <f t="shared" si="132"/>
        <v>73.903649167733676</v>
      </c>
      <c r="L1135" s="24">
        <f t="shared" si="127"/>
        <v>90.066385931427902</v>
      </c>
      <c r="M1135" s="24">
        <f t="shared" si="128"/>
        <v>87.50498020577804</v>
      </c>
      <c r="N1135" s="16">
        <f t="shared" si="129"/>
        <v>49.190901977486121</v>
      </c>
      <c r="O1135" s="16">
        <f t="shared" si="130"/>
        <v>49.190901977486142</v>
      </c>
      <c r="P1135" s="63">
        <f>N1135*'Datos mes_productividad'!V876/100</f>
        <v>51.955612212474179</v>
      </c>
      <c r="Q1135" s="63">
        <f t="shared" si="124"/>
        <v>1.5076385529310716</v>
      </c>
      <c r="R1135" s="63">
        <f t="shared" si="125"/>
        <v>1.479999744711896</v>
      </c>
      <c r="S1135" s="63">
        <f t="shared" si="126"/>
        <v>150.80909802251387</v>
      </c>
    </row>
    <row r="1136" spans="1:19" x14ac:dyDescent="0.3">
      <c r="A1136" s="30">
        <v>2001</v>
      </c>
      <c r="B1136" s="31">
        <v>4</v>
      </c>
      <c r="C1136" s="30" t="str">
        <f t="shared" si="133"/>
        <v>2001-4</v>
      </c>
      <c r="D1136" s="7">
        <v>0.99953809523809534</v>
      </c>
      <c r="E1136" s="7">
        <f t="shared" si="121"/>
        <v>1.0165315687642569</v>
      </c>
      <c r="F1136" s="7">
        <v>5.1996570068082679</v>
      </c>
      <c r="G1136" s="7">
        <v>185.1</v>
      </c>
      <c r="H1136" s="24">
        <f t="shared" si="122"/>
        <v>6.2937260034511553</v>
      </c>
      <c r="I1136" s="24">
        <f t="shared" si="123"/>
        <v>6.1147381862516861</v>
      </c>
      <c r="J1136" s="24">
        <f t="shared" si="131"/>
        <v>5.1996570068082679</v>
      </c>
      <c r="K1136" s="24">
        <f t="shared" si="132"/>
        <v>74.063700384122924</v>
      </c>
      <c r="L1136" s="24">
        <f t="shared" si="127"/>
        <v>89.647574139799033</v>
      </c>
      <c r="M1136" s="24">
        <f t="shared" si="128"/>
        <v>87.098079038850642</v>
      </c>
      <c r="N1136" s="16">
        <f t="shared" si="129"/>
        <v>48.962162591798808</v>
      </c>
      <c r="O1136" s="16">
        <f t="shared" si="130"/>
        <v>48.962162591798823</v>
      </c>
      <c r="P1136" s="63">
        <f>N1136*'Datos mes_productividad'!V877/100</f>
        <v>51.640021703837022</v>
      </c>
      <c r="Q1136" s="63">
        <f t="shared" si="124"/>
        <v>1.5096807231187457</v>
      </c>
      <c r="R1136" s="63">
        <f t="shared" si="125"/>
        <v>1.482914501157119</v>
      </c>
      <c r="S1136" s="63">
        <f t="shared" si="126"/>
        <v>151.0378374082012</v>
      </c>
    </row>
    <row r="1137" spans="1:19" x14ac:dyDescent="0.3">
      <c r="A1137" s="30">
        <v>2001</v>
      </c>
      <c r="B1137" s="31">
        <v>5</v>
      </c>
      <c r="C1137" s="30" t="str">
        <f t="shared" si="133"/>
        <v>2001-5</v>
      </c>
      <c r="D1137" s="7">
        <v>0.999626086956522</v>
      </c>
      <c r="E1137" s="7">
        <f t="shared" si="121"/>
        <v>1.0166210564586196</v>
      </c>
      <c r="F1137" s="7">
        <v>5.2030220705413353</v>
      </c>
      <c r="G1137" s="7">
        <v>185.3</v>
      </c>
      <c r="H1137" s="24">
        <f t="shared" si="122"/>
        <v>6.2942800551366185</v>
      </c>
      <c r="I1137" s="24">
        <f t="shared" si="123"/>
        <v>6.1152764812134306</v>
      </c>
      <c r="J1137" s="24">
        <f t="shared" si="131"/>
        <v>5.2030220705413353</v>
      </c>
      <c r="K1137" s="24">
        <f t="shared" si="132"/>
        <v>74.143725992317556</v>
      </c>
      <c r="L1137" s="24">
        <f t="shared" si="127"/>
        <v>89.694291010071424</v>
      </c>
      <c r="M1137" s="24">
        <f t="shared" si="128"/>
        <v>87.143467324015916</v>
      </c>
      <c r="N1137" s="16">
        <f t="shared" si="129"/>
        <v>48.987677604558549</v>
      </c>
      <c r="O1137" s="16">
        <f t="shared" si="130"/>
        <v>48.987677604558563</v>
      </c>
      <c r="P1137" s="63">
        <f>N1137*'Datos mes_productividad'!V878/100</f>
        <v>51.59300444023939</v>
      </c>
      <c r="Q1137" s="63">
        <f t="shared" si="124"/>
        <v>1.509558569183719</v>
      </c>
      <c r="R1137" s="63">
        <f t="shared" si="125"/>
        <v>1.4835150424837744</v>
      </c>
      <c r="S1137" s="63">
        <f t="shared" si="126"/>
        <v>151.01232239544146</v>
      </c>
    </row>
    <row r="1138" spans="1:19" x14ac:dyDescent="0.3">
      <c r="A1138" s="30">
        <v>2001</v>
      </c>
      <c r="B1138" s="31">
        <v>6</v>
      </c>
      <c r="C1138" s="30" t="str">
        <f t="shared" si="133"/>
        <v>2001-6</v>
      </c>
      <c r="D1138" s="7">
        <v>0.99968095238095245</v>
      </c>
      <c r="E1138" s="7">
        <f t="shared" si="121"/>
        <v>1.0166768546680454</v>
      </c>
      <c r="F1138" s="7">
        <v>5.165493867872101</v>
      </c>
      <c r="G1138" s="7">
        <v>186</v>
      </c>
      <c r="H1138" s="24">
        <f t="shared" si="122"/>
        <v>6.2946255226581398</v>
      </c>
      <c r="I1138" s="24">
        <f t="shared" si="123"/>
        <v>6.1156121239542793</v>
      </c>
      <c r="J1138" s="24">
        <f t="shared" si="131"/>
        <v>5.165493867872101</v>
      </c>
      <c r="K1138" s="24">
        <f t="shared" si="132"/>
        <v>74.423815620998724</v>
      </c>
      <c r="L1138" s="24">
        <f t="shared" si="127"/>
        <v>90.692208970625686</v>
      </c>
      <c r="M1138" s="24">
        <f t="shared" si="128"/>
        <v>88.11300540953178</v>
      </c>
      <c r="N1138" s="16">
        <f t="shared" si="129"/>
        <v>49.532703188426993</v>
      </c>
      <c r="O1138" s="16">
        <f t="shared" si="130"/>
        <v>49.532703188427007</v>
      </c>
      <c r="P1138" s="63">
        <f>N1138*'Datos mes_productividad'!V879/100</f>
        <v>52.092372987834636</v>
      </c>
      <c r="Q1138" s="63">
        <f t="shared" si="124"/>
        <v>1.5041929057878076</v>
      </c>
      <c r="R1138" s="63">
        <f t="shared" si="125"/>
        <v>1.4786043743592816</v>
      </c>
      <c r="S1138" s="63">
        <f t="shared" si="126"/>
        <v>150.46729681157302</v>
      </c>
    </row>
    <row r="1139" spans="1:19" x14ac:dyDescent="0.3">
      <c r="A1139" s="30">
        <v>2001</v>
      </c>
      <c r="B1139" s="31">
        <v>7</v>
      </c>
      <c r="C1139" s="30" t="str">
        <f t="shared" si="133"/>
        <v>2001-7</v>
      </c>
      <c r="D1139" s="7">
        <v>0.99956818181818197</v>
      </c>
      <c r="E1139" s="7">
        <f t="shared" si="121"/>
        <v>1.0165621668561153</v>
      </c>
      <c r="F1139" s="7">
        <v>5.1485987617541005</v>
      </c>
      <c r="G1139" s="7">
        <v>186.4</v>
      </c>
      <c r="H1139" s="24">
        <f t="shared" si="122"/>
        <v>6.2939154476477785</v>
      </c>
      <c r="I1139" s="24">
        <f t="shared" si="123"/>
        <v>6.1149222428284444</v>
      </c>
      <c r="J1139" s="24">
        <f t="shared" si="131"/>
        <v>5.1485987617541005</v>
      </c>
      <c r="K1139" s="24">
        <f t="shared" si="132"/>
        <v>74.583866837387973</v>
      </c>
      <c r="L1139" s="24">
        <f t="shared" si="127"/>
        <v>91.175205790013933</v>
      </c>
      <c r="M1139" s="24">
        <f t="shared" si="128"/>
        <v>88.582266240672496</v>
      </c>
      <c r="N1139" s="16">
        <f t="shared" si="129"/>
        <v>49.79649804321393</v>
      </c>
      <c r="O1139" s="16">
        <f t="shared" si="130"/>
        <v>49.796498043213937</v>
      </c>
      <c r="P1139" s="63">
        <f>N1139*'Datos mes_productividad'!V880/100</f>
        <v>52.05515647861818</v>
      </c>
      <c r="Q1139" s="63">
        <f t="shared" si="124"/>
        <v>1.5013864135366839</v>
      </c>
      <c r="R1139" s="63">
        <f t="shared" si="125"/>
        <v>1.4788095824804306</v>
      </c>
      <c r="S1139" s="63">
        <f t="shared" si="126"/>
        <v>150.20350195678606</v>
      </c>
    </row>
    <row r="1140" spans="1:19" x14ac:dyDescent="0.3">
      <c r="A1140" s="30">
        <v>2001</v>
      </c>
      <c r="B1140" s="31">
        <v>8</v>
      </c>
      <c r="C1140" s="30" t="str">
        <f t="shared" si="133"/>
        <v>2001-8</v>
      </c>
      <c r="D1140" s="7">
        <v>0.99987826086956533</v>
      </c>
      <c r="E1140" s="7">
        <f t="shared" si="121"/>
        <v>1.0168775176626981</v>
      </c>
      <c r="F1140" s="7">
        <v>5.1301846881117434</v>
      </c>
      <c r="G1140" s="7">
        <v>186.7</v>
      </c>
      <c r="H1140" s="24">
        <f t="shared" si="122"/>
        <v>6.2958679020845967</v>
      </c>
      <c r="I1140" s="24">
        <f t="shared" si="123"/>
        <v>6.1168191712449627</v>
      </c>
      <c r="J1140" s="24">
        <f t="shared" si="131"/>
        <v>5.1301846881117434</v>
      </c>
      <c r="K1140" s="24">
        <f t="shared" si="132"/>
        <v>74.703905249679892</v>
      </c>
      <c r="L1140" s="24">
        <f t="shared" si="127"/>
        <v>91.678165176338041</v>
      </c>
      <c r="M1140" s="24">
        <f t="shared" si="128"/>
        <v>89.070921921584457</v>
      </c>
      <c r="N1140" s="16">
        <f t="shared" si="129"/>
        <v>50.071195707780625</v>
      </c>
      <c r="O1140" s="16">
        <f t="shared" si="130"/>
        <v>50.071195707780639</v>
      </c>
      <c r="P1140" s="63">
        <f>N1140*'Datos mes_productividad'!V881/100</f>
        <v>52.02783563532352</v>
      </c>
      <c r="Q1140" s="63">
        <f t="shared" si="124"/>
        <v>1.4991055208995774</v>
      </c>
      <c r="R1140" s="63">
        <f t="shared" si="125"/>
        <v>1.4795415036205819</v>
      </c>
      <c r="S1140" s="63">
        <f t="shared" si="126"/>
        <v>149.92880429221938</v>
      </c>
    </row>
    <row r="1141" spans="1:19" x14ac:dyDescent="0.3">
      <c r="A1141" s="30">
        <v>2001</v>
      </c>
      <c r="B1141" s="31">
        <v>9</v>
      </c>
      <c r="C1141" s="30" t="str">
        <f t="shared" si="133"/>
        <v>2001-9</v>
      </c>
      <c r="D1141" s="7">
        <v>0.99987499999999996</v>
      </c>
      <c r="E1141" s="7">
        <f t="shared" si="121"/>
        <v>1.0168742013540244</v>
      </c>
      <c r="F1141" s="7">
        <v>5.1263005801994987</v>
      </c>
      <c r="G1141" s="7">
        <v>187.1</v>
      </c>
      <c r="H1141" s="24">
        <f t="shared" si="122"/>
        <v>6.295847369580958</v>
      </c>
      <c r="I1141" s="24">
        <f t="shared" si="123"/>
        <v>6.116799222666967</v>
      </c>
      <c r="J1141" s="24">
        <f t="shared" si="131"/>
        <v>5.1263005801994987</v>
      </c>
      <c r="K1141" s="24">
        <f t="shared" si="132"/>
        <v>74.863956466069155</v>
      </c>
      <c r="L1141" s="24">
        <f t="shared" si="127"/>
        <v>91.94389521633984</v>
      </c>
      <c r="M1141" s="24">
        <f t="shared" si="128"/>
        <v>89.329094842036056</v>
      </c>
      <c r="N1141" s="16">
        <f t="shared" si="129"/>
        <v>50.216327548200582</v>
      </c>
      <c r="O1141" s="16">
        <f t="shared" si="130"/>
        <v>50.216327548200582</v>
      </c>
      <c r="P1141" s="63">
        <f>N1141*'Datos mes_productividad'!V882/100</f>
        <v>51.865144008955312</v>
      </c>
      <c r="Q1141" s="63">
        <f t="shared" si="124"/>
        <v>1.4976494949274293</v>
      </c>
      <c r="R1141" s="63">
        <f t="shared" si="125"/>
        <v>1.481163391340458</v>
      </c>
      <c r="S1141" s="63">
        <f t="shared" si="126"/>
        <v>149.78367245179939</v>
      </c>
    </row>
    <row r="1142" spans="1:19" x14ac:dyDescent="0.3">
      <c r="A1142" s="30">
        <v>2001</v>
      </c>
      <c r="B1142" s="31">
        <v>10</v>
      </c>
      <c r="C1142" s="30" t="str">
        <f t="shared" si="133"/>
        <v>2001-10</v>
      </c>
      <c r="D1142" s="7">
        <v>0.99985652173913064</v>
      </c>
      <c r="E1142" s="7">
        <f t="shared" si="121"/>
        <v>1.0168554089382085</v>
      </c>
      <c r="F1142" s="7">
        <v>5.1036850838210714</v>
      </c>
      <c r="G1142" s="7">
        <v>187.4</v>
      </c>
      <c r="H1142" s="24">
        <f t="shared" si="122"/>
        <v>6.2957310187270128</v>
      </c>
      <c r="I1142" s="24">
        <f t="shared" si="123"/>
        <v>6.1166861807250026</v>
      </c>
      <c r="J1142" s="24">
        <f t="shared" si="131"/>
        <v>5.1036850838210714</v>
      </c>
      <c r="K1142" s="24">
        <f t="shared" si="132"/>
        <v>74.983994878361088</v>
      </c>
      <c r="L1142" s="24">
        <f t="shared" si="127"/>
        <v>92.497686418834661</v>
      </c>
      <c r="M1142" s="24">
        <f t="shared" si="128"/>
        <v>89.867136728709937</v>
      </c>
      <c r="N1142" s="16">
        <f t="shared" si="129"/>
        <v>50.518787655555798</v>
      </c>
      <c r="O1142" s="16">
        <f t="shared" si="130"/>
        <v>50.518787655555805</v>
      </c>
      <c r="P1142" s="63">
        <f>N1142*'Datos mes_productividad'!V883/100</f>
        <v>51.864046997598933</v>
      </c>
      <c r="Q1142" s="63">
        <f t="shared" si="124"/>
        <v>1.4945976504006437</v>
      </c>
      <c r="R1142" s="63">
        <f t="shared" si="125"/>
        <v>1.4811469871349205</v>
      </c>
      <c r="S1142" s="63">
        <f t="shared" si="126"/>
        <v>149.4812123444442</v>
      </c>
    </row>
    <row r="1143" spans="1:19" x14ac:dyDescent="0.3">
      <c r="A1143" s="30">
        <v>2001</v>
      </c>
      <c r="B1143" s="31">
        <v>11</v>
      </c>
      <c r="C1143" s="30" t="str">
        <f t="shared" si="133"/>
        <v>2001-11</v>
      </c>
      <c r="D1143" s="7">
        <v>0.99987727272727267</v>
      </c>
      <c r="E1143" s="7">
        <f t="shared" si="121"/>
        <v>1.0168765127206756</v>
      </c>
      <c r="F1143" s="7">
        <v>5.0869469994715617</v>
      </c>
      <c r="G1143" s="7">
        <v>188.1</v>
      </c>
      <c r="H1143" s="24">
        <f t="shared" si="122"/>
        <v>6.2958616801137968</v>
      </c>
      <c r="I1143" s="24">
        <f t="shared" si="123"/>
        <v>6.1168131262213263</v>
      </c>
      <c r="J1143" s="24">
        <f t="shared" si="131"/>
        <v>5.0869469994715617</v>
      </c>
      <c r="K1143" s="24">
        <f t="shared" si="132"/>
        <v>75.264084507042256</v>
      </c>
      <c r="L1143" s="24">
        <f t="shared" si="127"/>
        <v>93.150619730450941</v>
      </c>
      <c r="M1143" s="24">
        <f t="shared" si="128"/>
        <v>90.501501213504227</v>
      </c>
      <c r="N1143" s="16">
        <f t="shared" si="129"/>
        <v>50.875395486517348</v>
      </c>
      <c r="O1143" s="16">
        <f t="shared" si="130"/>
        <v>50.875395486517341</v>
      </c>
      <c r="P1143" s="63">
        <f>N1143*'Datos mes_productividad'!V884/100</f>
        <v>51.91634660354859</v>
      </c>
      <c r="Q1143" s="63">
        <f t="shared" si="124"/>
        <v>1.4910630285747417</v>
      </c>
      <c r="R1143" s="63">
        <f t="shared" si="125"/>
        <v>1.4806547949353455</v>
      </c>
      <c r="S1143" s="63">
        <f t="shared" si="126"/>
        <v>149.12460451348267</v>
      </c>
    </row>
    <row r="1144" spans="1:19" x14ac:dyDescent="0.3">
      <c r="A1144" s="30">
        <v>2001</v>
      </c>
      <c r="B1144" s="31">
        <v>12</v>
      </c>
      <c r="C1144" s="30" t="str">
        <f t="shared" si="133"/>
        <v>2001-12</v>
      </c>
      <c r="D1144" s="7">
        <v>0.99997619047619057</v>
      </c>
      <c r="E1144" s="7">
        <f t="shared" si="121"/>
        <v>1.0169771122025415</v>
      </c>
      <c r="F1144" s="7">
        <v>5.0830792479935338</v>
      </c>
      <c r="G1144" s="7">
        <v>188.4</v>
      </c>
      <c r="H1144" s="24">
        <f t="shared" si="122"/>
        <v>6.2964845290192386</v>
      </c>
      <c r="I1144" s="24">
        <f t="shared" si="123"/>
        <v>6.1174182618729729</v>
      </c>
      <c r="J1144" s="24">
        <f t="shared" si="131"/>
        <v>5.0830792479935338</v>
      </c>
      <c r="K1144" s="24">
        <f t="shared" si="132"/>
        <v>75.384122919334189</v>
      </c>
      <c r="L1144" s="24">
        <f t="shared" si="127"/>
        <v>93.379414433216823</v>
      </c>
      <c r="M1144" s="24">
        <f t="shared" si="128"/>
        <v>90.723789203964529</v>
      </c>
      <c r="N1144" s="16">
        <f t="shared" si="129"/>
        <v>51.000354622829235</v>
      </c>
      <c r="O1144" s="16">
        <f t="shared" si="130"/>
        <v>51.000354622829256</v>
      </c>
      <c r="P1144" s="63">
        <f>N1144*'Datos mes_productividad'!V885/100</f>
        <v>51.731177447368516</v>
      </c>
      <c r="Q1144" s="63">
        <f t="shared" si="124"/>
        <v>1.4899609776656657</v>
      </c>
      <c r="R1144" s="63">
        <f t="shared" si="125"/>
        <v>1.4826529234257073</v>
      </c>
      <c r="S1144" s="63">
        <f t="shared" si="126"/>
        <v>148.99964537717076</v>
      </c>
    </row>
    <row r="1145" spans="1:19" x14ac:dyDescent="0.3">
      <c r="A1145" s="30">
        <v>2002</v>
      </c>
      <c r="B1145" s="31">
        <v>1</v>
      </c>
      <c r="C1145" s="30" t="str">
        <f t="shared" si="133"/>
        <v>2002-1</v>
      </c>
      <c r="D1145" s="7">
        <v>1.5940043478260868</v>
      </c>
      <c r="E1145" s="7">
        <f t="shared" si="121"/>
        <v>1.6211045362175218</v>
      </c>
      <c r="F1145" s="7">
        <v>5.1996144800793012</v>
      </c>
      <c r="G1145" s="7">
        <v>188.7</v>
      </c>
      <c r="H1145" s="24">
        <f t="shared" si="122"/>
        <v>10.036862688197505</v>
      </c>
      <c r="I1145" s="24">
        <f t="shared" si="123"/>
        <v>9.75142348364583</v>
      </c>
      <c r="J1145" s="24">
        <f t="shared" si="131"/>
        <v>5.1996144800793012</v>
      </c>
      <c r="K1145" s="24">
        <f t="shared" si="132"/>
        <v>75.504161331626122</v>
      </c>
      <c r="L1145" s="24">
        <f t="shared" si="127"/>
        <v>145.74636303833918</v>
      </c>
      <c r="M1145" s="24">
        <f t="shared" si="128"/>
        <v>141.60146963645144</v>
      </c>
      <c r="N1145" s="16">
        <f t="shared" si="129"/>
        <v>79.601229511445837</v>
      </c>
      <c r="O1145" s="16">
        <f t="shared" si="130"/>
        <v>79.601229511445837</v>
      </c>
      <c r="P1145" s="63">
        <f>N1145*'Datos mes_productividad'!V886/100</f>
        <v>80.256790108750678</v>
      </c>
      <c r="Q1145" s="63">
        <f t="shared" si="124"/>
        <v>1.919161636316705</v>
      </c>
      <c r="R1145" s="63">
        <f t="shared" si="125"/>
        <v>1.908711971893031</v>
      </c>
      <c r="S1145" s="63">
        <f t="shared" si="126"/>
        <v>120.39877048855416</v>
      </c>
    </row>
    <row r="1146" spans="1:19" x14ac:dyDescent="0.3">
      <c r="A1146" s="30">
        <v>2002</v>
      </c>
      <c r="B1146" s="31">
        <v>2</v>
      </c>
      <c r="C1146" s="30" t="str">
        <f t="shared" si="133"/>
        <v>2002-2</v>
      </c>
      <c r="D1146" s="7">
        <v>2.0209999999999999</v>
      </c>
      <c r="E1146" s="7">
        <f t="shared" si="121"/>
        <v>2.0553596808965953</v>
      </c>
      <c r="F1146" s="7">
        <v>5.3629073054489123</v>
      </c>
      <c r="G1146" s="7">
        <v>189.1</v>
      </c>
      <c r="H1146" s="24">
        <f t="shared" si="122"/>
        <v>12.725498221200768</v>
      </c>
      <c r="I1146" s="24">
        <f t="shared" si="123"/>
        <v>12.363596678594764</v>
      </c>
      <c r="J1146" s="24">
        <f t="shared" si="131"/>
        <v>5.3629073054489123</v>
      </c>
      <c r="K1146" s="24">
        <f t="shared" si="132"/>
        <v>75.664212548015371</v>
      </c>
      <c r="L1146" s="24">
        <f t="shared" si="127"/>
        <v>179.54157089570057</v>
      </c>
      <c r="M1146" s="24">
        <f t="shared" si="128"/>
        <v>174.43557265974874</v>
      </c>
      <c r="N1146" s="16">
        <f t="shared" si="129"/>
        <v>98.058912028938153</v>
      </c>
      <c r="O1146" s="16">
        <f t="shared" si="130"/>
        <v>98.058912028938138</v>
      </c>
      <c r="P1146" s="63">
        <f>N1146*'Datos mes_productividad'!V887/100</f>
        <v>98.272481625005497</v>
      </c>
      <c r="Q1146" s="63">
        <f t="shared" si="124"/>
        <v>2.0602293878951601</v>
      </c>
      <c r="R1146" s="63">
        <f t="shared" si="125"/>
        <v>2.0559131463586384</v>
      </c>
      <c r="S1146" s="63">
        <f t="shared" si="126"/>
        <v>101.94108797106185</v>
      </c>
    </row>
    <row r="1147" spans="1:19" x14ac:dyDescent="0.3">
      <c r="A1147" s="30">
        <v>2002</v>
      </c>
      <c r="B1147" s="31">
        <v>3</v>
      </c>
      <c r="C1147" s="30" t="str">
        <f t="shared" si="133"/>
        <v>2002-3</v>
      </c>
      <c r="D1147" s="7">
        <v>2.4541666666666671</v>
      </c>
      <c r="E1147" s="7">
        <f t="shared" si="121"/>
        <v>2.4958907555007728</v>
      </c>
      <c r="F1147" s="7">
        <v>5.5750360816769708</v>
      </c>
      <c r="G1147" s="7">
        <v>189.2</v>
      </c>
      <c r="H1147" s="24">
        <f t="shared" si="122"/>
        <v>15.452990376643685</v>
      </c>
      <c r="I1147" s="24">
        <f t="shared" si="123"/>
        <v>15.013521449142994</v>
      </c>
      <c r="J1147" s="24">
        <f t="shared" si="131"/>
        <v>5.5750360816769708</v>
      </c>
      <c r="K1147" s="24">
        <f t="shared" si="132"/>
        <v>75.704225352112672</v>
      </c>
      <c r="L1147" s="24">
        <f t="shared" si="127"/>
        <v>209.83840260376741</v>
      </c>
      <c r="M1147" s="24">
        <f t="shared" si="128"/>
        <v>203.87079015510392</v>
      </c>
      <c r="N1147" s="16">
        <f t="shared" si="129"/>
        <v>114.60591192648673</v>
      </c>
      <c r="O1147" s="16">
        <f t="shared" si="130"/>
        <v>114.60591192648675</v>
      </c>
      <c r="P1147" s="63">
        <f>N1147*'Datos mes_productividad'!V888/100</f>
        <v>114.16545625932085</v>
      </c>
      <c r="Q1147" s="63">
        <f t="shared" si="124"/>
        <v>2.0957132448041387</v>
      </c>
      <c r="R1147" s="63">
        <f t="shared" si="125"/>
        <v>2.1065227609691677</v>
      </c>
      <c r="S1147" s="63">
        <f t="shared" si="126"/>
        <v>85.394088073513274</v>
      </c>
    </row>
    <row r="1148" spans="1:19" x14ac:dyDescent="0.3">
      <c r="A1148" s="30">
        <v>2002</v>
      </c>
      <c r="B1148" s="31">
        <v>4</v>
      </c>
      <c r="C1148" s="30" t="str">
        <f t="shared" si="133"/>
        <v>2002-4</v>
      </c>
      <c r="D1148" s="7">
        <v>2.9229545454545449</v>
      </c>
      <c r="E1148" s="7">
        <f t="shared" si="121"/>
        <v>2.9726486500844662</v>
      </c>
      <c r="F1148" s="7">
        <v>6.1542065130384627</v>
      </c>
      <c r="G1148" s="7">
        <v>189.7</v>
      </c>
      <c r="H1148" s="24">
        <f t="shared" si="122"/>
        <v>18.404776283440132</v>
      </c>
      <c r="I1148" s="24">
        <f t="shared" si="123"/>
        <v>17.881361261684951</v>
      </c>
      <c r="J1148" s="24">
        <f t="shared" si="131"/>
        <v>6.1542065130384627</v>
      </c>
      <c r="K1148" s="24">
        <f t="shared" si="132"/>
        <v>75.904289372599237</v>
      </c>
      <c r="L1148" s="24">
        <f t="shared" si="127"/>
        <v>226.99944532190582</v>
      </c>
      <c r="M1148" s="24">
        <f t="shared" si="128"/>
        <v>220.54378849773218</v>
      </c>
      <c r="N1148" s="16">
        <f t="shared" si="129"/>
        <v>123.97863363003223</v>
      </c>
      <c r="O1148" s="16">
        <f t="shared" si="130"/>
        <v>123.97863363003225</v>
      </c>
      <c r="P1148" s="63">
        <f>N1148*'Datos mes_productividad'!V889/100</f>
        <v>122.76014245725719</v>
      </c>
      <c r="Q1148" s="63">
        <f t="shared" si="124"/>
        <v>2.2220699838276259</v>
      </c>
      <c r="R1148" s="63">
        <f t="shared" si="125"/>
        <v>2.2576859269482159</v>
      </c>
      <c r="S1148" s="63">
        <f t="shared" si="126"/>
        <v>76.02136636996778</v>
      </c>
    </row>
    <row r="1149" spans="1:19" x14ac:dyDescent="0.3">
      <c r="A1149" s="30">
        <v>2002</v>
      </c>
      <c r="B1149" s="31">
        <v>5</v>
      </c>
      <c r="C1149" s="30" t="str">
        <f t="shared" si="133"/>
        <v>2002-5</v>
      </c>
      <c r="D1149" s="7">
        <v>3.3102173913043482</v>
      </c>
      <c r="E1149" s="7">
        <f t="shared" si="121"/>
        <v>3.366495478025564</v>
      </c>
      <c r="F1149" s="7">
        <v>6.4010360096739785</v>
      </c>
      <c r="G1149" s="7">
        <v>190</v>
      </c>
      <c r="H1149" s="24">
        <f t="shared" si="122"/>
        <v>20.843228859392049</v>
      </c>
      <c r="I1149" s="24">
        <f t="shared" si="123"/>
        <v>20.250466474298399</v>
      </c>
      <c r="J1149" s="24">
        <f t="shared" si="131"/>
        <v>6.4010360096739785</v>
      </c>
      <c r="K1149" s="24">
        <f t="shared" si="132"/>
        <v>76.02432778489117</v>
      </c>
      <c r="L1149" s="24">
        <f t="shared" si="127"/>
        <v>247.55249939339615</v>
      </c>
      <c r="M1149" s="24">
        <f t="shared" si="128"/>
        <v>240.51233248997502</v>
      </c>
      <c r="N1149" s="16">
        <f t="shared" si="129"/>
        <v>135.20394546766269</v>
      </c>
      <c r="O1149" s="16">
        <f t="shared" si="130"/>
        <v>135.20394546766269</v>
      </c>
      <c r="P1149" s="63">
        <f>N1149*'Datos mes_productividad'!V890/100</f>
        <v>133.07079328782322</v>
      </c>
      <c r="Q1149" s="63">
        <f t="shared" si="124"/>
        <v>2.1448902660084785</v>
      </c>
      <c r="R1149" s="63">
        <f t="shared" si="125"/>
        <v>2.2155022404485134</v>
      </c>
      <c r="S1149" s="63">
        <f t="shared" si="126"/>
        <v>64.796054532337294</v>
      </c>
    </row>
    <row r="1150" spans="1:19" x14ac:dyDescent="0.3">
      <c r="A1150" s="30">
        <v>2002</v>
      </c>
      <c r="B1150" s="31">
        <v>6</v>
      </c>
      <c r="C1150" s="30" t="str">
        <f t="shared" si="133"/>
        <v>2002-6</v>
      </c>
      <c r="D1150" s="7">
        <v>3.625</v>
      </c>
      <c r="E1150" s="7">
        <f t="shared" si="121"/>
        <v>3.6866298086344171</v>
      </c>
      <c r="F1150" s="7">
        <v>6.6328830125660216</v>
      </c>
      <c r="G1150" s="7">
        <v>190.2</v>
      </c>
      <c r="H1150" s="24">
        <f t="shared" si="122"/>
        <v>22.825299877215627</v>
      </c>
      <c r="I1150" s="24">
        <f t="shared" si="123"/>
        <v>22.176169203318167</v>
      </c>
      <c r="J1150" s="24">
        <f t="shared" si="131"/>
        <v>6.6328830125660208</v>
      </c>
      <c r="K1150" s="24">
        <f t="shared" si="132"/>
        <v>76.104353393085788</v>
      </c>
      <c r="L1150" s="24">
        <f t="shared" si="127"/>
        <v>261.89285788213431</v>
      </c>
      <c r="M1150" s="24">
        <f t="shared" si="128"/>
        <v>254.444864285535</v>
      </c>
      <c r="N1150" s="16">
        <f t="shared" si="129"/>
        <v>143.03611461097213</v>
      </c>
      <c r="O1150" s="16">
        <f t="shared" si="130"/>
        <v>143.03611461097213</v>
      </c>
      <c r="P1150" s="63">
        <f>N1150*'Datos mes_productividad'!V891/100</f>
        <v>139.93357446149614</v>
      </c>
      <c r="Q1150" s="63">
        <f t="shared" si="124"/>
        <v>2.0649408453522593</v>
      </c>
      <c r="R1150" s="63">
        <f t="shared" si="125"/>
        <v>2.1774079257707646</v>
      </c>
      <c r="S1150" s="63">
        <f t="shared" si="126"/>
        <v>56.963885389027844</v>
      </c>
    </row>
    <row r="1151" spans="1:19" x14ac:dyDescent="0.3">
      <c r="A1151" s="30">
        <v>2002</v>
      </c>
      <c r="B1151" s="31">
        <v>7</v>
      </c>
      <c r="C1151" s="30" t="str">
        <f t="shared" si="133"/>
        <v>2002-7</v>
      </c>
      <c r="D1151" s="7">
        <v>3.6067304347826084</v>
      </c>
      <c r="E1151" s="7">
        <f t="shared" si="121"/>
        <v>3.6680496365733894</v>
      </c>
      <c r="F1151" s="7">
        <v>6.8443826112911701</v>
      </c>
      <c r="G1151" s="7">
        <v>190.5</v>
      </c>
      <c r="H1151" s="24">
        <f t="shared" si="122"/>
        <v>22.71026310350161</v>
      </c>
      <c r="I1151" s="24">
        <f t="shared" si="123"/>
        <v>22.064403970343843</v>
      </c>
      <c r="J1151" s="24">
        <f t="shared" si="131"/>
        <v>6.844382611291171</v>
      </c>
      <c r="K1151" s="24">
        <f t="shared" si="132"/>
        <v>76.224391805377721</v>
      </c>
      <c r="L1151" s="24">
        <f t="shared" si="127"/>
        <v>252.9192318893403</v>
      </c>
      <c r="M1151" s="24">
        <f t="shared" si="128"/>
        <v>245.72644001711441</v>
      </c>
      <c r="N1151" s="16">
        <f t="shared" si="129"/>
        <v>138.13505466469843</v>
      </c>
      <c r="O1151" s="16">
        <f t="shared" si="130"/>
        <v>138.13505466469843</v>
      </c>
      <c r="P1151" s="63">
        <f>N1151*'Datos mes_productividad'!V892/100</f>
        <v>135.16021062913089</v>
      </c>
      <c r="Q1151" s="63">
        <f t="shared" si="124"/>
        <v>2.2313018118699457</v>
      </c>
      <c r="R1151" s="63">
        <f t="shared" si="125"/>
        <v>2.3385964170880751</v>
      </c>
      <c r="S1151" s="63">
        <f t="shared" si="126"/>
        <v>61.864945335301577</v>
      </c>
    </row>
    <row r="1152" spans="1:19" x14ac:dyDescent="0.3">
      <c r="A1152" s="30">
        <v>2002</v>
      </c>
      <c r="B1152" s="31">
        <v>8</v>
      </c>
      <c r="C1152" s="30" t="str">
        <f t="shared" si="133"/>
        <v>2002-8</v>
      </c>
      <c r="D1152" s="7">
        <v>3.6202272727272717</v>
      </c>
      <c r="E1152" s="7">
        <f t="shared" si="121"/>
        <v>3.6817759386669353</v>
      </c>
      <c r="F1152" s="7">
        <v>7.0046756666252437</v>
      </c>
      <c r="G1152" s="7">
        <v>191.1</v>
      </c>
      <c r="H1152" s="24">
        <f t="shared" si="122"/>
        <v>22.795247758255023</v>
      </c>
      <c r="I1152" s="24">
        <f t="shared" si="123"/>
        <v>22.146971739163323</v>
      </c>
      <c r="J1152" s="24">
        <f t="shared" si="131"/>
        <v>7.0046756666252428</v>
      </c>
      <c r="K1152" s="24">
        <f t="shared" si="132"/>
        <v>76.464468629961587</v>
      </c>
      <c r="L1152" s="24">
        <f t="shared" si="127"/>
        <v>248.83757508262474</v>
      </c>
      <c r="M1152" s="24">
        <f t="shared" si="128"/>
        <v>241.76086180072687</v>
      </c>
      <c r="N1152" s="16">
        <f t="shared" si="129"/>
        <v>135.90580589659811</v>
      </c>
      <c r="O1152" s="16">
        <f t="shared" si="130"/>
        <v>135.90580589659811</v>
      </c>
      <c r="P1152" s="63">
        <f>N1152*'Datos mes_productividad'!V893/100</f>
        <v>133.00001773543988</v>
      </c>
      <c r="Q1152" s="63">
        <f t="shared" si="124"/>
        <v>2.3203554951661101</v>
      </c>
      <c r="R1152" s="63">
        <f t="shared" si="125"/>
        <v>2.4255516306640406</v>
      </c>
      <c r="S1152" s="63">
        <f t="shared" si="126"/>
        <v>64.09419410340189</v>
      </c>
    </row>
    <row r="1153" spans="1:19" x14ac:dyDescent="0.3">
      <c r="A1153" s="30">
        <v>2002</v>
      </c>
      <c r="B1153" s="31">
        <v>9</v>
      </c>
      <c r="C1153" s="30" t="str">
        <f t="shared" si="133"/>
        <v>2002-9</v>
      </c>
      <c r="D1153" s="7">
        <v>3.6459523809523815</v>
      </c>
      <c r="E1153" s="7">
        <f t="shared" ref="E1153:E1216" si="134">E1154*D1153/D1154</f>
        <v>3.7079384078567381</v>
      </c>
      <c r="F1153" s="7">
        <v>7.0992921864302616</v>
      </c>
      <c r="G1153" s="7">
        <v>191.3</v>
      </c>
      <c r="H1153" s="24">
        <f t="shared" ref="H1153:H1216" si="135">D1153/D$1324*100</f>
        <v>22.957229360906599</v>
      </c>
      <c r="I1153" s="24">
        <f t="shared" ref="I1153:I1216" si="136">E1153/E$1324*100</f>
        <v>22.304346733031931</v>
      </c>
      <c r="J1153" s="24">
        <f t="shared" si="131"/>
        <v>7.0992921864302616</v>
      </c>
      <c r="K1153" s="24">
        <f t="shared" si="132"/>
        <v>76.544494238156219</v>
      </c>
      <c r="L1153" s="24">
        <f t="shared" si="127"/>
        <v>247.52460729800501</v>
      </c>
      <c r="M1153" s="24">
        <f t="shared" si="128"/>
        <v>240.48523362029286</v>
      </c>
      <c r="N1153" s="16">
        <f t="shared" si="129"/>
        <v>135.18871184508373</v>
      </c>
      <c r="O1153" s="16">
        <f t="shared" si="130"/>
        <v>135.1887118450837</v>
      </c>
      <c r="P1153" s="63">
        <f>N1153*'Datos mes_productividad'!V894/100</f>
        <v>132.31919535571987</v>
      </c>
      <c r="Q1153" s="63">
        <f t="shared" ref="Q1153:Q1216" si="137">D1153+(D1153-(D1153*N1153/100))</f>
        <v>2.3629887036100783</v>
      </c>
      <c r="R1153" s="63">
        <f t="shared" ref="R1153:R1216" si="138">D1153+(D1153-(D1153*P1153/100))</f>
        <v>2.467609908375862</v>
      </c>
      <c r="S1153" s="63">
        <f t="shared" ref="S1153:S1216" si="139">Q1153/D1153*100</f>
        <v>64.811288154916255</v>
      </c>
    </row>
    <row r="1154" spans="1:19" x14ac:dyDescent="0.3">
      <c r="A1154" s="30">
        <v>2002</v>
      </c>
      <c r="B1154" s="31">
        <v>10</v>
      </c>
      <c r="C1154" s="30" t="str">
        <f t="shared" si="133"/>
        <v>2002-10</v>
      </c>
      <c r="D1154" s="7">
        <v>3.651739130434783</v>
      </c>
      <c r="E1154" s="7">
        <f t="shared" si="134"/>
        <v>3.7138235397565786</v>
      </c>
      <c r="F1154" s="7">
        <v>7.1148089903581777</v>
      </c>
      <c r="G1154" s="7">
        <v>191.5</v>
      </c>
      <c r="H1154" s="24">
        <f t="shared" si="135"/>
        <v>22.993666407044564</v>
      </c>
      <c r="I1154" s="24">
        <f t="shared" si="136"/>
        <v>22.339747542868885</v>
      </c>
      <c r="J1154" s="24">
        <f t="shared" si="131"/>
        <v>7.1148089903581777</v>
      </c>
      <c r="K1154" s="24">
        <f t="shared" si="132"/>
        <v>76.624519846350836</v>
      </c>
      <c r="L1154" s="24">
        <f t="shared" ref="L1154:L1217" si="140">H1154*K1154/J1154</f>
        <v>247.63541092032315</v>
      </c>
      <c r="M1154" s="24">
        <f t="shared" ref="M1154:M1217" si="141">I1154*K1154/J1154</f>
        <v>240.59288608882937</v>
      </c>
      <c r="N1154" s="16">
        <f t="shared" ref="N1154:N1217" si="142">L1154/$E$5*100</f>
        <v>135.2492286524124</v>
      </c>
      <c r="O1154" s="16">
        <f t="shared" ref="O1154:O1217" si="143">M1154/$F$5*100</f>
        <v>135.2492286524124</v>
      </c>
      <c r="P1154" s="63">
        <f>N1154*'Datos mes_productividad'!V895/100</f>
        <v>132.39937987921235</v>
      </c>
      <c r="Q1154" s="63">
        <f t="shared" si="137"/>
        <v>2.3645292545582102</v>
      </c>
      <c r="R1154" s="63">
        <f t="shared" si="138"/>
        <v>2.4685982973673717</v>
      </c>
      <c r="S1154" s="63">
        <f t="shared" si="139"/>
        <v>64.750771347587602</v>
      </c>
    </row>
    <row r="1155" spans="1:19" x14ac:dyDescent="0.3">
      <c r="A1155" s="30">
        <v>2002</v>
      </c>
      <c r="B1155" s="31">
        <v>11</v>
      </c>
      <c r="C1155" s="30" t="str">
        <f t="shared" si="133"/>
        <v>2002-11</v>
      </c>
      <c r="D1155" s="7">
        <v>3.5261904761904761</v>
      </c>
      <c r="E1155" s="7">
        <f t="shared" si="134"/>
        <v>3.586140391847338</v>
      </c>
      <c r="F1155" s="7">
        <v>7.1510330400057835</v>
      </c>
      <c r="G1155" s="7">
        <v>191.9</v>
      </c>
      <c r="H1155" s="24">
        <f t="shared" si="135"/>
        <v>22.203132425718451</v>
      </c>
      <c r="I1155" s="24">
        <f t="shared" si="136"/>
        <v>21.571695625690776</v>
      </c>
      <c r="J1155" s="24">
        <f t="shared" si="131"/>
        <v>7.1510330400057835</v>
      </c>
      <c r="K1155" s="24">
        <f t="shared" si="132"/>
        <v>76.784571062740085</v>
      </c>
      <c r="L1155" s="24">
        <f t="shared" si="140"/>
        <v>238.40723291590726</v>
      </c>
      <c r="M1155" s="24">
        <f t="shared" si="141"/>
        <v>231.62714903542289</v>
      </c>
      <c r="N1155" s="16">
        <f t="shared" si="142"/>
        <v>130.20914188806032</v>
      </c>
      <c r="O1155" s="16">
        <f t="shared" si="143"/>
        <v>130.20914188806029</v>
      </c>
      <c r="P1155" s="63">
        <f>N1155*'Datos mes_productividad'!V896/100</f>
        <v>127.48566789029259</v>
      </c>
      <c r="Q1155" s="63">
        <f t="shared" si="137"/>
        <v>2.4609585919948254</v>
      </c>
      <c r="R1155" s="63">
        <f t="shared" si="138"/>
        <v>2.5569934727256349</v>
      </c>
      <c r="S1155" s="63">
        <f t="shared" si="139"/>
        <v>69.790858111939684</v>
      </c>
    </row>
    <row r="1156" spans="1:19" x14ac:dyDescent="0.3">
      <c r="A1156" s="30">
        <v>2002</v>
      </c>
      <c r="B1156" s="31">
        <v>12</v>
      </c>
      <c r="C1156" s="30" t="str">
        <f t="shared" si="133"/>
        <v>2002-12</v>
      </c>
      <c r="D1156" s="7">
        <v>3.4809090909090901</v>
      </c>
      <c r="E1156" s="7">
        <f t="shared" si="134"/>
        <v>3.5400891629495121</v>
      </c>
      <c r="F1156" s="7">
        <v>7.1644235074853926</v>
      </c>
      <c r="G1156" s="7">
        <v>192.1</v>
      </c>
      <c r="H1156" s="24">
        <f t="shared" si="135"/>
        <v>21.918012095262348</v>
      </c>
      <c r="I1156" s="24">
        <f t="shared" si="136"/>
        <v>21.294683856929215</v>
      </c>
      <c r="J1156" s="24">
        <f t="shared" si="131"/>
        <v>7.1644235074853926</v>
      </c>
      <c r="K1156" s="24">
        <f t="shared" si="132"/>
        <v>76.864596670934702</v>
      </c>
      <c r="L1156" s="24">
        <f t="shared" si="140"/>
        <v>235.15069394918009</v>
      </c>
      <c r="M1156" s="24">
        <f t="shared" si="141"/>
        <v>228.46322306153334</v>
      </c>
      <c r="N1156" s="16">
        <f t="shared" si="142"/>
        <v>128.4305417206227</v>
      </c>
      <c r="O1156" s="16">
        <f t="shared" si="143"/>
        <v>128.43054172062267</v>
      </c>
      <c r="P1156" s="63">
        <f>N1156*'Datos mes_productividad'!V897/100</f>
        <v>125.76417141384196</v>
      </c>
      <c r="Q1156" s="63">
        <f t="shared" si="137"/>
        <v>2.491267779561233</v>
      </c>
      <c r="R1156" s="63">
        <f t="shared" si="138"/>
        <v>2.5840817059672636</v>
      </c>
      <c r="S1156" s="63">
        <f t="shared" si="139"/>
        <v>71.569458279377301</v>
      </c>
    </row>
    <row r="1157" spans="1:19" x14ac:dyDescent="0.3">
      <c r="A1157" s="30">
        <v>2003</v>
      </c>
      <c r="B1157" s="31">
        <v>1</v>
      </c>
      <c r="C1157" s="30" t="str">
        <f t="shared" si="133"/>
        <v>2003-1</v>
      </c>
      <c r="D1157" s="7">
        <v>3.2595652173913043</v>
      </c>
      <c r="E1157" s="7">
        <f t="shared" si="134"/>
        <v>3.3149821499648846</v>
      </c>
      <c r="F1157" s="7">
        <v>7.2589418886851034</v>
      </c>
      <c r="G1157" s="7">
        <v>192.4</v>
      </c>
      <c r="H1157" s="24">
        <f t="shared" si="135"/>
        <v>20.524290636220158</v>
      </c>
      <c r="I1157" s="24">
        <f t="shared" si="136"/>
        <v>19.940598562791763</v>
      </c>
      <c r="J1157" s="24">
        <f t="shared" si="131"/>
        <v>7.2589418886851043</v>
      </c>
      <c r="K1157" s="24">
        <f t="shared" si="132"/>
        <v>76.984635083226635</v>
      </c>
      <c r="L1157" s="24">
        <f t="shared" si="140"/>
        <v>217.67015760718644</v>
      </c>
      <c r="M1157" s="24">
        <f t="shared" si="141"/>
        <v>211.47981720180312</v>
      </c>
      <c r="N1157" s="16">
        <f t="shared" si="142"/>
        <v>118.88332451166788</v>
      </c>
      <c r="O1157" s="16">
        <f t="shared" si="143"/>
        <v>118.88332451166788</v>
      </c>
      <c r="P1157" s="63">
        <f>N1157*'Datos mes_productividad'!V898/100</f>
        <v>116.43359140776558</v>
      </c>
      <c r="Q1157" s="63">
        <f t="shared" si="137"/>
        <v>2.6440509397218515</v>
      </c>
      <c r="R1157" s="63">
        <f t="shared" si="138"/>
        <v>2.7239015878955719</v>
      </c>
      <c r="S1157" s="63">
        <f t="shared" si="139"/>
        <v>81.116675488332106</v>
      </c>
    </row>
    <row r="1158" spans="1:19" x14ac:dyDescent="0.3">
      <c r="A1158" s="30">
        <v>2003</v>
      </c>
      <c r="B1158" s="31">
        <v>2</v>
      </c>
      <c r="C1158" s="30" t="str">
        <f t="shared" si="133"/>
        <v>2003-2</v>
      </c>
      <c r="D1158" s="7">
        <v>3.1594749999999996</v>
      </c>
      <c r="E1158" s="7">
        <f t="shared" si="134"/>
        <v>3.2131902661062686</v>
      </c>
      <c r="F1158" s="7">
        <v>7.3000292514401224</v>
      </c>
      <c r="G1158" s="7">
        <v>192.5</v>
      </c>
      <c r="H1158" s="24">
        <f t="shared" si="135"/>
        <v>19.894059125397469</v>
      </c>
      <c r="I1158" s="24">
        <f t="shared" si="136"/>
        <v>19.328290260318251</v>
      </c>
      <c r="J1158" s="24">
        <f t="shared" si="131"/>
        <v>7.3000292514401224</v>
      </c>
      <c r="K1158" s="24">
        <f t="shared" si="132"/>
        <v>77.024647887323951</v>
      </c>
      <c r="L1158" s="24">
        <f t="shared" si="140"/>
        <v>209.90777521625012</v>
      </c>
      <c r="M1158" s="24">
        <f t="shared" si="141"/>
        <v>203.93818987387075</v>
      </c>
      <c r="N1158" s="16">
        <f t="shared" si="142"/>
        <v>114.6438006609493</v>
      </c>
      <c r="O1158" s="16">
        <f t="shared" si="143"/>
        <v>114.64380066094932</v>
      </c>
      <c r="P1158" s="63">
        <f>N1158*'Datos mes_productividad'!V899/100</f>
        <v>112.29919940310623</v>
      </c>
      <c r="Q1158" s="63">
        <f t="shared" si="137"/>
        <v>2.696807779067472</v>
      </c>
      <c r="R1158" s="63">
        <f t="shared" si="138"/>
        <v>2.7708848696587092</v>
      </c>
      <c r="S1158" s="63">
        <f t="shared" si="139"/>
        <v>85.356199339050704</v>
      </c>
    </row>
    <row r="1159" spans="1:19" x14ac:dyDescent="0.3">
      <c r="A1159" s="30">
        <v>2003</v>
      </c>
      <c r="B1159" s="31">
        <v>3</v>
      </c>
      <c r="C1159" s="30" t="str">
        <f t="shared" si="133"/>
        <v>2003-3</v>
      </c>
      <c r="D1159" s="7">
        <v>3.0594047619047622</v>
      </c>
      <c r="E1159" s="7">
        <f t="shared" si="134"/>
        <v>3.1114187012182559</v>
      </c>
      <c r="F1159" s="7">
        <v>7.3426432147221323</v>
      </c>
      <c r="G1159" s="7">
        <v>192.5</v>
      </c>
      <c r="H1159" s="24">
        <f t="shared" si="135"/>
        <v>19.263953416898669</v>
      </c>
      <c r="I1159" s="24">
        <f t="shared" si="136"/>
        <v>18.716104182465472</v>
      </c>
      <c r="J1159" s="24">
        <f t="shared" si="131"/>
        <v>7.3426432147221314</v>
      </c>
      <c r="K1159" s="24">
        <f t="shared" si="132"/>
        <v>77.024647887323951</v>
      </c>
      <c r="L1159" s="24">
        <f t="shared" si="140"/>
        <v>202.07971236834535</v>
      </c>
      <c r="M1159" s="24">
        <f t="shared" si="141"/>
        <v>196.33274998115633</v>
      </c>
      <c r="N1159" s="16">
        <f t="shared" si="142"/>
        <v>110.36840459345241</v>
      </c>
      <c r="O1159" s="16">
        <f t="shared" si="143"/>
        <v>110.36840459345241</v>
      </c>
      <c r="P1159" s="63">
        <f>N1159*'Datos mes_productividad'!V900/100</f>
        <v>108.1283515875932</v>
      </c>
      <c r="Q1159" s="63">
        <f t="shared" si="137"/>
        <v>2.742193298039127</v>
      </c>
      <c r="R1159" s="63">
        <f t="shared" si="138"/>
        <v>2.8107255863695744</v>
      </c>
      <c r="S1159" s="63">
        <f t="shared" si="139"/>
        <v>89.631595406547589</v>
      </c>
    </row>
    <row r="1160" spans="1:19" x14ac:dyDescent="0.3">
      <c r="A1160" s="30">
        <v>2003</v>
      </c>
      <c r="B1160" s="31">
        <v>4</v>
      </c>
      <c r="C1160" s="30" t="str">
        <f t="shared" si="133"/>
        <v>2003-4</v>
      </c>
      <c r="D1160" s="7">
        <v>2.8980909090909091</v>
      </c>
      <c r="E1160" s="7">
        <f t="shared" si="134"/>
        <v>2.9473622989205412</v>
      </c>
      <c r="F1160" s="7">
        <v>7.3466996104081375</v>
      </c>
      <c r="G1160" s="7">
        <v>192.5</v>
      </c>
      <c r="H1160" s="24">
        <f t="shared" si="135"/>
        <v>18.248219054188262</v>
      </c>
      <c r="I1160" s="24">
        <f t="shared" si="136"/>
        <v>17.729256376992598</v>
      </c>
      <c r="J1160" s="24">
        <f t="shared" si="131"/>
        <v>7.3466996104081375</v>
      </c>
      <c r="K1160" s="24">
        <f t="shared" si="132"/>
        <v>77.024647887323951</v>
      </c>
      <c r="L1160" s="24">
        <f t="shared" si="140"/>
        <v>191.3189216595072</v>
      </c>
      <c r="M1160" s="24">
        <f t="shared" si="141"/>
        <v>185.87798632835131</v>
      </c>
      <c r="N1160" s="16">
        <f t="shared" si="142"/>
        <v>104.49126191158985</v>
      </c>
      <c r="O1160" s="16">
        <f t="shared" si="143"/>
        <v>104.49126191158985</v>
      </c>
      <c r="P1160" s="63">
        <f>N1160*'Datos mes_productividad'!V901/100</f>
        <v>102.38669496733421</v>
      </c>
      <c r="Q1160" s="63">
        <f t="shared" si="137"/>
        <v>2.7679300559276609</v>
      </c>
      <c r="R1160" s="63">
        <f t="shared" si="138"/>
        <v>2.8289223192148665</v>
      </c>
      <c r="S1160" s="63">
        <f t="shared" si="139"/>
        <v>95.508738088410155</v>
      </c>
    </row>
    <row r="1161" spans="1:19" x14ac:dyDescent="0.3">
      <c r="A1161" s="30">
        <v>2003</v>
      </c>
      <c r="B1161" s="31">
        <v>5</v>
      </c>
      <c r="C1161" s="30" t="str">
        <f t="shared" si="133"/>
        <v>2003-5</v>
      </c>
      <c r="D1161" s="7">
        <v>2.832727272727273</v>
      </c>
      <c r="E1161" s="7">
        <f t="shared" si="134"/>
        <v>2.880887394032563</v>
      </c>
      <c r="F1161" s="7">
        <v>7.3185229263956719</v>
      </c>
      <c r="G1161" s="7">
        <v>192.9</v>
      </c>
      <c r="H1161" s="24">
        <f t="shared" si="135"/>
        <v>17.836648129756462</v>
      </c>
      <c r="I1161" s="24">
        <f t="shared" si="136"/>
        <v>17.329390153614902</v>
      </c>
      <c r="J1161" s="24">
        <f t="shared" si="131"/>
        <v>7.3185229263956719</v>
      </c>
      <c r="K1161" s="24">
        <f t="shared" si="132"/>
        <v>77.1846991037132</v>
      </c>
      <c r="L1161" s="24">
        <f t="shared" si="140"/>
        <v>188.11395861706833</v>
      </c>
      <c r="M1161" s="24">
        <f t="shared" si="141"/>
        <v>182.76416950658628</v>
      </c>
      <c r="N1161" s="16">
        <f t="shared" si="142"/>
        <v>102.74083059105139</v>
      </c>
      <c r="O1161" s="16">
        <f t="shared" si="143"/>
        <v>102.74083059105139</v>
      </c>
      <c r="P1161" s="63">
        <f>N1161*'Datos mes_productividad'!V902/100</f>
        <v>100.68745304862516</v>
      </c>
      <c r="Q1161" s="63">
        <f t="shared" si="137"/>
        <v>2.7550870170753079</v>
      </c>
      <c r="R1161" s="63">
        <f t="shared" si="138"/>
        <v>2.8132536027316735</v>
      </c>
      <c r="S1161" s="63">
        <f t="shared" si="139"/>
        <v>97.259169408948594</v>
      </c>
    </row>
    <row r="1162" spans="1:19" x14ac:dyDescent="0.3">
      <c r="A1162" s="30">
        <v>2003</v>
      </c>
      <c r="B1162" s="31">
        <v>6</v>
      </c>
      <c r="C1162" s="30" t="str">
        <f t="shared" si="133"/>
        <v>2003-6</v>
      </c>
      <c r="D1162" s="7">
        <v>2.8100666666666672</v>
      </c>
      <c r="E1162" s="7">
        <f t="shared" si="134"/>
        <v>2.8578415276091831</v>
      </c>
      <c r="F1162" s="7">
        <v>7.3122529599455275</v>
      </c>
      <c r="G1162" s="7">
        <v>193</v>
      </c>
      <c r="H1162" s="24">
        <f t="shared" si="135"/>
        <v>17.693962577002594</v>
      </c>
      <c r="I1162" s="24">
        <f t="shared" si="136"/>
        <v>17.190762447614976</v>
      </c>
      <c r="J1162" s="24">
        <f t="shared" ref="J1162:J1225" si="144">F1162/F$1324*100</f>
        <v>7.3122529599455266</v>
      </c>
      <c r="K1162" s="24">
        <f t="shared" ref="K1162:K1225" si="145">G1162/G$1324*100</f>
        <v>77.224711907810502</v>
      </c>
      <c r="L1162" s="24">
        <f t="shared" si="140"/>
        <v>186.8659590965224</v>
      </c>
      <c r="M1162" s="24">
        <f t="shared" si="141"/>
        <v>181.55166195215483</v>
      </c>
      <c r="N1162" s="16">
        <f t="shared" si="142"/>
        <v>102.05921978310953</v>
      </c>
      <c r="O1162" s="16">
        <f t="shared" si="143"/>
        <v>102.05921978310953</v>
      </c>
      <c r="P1162" s="63">
        <f>N1162*'Datos mes_productividad'!V903/100</f>
        <v>100.03529552862972</v>
      </c>
      <c r="Q1162" s="63">
        <f t="shared" si="137"/>
        <v>2.7522012179481008</v>
      </c>
      <c r="R1162" s="63">
        <f t="shared" si="138"/>
        <v>2.8090748387818194</v>
      </c>
      <c r="S1162" s="63">
        <f t="shared" si="139"/>
        <v>97.940780216890474</v>
      </c>
    </row>
    <row r="1163" spans="1:19" x14ac:dyDescent="0.3">
      <c r="A1163" s="30">
        <v>2003</v>
      </c>
      <c r="B1163" s="31">
        <v>7</v>
      </c>
      <c r="C1163" s="30" t="str">
        <f t="shared" ref="C1163:C1226" si="146">_xlfn.CONCAT(A1163,"-",B1163)</f>
        <v>2003-7</v>
      </c>
      <c r="D1163" s="7">
        <v>2.800782608695652</v>
      </c>
      <c r="E1163" s="7">
        <f t="shared" si="134"/>
        <v>2.8483996283371735</v>
      </c>
      <c r="F1163" s="7">
        <v>7.3447259340125273</v>
      </c>
      <c r="G1163" s="7">
        <v>193.4</v>
      </c>
      <c r="H1163" s="24">
        <f t="shared" si="135"/>
        <v>17.635504257756836</v>
      </c>
      <c r="I1163" s="24">
        <f t="shared" si="136"/>
        <v>17.133966629557413</v>
      </c>
      <c r="J1163" s="24">
        <f t="shared" si="144"/>
        <v>7.3447259340125273</v>
      </c>
      <c r="K1163" s="24">
        <f t="shared" si="145"/>
        <v>77.38476312419975</v>
      </c>
      <c r="L1163" s="24">
        <f t="shared" si="140"/>
        <v>185.80942731198186</v>
      </c>
      <c r="M1163" s="24">
        <f t="shared" si="141"/>
        <v>180.52517696625358</v>
      </c>
      <c r="N1163" s="16">
        <f t="shared" si="142"/>
        <v>101.48218151392661</v>
      </c>
      <c r="O1163" s="16">
        <f t="shared" si="143"/>
        <v>101.48218151392658</v>
      </c>
      <c r="P1163" s="63">
        <f>N1163*'Datos mes_productividad'!V904/100</f>
        <v>99.424675957565526</v>
      </c>
      <c r="Q1163" s="63">
        <f t="shared" si="137"/>
        <v>2.7592699266242939</v>
      </c>
      <c r="R1163" s="63">
        <f t="shared" si="138"/>
        <v>2.8168961844198019</v>
      </c>
      <c r="S1163" s="63">
        <f t="shared" si="139"/>
        <v>98.517818486073409</v>
      </c>
    </row>
    <row r="1164" spans="1:19" x14ac:dyDescent="0.3">
      <c r="A1164" s="30">
        <v>2003</v>
      </c>
      <c r="B1164" s="31">
        <v>8</v>
      </c>
      <c r="C1164" s="30" t="str">
        <f t="shared" si="146"/>
        <v>2003-8</v>
      </c>
      <c r="D1164" s="7">
        <v>2.9286619047619049</v>
      </c>
      <c r="E1164" s="7">
        <f t="shared" si="134"/>
        <v>2.9784530420709761</v>
      </c>
      <c r="F1164" s="7">
        <v>7.3465142374870016</v>
      </c>
      <c r="G1164" s="7">
        <v>193.6</v>
      </c>
      <c r="H1164" s="24">
        <f t="shared" si="135"/>
        <v>18.440713438667032</v>
      </c>
      <c r="I1164" s="24">
        <f t="shared" si="136"/>
        <v>17.916276397051607</v>
      </c>
      <c r="J1164" s="24">
        <f t="shared" si="144"/>
        <v>7.3465142374870025</v>
      </c>
      <c r="K1164" s="24">
        <f t="shared" si="145"/>
        <v>77.464788732394368</v>
      </c>
      <c r="L1164" s="24">
        <f t="shared" si="140"/>
        <v>194.44677086607152</v>
      </c>
      <c r="M1164" s="24">
        <f t="shared" si="141"/>
        <v>188.91688236127806</v>
      </c>
      <c r="N1164" s="16">
        <f t="shared" si="142"/>
        <v>106.19957653007144</v>
      </c>
      <c r="O1164" s="16">
        <f t="shared" si="143"/>
        <v>106.19957653007141</v>
      </c>
      <c r="P1164" s="63">
        <f>N1164*'Datos mes_productividad'!V905/100</f>
        <v>103.9993318001323</v>
      </c>
      <c r="Q1164" s="63">
        <f t="shared" si="137"/>
        <v>2.7470972686691426</v>
      </c>
      <c r="R1164" s="63">
        <f t="shared" si="138"/>
        <v>2.8115349978864019</v>
      </c>
      <c r="S1164" s="63">
        <f t="shared" si="139"/>
        <v>93.80042346992856</v>
      </c>
    </row>
    <row r="1165" spans="1:19" x14ac:dyDescent="0.3">
      <c r="A1165" s="30">
        <v>2003</v>
      </c>
      <c r="B1165" s="31">
        <v>9</v>
      </c>
      <c r="C1165" s="30" t="str">
        <f t="shared" si="146"/>
        <v>2003-9</v>
      </c>
      <c r="D1165" s="7">
        <v>2.9198409090909099</v>
      </c>
      <c r="E1165" s="7">
        <f t="shared" si="134"/>
        <v>2.9694820777723487</v>
      </c>
      <c r="F1165" s="7">
        <v>7.3494256827777642</v>
      </c>
      <c r="G1165" s="7">
        <v>193.7</v>
      </c>
      <c r="H1165" s="24">
        <f t="shared" si="135"/>
        <v>18.385170853451559</v>
      </c>
      <c r="I1165" s="24">
        <f t="shared" si="136"/>
        <v>17.862313392212513</v>
      </c>
      <c r="J1165" s="24">
        <f t="shared" si="144"/>
        <v>7.3494256827777642</v>
      </c>
      <c r="K1165" s="24">
        <f t="shared" si="145"/>
        <v>77.504801536491669</v>
      </c>
      <c r="L1165" s="24">
        <f t="shared" si="140"/>
        <v>193.88440399504648</v>
      </c>
      <c r="M1165" s="24">
        <f t="shared" si="141"/>
        <v>188.37050869025174</v>
      </c>
      <c r="N1165" s="16">
        <f t="shared" si="142"/>
        <v>105.89243271229863</v>
      </c>
      <c r="O1165" s="16">
        <f t="shared" si="143"/>
        <v>105.89243271229863</v>
      </c>
      <c r="P1165" s="63">
        <f>N1165*'Datos mes_productividad'!V906/100</f>
        <v>103.65161274533429</v>
      </c>
      <c r="Q1165" s="63">
        <f t="shared" si="137"/>
        <v>2.7477912482165596</v>
      </c>
      <c r="R1165" s="63">
        <f t="shared" si="138"/>
        <v>2.8132196263110618</v>
      </c>
      <c r="S1165" s="63">
        <f t="shared" si="139"/>
        <v>94.107567287701372</v>
      </c>
    </row>
    <row r="1166" spans="1:19" x14ac:dyDescent="0.3">
      <c r="A1166" s="30">
        <v>2003</v>
      </c>
      <c r="B1166" s="31">
        <v>10</v>
      </c>
      <c r="C1166" s="30" t="str">
        <f t="shared" si="146"/>
        <v>2003-10</v>
      </c>
      <c r="D1166" s="7">
        <v>2.8564347826086949</v>
      </c>
      <c r="E1166" s="7">
        <f t="shared" si="134"/>
        <v>2.9049979630304512</v>
      </c>
      <c r="F1166" s="7">
        <v>7.3927484248758777</v>
      </c>
      <c r="G1166" s="7">
        <v>194</v>
      </c>
      <c r="H1166" s="24">
        <f t="shared" si="135"/>
        <v>17.985925653173158</v>
      </c>
      <c r="I1166" s="24">
        <f t="shared" si="136"/>
        <v>17.474422360654831</v>
      </c>
      <c r="J1166" s="24">
        <f t="shared" si="144"/>
        <v>7.3927484248758777</v>
      </c>
      <c r="K1166" s="24">
        <f t="shared" si="145"/>
        <v>77.624839948783617</v>
      </c>
      <c r="L1166" s="24">
        <f t="shared" si="140"/>
        <v>188.85460723380817</v>
      </c>
      <c r="M1166" s="24">
        <f t="shared" si="141"/>
        <v>183.48375475336852</v>
      </c>
      <c r="N1166" s="16">
        <f t="shared" si="142"/>
        <v>103.1453452513104</v>
      </c>
      <c r="O1166" s="16">
        <f t="shared" si="143"/>
        <v>103.14534525131039</v>
      </c>
      <c r="P1166" s="63">
        <f>N1166*'Datos mes_productividad'!V907/100</f>
        <v>100.91695692666565</v>
      </c>
      <c r="Q1166" s="63">
        <f t="shared" si="137"/>
        <v>2.7665900468171336</v>
      </c>
      <c r="R1166" s="63">
        <f t="shared" si="138"/>
        <v>2.8302425060138776</v>
      </c>
      <c r="S1166" s="63">
        <f t="shared" si="139"/>
        <v>96.854654748689597</v>
      </c>
    </row>
    <row r="1167" spans="1:19" x14ac:dyDescent="0.3">
      <c r="A1167" s="30">
        <v>2003</v>
      </c>
      <c r="B1167" s="31">
        <v>11</v>
      </c>
      <c r="C1167" s="30" t="str">
        <f t="shared" si="146"/>
        <v>2003-11</v>
      </c>
      <c r="D1167" s="7">
        <v>2.8838999999999997</v>
      </c>
      <c r="E1167" s="7">
        <f t="shared" si="134"/>
        <v>2.932930125550564</v>
      </c>
      <c r="F1167" s="7">
        <v>7.4109803968839421</v>
      </c>
      <c r="G1167" s="7">
        <v>194</v>
      </c>
      <c r="H1167" s="24">
        <f t="shared" si="135"/>
        <v>18.158864087145417</v>
      </c>
      <c r="I1167" s="24">
        <f t="shared" si="136"/>
        <v>17.642442583572208</v>
      </c>
      <c r="J1167" s="24">
        <f t="shared" si="144"/>
        <v>7.4109803968839429</v>
      </c>
      <c r="K1167" s="24">
        <f t="shared" si="145"/>
        <v>77.624839948783617</v>
      </c>
      <c r="L1167" s="24">
        <f t="shared" si="140"/>
        <v>190.20140965546963</v>
      </c>
      <c r="M1167" s="24">
        <f t="shared" si="141"/>
        <v>184.79225534468023</v>
      </c>
      <c r="N1167" s="16">
        <f t="shared" si="142"/>
        <v>103.88091852009273</v>
      </c>
      <c r="O1167" s="16">
        <f t="shared" si="143"/>
        <v>103.88091852009271</v>
      </c>
      <c r="P1167" s="63">
        <f>N1167*'Datos mes_productividad'!V908/100</f>
        <v>101.59063327848889</v>
      </c>
      <c r="Q1167" s="63">
        <f t="shared" si="137"/>
        <v>2.7719781907990453</v>
      </c>
      <c r="R1167" s="63">
        <f t="shared" si="138"/>
        <v>2.8380277268816583</v>
      </c>
      <c r="S1167" s="63">
        <f t="shared" si="139"/>
        <v>96.119081479907265</v>
      </c>
    </row>
    <row r="1168" spans="1:19" x14ac:dyDescent="0.3">
      <c r="A1168" s="30">
        <v>2003</v>
      </c>
      <c r="B1168" s="31">
        <v>12</v>
      </c>
      <c r="C1168" s="30" t="str">
        <f t="shared" si="146"/>
        <v>2003-12</v>
      </c>
      <c r="D1168" s="7">
        <v>2.9591391304347829</v>
      </c>
      <c r="E1168" s="7">
        <f t="shared" si="134"/>
        <v>3.0094484210089374</v>
      </c>
      <c r="F1168" s="7">
        <v>7.4267152866014303</v>
      </c>
      <c r="G1168" s="7">
        <v>194.2</v>
      </c>
      <c r="H1168" s="24">
        <f t="shared" si="135"/>
        <v>18.63261738774538</v>
      </c>
      <c r="I1168" s="24">
        <f t="shared" si="136"/>
        <v>18.102722773153527</v>
      </c>
      <c r="J1168" s="24">
        <f t="shared" si="144"/>
        <v>7.4267152866014303</v>
      </c>
      <c r="K1168" s="24">
        <f t="shared" si="145"/>
        <v>77.704865556978234</v>
      </c>
      <c r="L1168" s="24">
        <f t="shared" si="140"/>
        <v>194.9509269193924</v>
      </c>
      <c r="M1168" s="24">
        <f t="shared" si="141"/>
        <v>189.40670067707077</v>
      </c>
      <c r="N1168" s="16">
        <f t="shared" si="142"/>
        <v>106.47492776953547</v>
      </c>
      <c r="O1168" s="16">
        <f t="shared" si="143"/>
        <v>106.47492776953544</v>
      </c>
      <c r="P1168" s="63">
        <f>N1168*'Datos mes_productividad'!V909/100</f>
        <v>104.08031905302948</v>
      </c>
      <c r="Q1168" s="63">
        <f t="shared" si="137"/>
        <v>2.7675370091390703</v>
      </c>
      <c r="R1168" s="63">
        <f t="shared" si="138"/>
        <v>2.8383968126900014</v>
      </c>
      <c r="S1168" s="63">
        <f t="shared" si="139"/>
        <v>93.525072230464517</v>
      </c>
    </row>
    <row r="1169" spans="1:19" x14ac:dyDescent="0.3">
      <c r="A1169" s="30">
        <v>2004</v>
      </c>
      <c r="B1169" s="31">
        <v>1</v>
      </c>
      <c r="C1169" s="30" t="str">
        <f t="shared" si="146"/>
        <v>2004-1</v>
      </c>
      <c r="D1169" s="7">
        <v>2.895063636363636</v>
      </c>
      <c r="E1169" s="7">
        <f t="shared" si="134"/>
        <v>2.9442835585411671</v>
      </c>
      <c r="F1169" s="7">
        <v>7.4579342673784002</v>
      </c>
      <c r="G1169" s="7">
        <v>194.6</v>
      </c>
      <c r="H1169" s="24">
        <f t="shared" si="135"/>
        <v>18.229157424447539</v>
      </c>
      <c r="I1169" s="24">
        <f t="shared" si="136"/>
        <v>17.71073684258581</v>
      </c>
      <c r="J1169" s="24">
        <f t="shared" si="144"/>
        <v>7.457934267378401</v>
      </c>
      <c r="K1169" s="24">
        <f t="shared" si="145"/>
        <v>77.864916773367483</v>
      </c>
      <c r="L1169" s="24">
        <f t="shared" si="140"/>
        <v>190.3223834932204</v>
      </c>
      <c r="M1169" s="24">
        <f t="shared" si="141"/>
        <v>184.90978879701453</v>
      </c>
      <c r="N1169" s="16">
        <f t="shared" si="142"/>
        <v>103.9469899199063</v>
      </c>
      <c r="O1169" s="16">
        <f t="shared" si="143"/>
        <v>103.94698991990626</v>
      </c>
      <c r="P1169" s="63">
        <f>N1169*'Datos mes_productividad'!V910/100</f>
        <v>101.56324130219201</v>
      </c>
      <c r="Q1169" s="63">
        <f t="shared" si="137"/>
        <v>2.7807957664614906</v>
      </c>
      <c r="R1169" s="63">
        <f t="shared" si="138"/>
        <v>2.8498068058752577</v>
      </c>
      <c r="S1169" s="63">
        <f t="shared" si="139"/>
        <v>96.053010080093699</v>
      </c>
    </row>
    <row r="1170" spans="1:19" x14ac:dyDescent="0.3">
      <c r="A1170" s="30">
        <v>2004</v>
      </c>
      <c r="B1170" s="31">
        <v>2</v>
      </c>
      <c r="C1170" s="30" t="str">
        <f t="shared" si="146"/>
        <v>2004-2</v>
      </c>
      <c r="D1170" s="7">
        <v>2.9315249999999997</v>
      </c>
      <c r="E1170" s="7">
        <f t="shared" si="134"/>
        <v>2.9813648137260711</v>
      </c>
      <c r="F1170" s="7">
        <v>7.4654364185396149</v>
      </c>
      <c r="G1170" s="7">
        <v>194.9</v>
      </c>
      <c r="H1170" s="24">
        <f t="shared" si="135"/>
        <v>18.458741302773664</v>
      </c>
      <c r="I1170" s="24">
        <f t="shared" si="136"/>
        <v>17.933791565174424</v>
      </c>
      <c r="J1170" s="24">
        <f t="shared" si="144"/>
        <v>7.465436418539614</v>
      </c>
      <c r="K1170" s="24">
        <f t="shared" si="145"/>
        <v>77.984955185659416</v>
      </c>
      <c r="L1170" s="24">
        <f t="shared" si="140"/>
        <v>192.82249992855475</v>
      </c>
      <c r="M1170" s="24">
        <f t="shared" si="141"/>
        <v>187.33880420518955</v>
      </c>
      <c r="N1170" s="16">
        <f t="shared" si="142"/>
        <v>105.31246030301311</v>
      </c>
      <c r="O1170" s="16">
        <f t="shared" si="143"/>
        <v>105.31246030301311</v>
      </c>
      <c r="P1170" s="63">
        <f>N1170*'Datos mes_productividad'!V911/100</f>
        <v>102.85082223230835</v>
      </c>
      <c r="Q1170" s="63">
        <f t="shared" si="137"/>
        <v>2.7757888981020948</v>
      </c>
      <c r="R1170" s="63">
        <f t="shared" si="138"/>
        <v>2.8479524335543225</v>
      </c>
      <c r="S1170" s="63">
        <f t="shared" si="139"/>
        <v>94.687539696986903</v>
      </c>
    </row>
    <row r="1171" spans="1:19" x14ac:dyDescent="0.3">
      <c r="A1171" s="30">
        <v>2004</v>
      </c>
      <c r="B1171" s="31">
        <v>3</v>
      </c>
      <c r="C1171" s="30" t="str">
        <f t="shared" si="146"/>
        <v>2004-3</v>
      </c>
      <c r="D1171" s="7">
        <v>2.896204347826087</v>
      </c>
      <c r="E1171" s="7">
        <f t="shared" si="134"/>
        <v>2.9454436636116563</v>
      </c>
      <c r="F1171" s="7">
        <v>7.5097296424013154</v>
      </c>
      <c r="G1171" s="7">
        <v>195.5</v>
      </c>
      <c r="H1171" s="24">
        <f t="shared" si="135"/>
        <v>18.236340067538247</v>
      </c>
      <c r="I1171" s="24">
        <f t="shared" si="136"/>
        <v>17.717715217869532</v>
      </c>
      <c r="J1171" s="24">
        <f t="shared" si="144"/>
        <v>7.5097296424013154</v>
      </c>
      <c r="K1171" s="24">
        <f t="shared" si="145"/>
        <v>78.225032010243282</v>
      </c>
      <c r="L1171" s="24">
        <f t="shared" si="140"/>
        <v>189.95867407507771</v>
      </c>
      <c r="M1171" s="24">
        <f t="shared" si="141"/>
        <v>184.55642294241642</v>
      </c>
      <c r="N1171" s="16">
        <f t="shared" si="142"/>
        <v>103.74834539619057</v>
      </c>
      <c r="O1171" s="16">
        <f t="shared" si="143"/>
        <v>103.74834539619057</v>
      </c>
      <c r="P1171" s="63">
        <f>N1171*'Datos mes_productividad'!V912/100</f>
        <v>101.27740441956051</v>
      </c>
      <c r="Q1171" s="63">
        <f t="shared" si="137"/>
        <v>2.7876446054900765</v>
      </c>
      <c r="R1171" s="63">
        <f t="shared" si="138"/>
        <v>2.8592081054874532</v>
      </c>
      <c r="S1171" s="63">
        <f t="shared" si="139"/>
        <v>96.251654603809428</v>
      </c>
    </row>
    <row r="1172" spans="1:19" x14ac:dyDescent="0.3">
      <c r="A1172" s="30">
        <v>2004</v>
      </c>
      <c r="B1172" s="31">
        <v>4</v>
      </c>
      <c r="C1172" s="30" t="str">
        <f t="shared" si="146"/>
        <v>2004-4</v>
      </c>
      <c r="D1172" s="7">
        <v>2.8346636363636359</v>
      </c>
      <c r="E1172" s="7">
        <f t="shared" si="134"/>
        <v>2.882856678419369</v>
      </c>
      <c r="F1172" s="7">
        <v>7.5741630889298222</v>
      </c>
      <c r="G1172" s="7">
        <v>195.9</v>
      </c>
      <c r="H1172" s="24">
        <f t="shared" si="135"/>
        <v>17.848840703734759</v>
      </c>
      <c r="I1172" s="24">
        <f t="shared" si="136"/>
        <v>17.341235981929145</v>
      </c>
      <c r="J1172" s="24">
        <f t="shared" si="144"/>
        <v>7.5741630889298222</v>
      </c>
      <c r="K1172" s="24">
        <f t="shared" si="145"/>
        <v>78.385083226632517</v>
      </c>
      <c r="L1172" s="24">
        <f t="shared" si="140"/>
        <v>184.71781603250849</v>
      </c>
      <c r="M1172" s="24">
        <f t="shared" si="141"/>
        <v>179.46461011420465</v>
      </c>
      <c r="N1172" s="16">
        <f t="shared" si="142"/>
        <v>100.88598413250868</v>
      </c>
      <c r="O1172" s="16">
        <f t="shared" si="143"/>
        <v>100.88598413250867</v>
      </c>
      <c r="P1172" s="63">
        <f>N1172*'Datos mes_productividad'!V913/100</f>
        <v>98.438637142180198</v>
      </c>
      <c r="Q1172" s="63">
        <f t="shared" si="137"/>
        <v>2.8095489663354605</v>
      </c>
      <c r="R1172" s="63">
        <f t="shared" si="138"/>
        <v>2.8789230215259418</v>
      </c>
      <c r="S1172" s="63">
        <f t="shared" si="139"/>
        <v>99.114015867491318</v>
      </c>
    </row>
    <row r="1173" spans="1:19" x14ac:dyDescent="0.3">
      <c r="A1173" s="30">
        <v>2004</v>
      </c>
      <c r="B1173" s="31">
        <v>5</v>
      </c>
      <c r="C1173" s="30" t="str">
        <f t="shared" si="146"/>
        <v>2004-5</v>
      </c>
      <c r="D1173" s="7">
        <v>2.9204190476190477</v>
      </c>
      <c r="E1173" s="7">
        <f t="shared" si="134"/>
        <v>2.9700700454223772</v>
      </c>
      <c r="F1173" s="7">
        <v>7.6295023580332497</v>
      </c>
      <c r="G1173" s="7">
        <v>196.2</v>
      </c>
      <c r="H1173" s="24">
        <f t="shared" si="135"/>
        <v>18.388811180424064</v>
      </c>
      <c r="I1173" s="24">
        <f t="shared" si="136"/>
        <v>17.865850191611944</v>
      </c>
      <c r="J1173" s="24">
        <f t="shared" si="144"/>
        <v>7.6295023580332497</v>
      </c>
      <c r="K1173" s="24">
        <f t="shared" si="145"/>
        <v>78.505121638924464</v>
      </c>
      <c r="L1173" s="24">
        <f t="shared" si="140"/>
        <v>189.21494361875313</v>
      </c>
      <c r="M1173" s="24">
        <f t="shared" si="141"/>
        <v>183.83384350075133</v>
      </c>
      <c r="N1173" s="16">
        <f t="shared" si="142"/>
        <v>103.34214755005308</v>
      </c>
      <c r="O1173" s="16">
        <f t="shared" si="143"/>
        <v>103.34214755005307</v>
      </c>
      <c r="P1173" s="63">
        <f>N1173*'Datos mes_productividad'!V914/100</f>
        <v>100.78957503974645</v>
      </c>
      <c r="Q1173" s="63">
        <f t="shared" si="137"/>
        <v>2.8228143339677638</v>
      </c>
      <c r="R1173" s="63">
        <f t="shared" si="138"/>
        <v>2.8973601477630471</v>
      </c>
      <c r="S1173" s="63">
        <f t="shared" si="139"/>
        <v>96.657852449946901</v>
      </c>
    </row>
    <row r="1174" spans="1:19" x14ac:dyDescent="0.3">
      <c r="A1174" s="30">
        <v>2004</v>
      </c>
      <c r="B1174" s="31">
        <v>6</v>
      </c>
      <c r="C1174" s="30" t="str">
        <f t="shared" si="146"/>
        <v>2004-6</v>
      </c>
      <c r="D1174" s="7">
        <v>2.9583636363636363</v>
      </c>
      <c r="E1174" s="7">
        <f t="shared" si="134"/>
        <v>3.0086597425098738</v>
      </c>
      <c r="F1174" s="7">
        <v>7.672683344368143</v>
      </c>
      <c r="G1174" s="7">
        <v>196.6</v>
      </c>
      <c r="H1174" s="24">
        <f t="shared" si="135"/>
        <v>18.627734385062091</v>
      </c>
      <c r="I1174" s="24">
        <f t="shared" si="136"/>
        <v>18.097978638605138</v>
      </c>
      <c r="J1174" s="24">
        <f t="shared" si="144"/>
        <v>7.672683344368143</v>
      </c>
      <c r="K1174" s="24">
        <f t="shared" si="145"/>
        <v>78.665172855313699</v>
      </c>
      <c r="L1174" s="24">
        <f t="shared" si="140"/>
        <v>190.98324269818463</v>
      </c>
      <c r="M1174" s="24">
        <f t="shared" si="141"/>
        <v>185.55185376999165</v>
      </c>
      <c r="N1174" s="16">
        <f t="shared" si="142"/>
        <v>104.30792657830696</v>
      </c>
      <c r="O1174" s="16">
        <f t="shared" si="143"/>
        <v>104.30792657830699</v>
      </c>
      <c r="P1174" s="63">
        <f>N1174*'Datos mes_productividad'!V915/100</f>
        <v>101.68545085378987</v>
      </c>
      <c r="Q1174" s="63">
        <f t="shared" si="137"/>
        <v>2.8309195029897589</v>
      </c>
      <c r="R1174" s="63">
        <f t="shared" si="138"/>
        <v>2.9085018711963362</v>
      </c>
      <c r="S1174" s="63">
        <f t="shared" si="139"/>
        <v>95.692073421693038</v>
      </c>
    </row>
    <row r="1175" spans="1:19" x14ac:dyDescent="0.3">
      <c r="A1175" s="30">
        <v>2004</v>
      </c>
      <c r="B1175" s="31">
        <v>7</v>
      </c>
      <c r="C1175" s="30" t="str">
        <f t="shared" si="146"/>
        <v>2004-7</v>
      </c>
      <c r="D1175" s="7">
        <v>2.9553818181818183</v>
      </c>
      <c r="E1175" s="7">
        <f t="shared" si="134"/>
        <v>3.0056272294635242</v>
      </c>
      <c r="F1175" s="7">
        <v>7.7080459551469449</v>
      </c>
      <c r="G1175" s="7">
        <v>196.8</v>
      </c>
      <c r="H1175" s="24">
        <f t="shared" si="135"/>
        <v>18.60895896597814</v>
      </c>
      <c r="I1175" s="24">
        <f t="shared" si="136"/>
        <v>18.079737175285544</v>
      </c>
      <c r="J1175" s="24">
        <f t="shared" si="144"/>
        <v>7.708045955146944</v>
      </c>
      <c r="K1175" s="24">
        <f t="shared" si="145"/>
        <v>78.745198463508331</v>
      </c>
      <c r="L1175" s="24">
        <f t="shared" si="140"/>
        <v>190.1086443311554</v>
      </c>
      <c r="M1175" s="24">
        <f t="shared" si="141"/>
        <v>184.70212818143335</v>
      </c>
      <c r="N1175" s="16">
        <f t="shared" si="142"/>
        <v>103.83025355859728</v>
      </c>
      <c r="O1175" s="16">
        <f t="shared" si="143"/>
        <v>103.83025355859728</v>
      </c>
      <c r="P1175" s="63">
        <f>N1175*'Datos mes_productividad'!V916/100</f>
        <v>101.48630928243816</v>
      </c>
      <c r="Q1175" s="63">
        <f t="shared" si="137"/>
        <v>2.8421832009207724</v>
      </c>
      <c r="R1175" s="63">
        <f t="shared" si="138"/>
        <v>2.9114557038866922</v>
      </c>
      <c r="S1175" s="63">
        <f t="shared" si="139"/>
        <v>96.169746441402722</v>
      </c>
    </row>
    <row r="1176" spans="1:19" x14ac:dyDescent="0.3">
      <c r="A1176" s="30">
        <v>2004</v>
      </c>
      <c r="B1176" s="31">
        <v>8</v>
      </c>
      <c r="C1176" s="30" t="str">
        <f t="shared" si="146"/>
        <v>2004-8</v>
      </c>
      <c r="D1176" s="7">
        <v>3.0131818181818186</v>
      </c>
      <c r="E1176" s="7">
        <f t="shared" si="134"/>
        <v>3.0644099061363712</v>
      </c>
      <c r="F1176" s="7">
        <v>7.7345215700007639</v>
      </c>
      <c r="G1176" s="7">
        <v>196.9</v>
      </c>
      <c r="H1176" s="24">
        <f t="shared" si="135"/>
        <v>18.972904437123812</v>
      </c>
      <c r="I1176" s="24">
        <f t="shared" si="136"/>
        <v>18.433332369755007</v>
      </c>
      <c r="J1176" s="24">
        <f t="shared" si="144"/>
        <v>7.7345215700007648</v>
      </c>
      <c r="K1176" s="24">
        <f t="shared" si="145"/>
        <v>78.785211267605632</v>
      </c>
      <c r="L1176" s="24">
        <f t="shared" si="140"/>
        <v>193.26137640323941</v>
      </c>
      <c r="M1176" s="24">
        <f t="shared" si="141"/>
        <v>187.76519943391898</v>
      </c>
      <c r="N1176" s="16">
        <f t="shared" si="142"/>
        <v>105.55215827049761</v>
      </c>
      <c r="O1176" s="16">
        <f t="shared" si="143"/>
        <v>105.55215827049761</v>
      </c>
      <c r="P1176" s="63">
        <f>N1176*'Datos mes_productividad'!V917/100</f>
        <v>103.4409977141033</v>
      </c>
      <c r="Q1176" s="63">
        <f t="shared" si="137"/>
        <v>2.8458851946585062</v>
      </c>
      <c r="R1176" s="63">
        <f t="shared" si="138"/>
        <v>2.9094983006964057</v>
      </c>
      <c r="S1176" s="63">
        <f t="shared" si="139"/>
        <v>94.447841729502386</v>
      </c>
    </row>
    <row r="1177" spans="1:19" x14ac:dyDescent="0.3">
      <c r="A1177" s="30">
        <v>2004</v>
      </c>
      <c r="B1177" s="31">
        <v>9</v>
      </c>
      <c r="C1177" s="30" t="str">
        <f t="shared" si="146"/>
        <v>2004-9</v>
      </c>
      <c r="D1177" s="7">
        <v>2.995090909090909</v>
      </c>
      <c r="E1177" s="7">
        <f t="shared" si="134"/>
        <v>3.0460114275929664</v>
      </c>
      <c r="F1177" s="7">
        <v>7.7831983182328264</v>
      </c>
      <c r="G1177" s="7">
        <v>197.5</v>
      </c>
      <c r="H1177" s="24">
        <f t="shared" si="135"/>
        <v>18.85899259573031</v>
      </c>
      <c r="I1177" s="24">
        <f t="shared" si="136"/>
        <v>18.322660077053808</v>
      </c>
      <c r="J1177" s="24">
        <f t="shared" si="144"/>
        <v>7.7831983182328255</v>
      </c>
      <c r="K1177" s="24">
        <f t="shared" si="145"/>
        <v>79.025288092189498</v>
      </c>
      <c r="L1177" s="24">
        <f t="shared" si="140"/>
        <v>191.481350220103</v>
      </c>
      <c r="M1177" s="24">
        <f t="shared" si="141"/>
        <v>186.03579556908861</v>
      </c>
      <c r="N1177" s="16">
        <f t="shared" si="142"/>
        <v>104.57997433543125</v>
      </c>
      <c r="O1177" s="16">
        <f t="shared" si="143"/>
        <v>104.57997433543127</v>
      </c>
      <c r="P1177" s="63">
        <f>N1177*'Datos mes_productividad'!V918/100</f>
        <v>102.7581205018529</v>
      </c>
      <c r="Q1177" s="63">
        <f t="shared" si="137"/>
        <v>2.8579165141317113</v>
      </c>
      <c r="R1177" s="63">
        <f t="shared" si="138"/>
        <v>2.91248269267814</v>
      </c>
      <c r="S1177" s="63">
        <f t="shared" si="139"/>
        <v>95.420025664568769</v>
      </c>
    </row>
    <row r="1178" spans="1:19" x14ac:dyDescent="0.3">
      <c r="A1178" s="30">
        <v>2004</v>
      </c>
      <c r="B1178" s="31">
        <v>10</v>
      </c>
      <c r="C1178" s="30" t="str">
        <f t="shared" si="146"/>
        <v>2004-10</v>
      </c>
      <c r="D1178" s="7">
        <v>2.9686428571428576</v>
      </c>
      <c r="E1178" s="7">
        <f t="shared" si="134"/>
        <v>3.0191137236779322</v>
      </c>
      <c r="F1178" s="7">
        <v>7.8140029360096115</v>
      </c>
      <c r="G1178" s="7">
        <v>197.9</v>
      </c>
      <c r="H1178" s="24">
        <f t="shared" si="135"/>
        <v>18.692458880728253</v>
      </c>
      <c r="I1178" s="24">
        <f t="shared" si="136"/>
        <v>18.160862428750871</v>
      </c>
      <c r="J1178" s="24">
        <f t="shared" si="144"/>
        <v>7.8140029360096115</v>
      </c>
      <c r="K1178" s="24">
        <f t="shared" si="145"/>
        <v>79.185339308578747</v>
      </c>
      <c r="L1178" s="24">
        <f t="shared" si="140"/>
        <v>189.42515265268159</v>
      </c>
      <c r="M1178" s="24">
        <f t="shared" si="141"/>
        <v>184.03807438181494</v>
      </c>
      <c r="N1178" s="16">
        <f t="shared" si="142"/>
        <v>103.45695588699057</v>
      </c>
      <c r="O1178" s="16">
        <f t="shared" si="143"/>
        <v>103.45695588699057</v>
      </c>
      <c r="P1178" s="63">
        <f>N1178*'Datos mes_productividad'!V919/100</f>
        <v>101.9223328225595</v>
      </c>
      <c r="Q1178" s="63">
        <f t="shared" si="137"/>
        <v>2.8660181831291323</v>
      </c>
      <c r="R1178" s="63">
        <f t="shared" si="138"/>
        <v>2.9115756611154326</v>
      </c>
      <c r="S1178" s="63">
        <f t="shared" si="139"/>
        <v>96.543044113009429</v>
      </c>
    </row>
    <row r="1179" spans="1:19" x14ac:dyDescent="0.3">
      <c r="A1179" s="30">
        <v>2004</v>
      </c>
      <c r="B1179" s="31">
        <v>11</v>
      </c>
      <c r="C1179" s="30" t="str">
        <f t="shared" si="146"/>
        <v>2004-11</v>
      </c>
      <c r="D1179" s="7">
        <v>2.9541545454545459</v>
      </c>
      <c r="E1179" s="7">
        <f t="shared" si="134"/>
        <v>3.0043790914718862</v>
      </c>
      <c r="F1179" s="7">
        <v>7.8141774046412689</v>
      </c>
      <c r="G1179" s="7">
        <v>198.3</v>
      </c>
      <c r="H1179" s="24">
        <f t="shared" si="135"/>
        <v>18.601231278245418</v>
      </c>
      <c r="I1179" s="24">
        <f t="shared" si="136"/>
        <v>18.072229255931447</v>
      </c>
      <c r="J1179" s="24">
        <f t="shared" si="144"/>
        <v>7.8141774046412689</v>
      </c>
      <c r="K1179" s="24">
        <f t="shared" si="145"/>
        <v>79.345390524967996</v>
      </c>
      <c r="L1179" s="24">
        <f t="shared" si="140"/>
        <v>188.87745742002238</v>
      </c>
      <c r="M1179" s="24">
        <f t="shared" si="141"/>
        <v>183.5059551011642</v>
      </c>
      <c r="N1179" s="16">
        <f t="shared" si="142"/>
        <v>103.15782517107857</v>
      </c>
      <c r="O1179" s="16">
        <f t="shared" si="143"/>
        <v>103.15782517107857</v>
      </c>
      <c r="P1179" s="63">
        <f>N1179*'Datos mes_productividad'!V920/100</f>
        <v>101.89523511081057</v>
      </c>
      <c r="Q1179" s="63">
        <f t="shared" si="137"/>
        <v>2.8608675096256206</v>
      </c>
      <c r="R1179" s="63">
        <f t="shared" si="138"/>
        <v>2.8981663712814849</v>
      </c>
      <c r="S1179" s="63">
        <f t="shared" si="139"/>
        <v>96.842174828921429</v>
      </c>
    </row>
    <row r="1180" spans="1:19" x14ac:dyDescent="0.3">
      <c r="A1180" s="30">
        <v>2004</v>
      </c>
      <c r="B1180" s="31">
        <v>12</v>
      </c>
      <c r="C1180" s="30" t="str">
        <f t="shared" si="146"/>
        <v>2004-12</v>
      </c>
      <c r="D1180" s="7">
        <v>2.9703869565217387</v>
      </c>
      <c r="E1180" s="7">
        <f t="shared" si="134"/>
        <v>3.0208874750598365</v>
      </c>
      <c r="F1180" s="7">
        <v>7.8795050029070115</v>
      </c>
      <c r="G1180" s="7">
        <v>198.6</v>
      </c>
      <c r="H1180" s="24">
        <f t="shared" si="135"/>
        <v>18.703440836959597</v>
      </c>
      <c r="I1180" s="24">
        <f t="shared" si="136"/>
        <v>18.171532068180792</v>
      </c>
      <c r="J1180" s="24">
        <f t="shared" si="144"/>
        <v>7.8795050029070115</v>
      </c>
      <c r="K1180" s="24">
        <f t="shared" si="145"/>
        <v>79.465428937259929</v>
      </c>
      <c r="L1180" s="24">
        <f t="shared" si="140"/>
        <v>188.62567485690042</v>
      </c>
      <c r="M1180" s="24">
        <f t="shared" si="141"/>
        <v>183.26133300409325</v>
      </c>
      <c r="N1180" s="16">
        <f t="shared" si="142"/>
        <v>103.02031092251525</v>
      </c>
      <c r="O1180" s="16">
        <f t="shared" si="143"/>
        <v>103.02031092251525</v>
      </c>
      <c r="P1180" s="63">
        <f>N1180*'Datos mes_productividad'!V921/100</f>
        <v>102.02734676933746</v>
      </c>
      <c r="Q1180" s="63">
        <f t="shared" si="137"/>
        <v>2.8806720348329442</v>
      </c>
      <c r="R1180" s="63">
        <f t="shared" si="138"/>
        <v>2.9101669125218743</v>
      </c>
      <c r="S1180" s="63">
        <f t="shared" si="139"/>
        <v>96.97968907748475</v>
      </c>
    </row>
    <row r="1181" spans="1:19" x14ac:dyDescent="0.3">
      <c r="A1181" s="30">
        <v>2005</v>
      </c>
      <c r="B1181" s="31">
        <v>1</v>
      </c>
      <c r="C1181" s="30" t="str">
        <f t="shared" si="146"/>
        <v>2005-1</v>
      </c>
      <c r="D1181" s="7">
        <v>2.9429428571428571</v>
      </c>
      <c r="E1181" s="7">
        <f t="shared" si="134"/>
        <v>2.9929767895863715</v>
      </c>
      <c r="F1181" s="7">
        <v>7.9965843590377563</v>
      </c>
      <c r="G1181" s="7">
        <v>199</v>
      </c>
      <c r="H1181" s="24">
        <f t="shared" si="135"/>
        <v>18.530635375391853</v>
      </c>
      <c r="I1181" s="24">
        <f t="shared" si="136"/>
        <v>18.003641036054237</v>
      </c>
      <c r="J1181" s="24">
        <f t="shared" si="144"/>
        <v>7.9965843590377563</v>
      </c>
      <c r="K1181" s="24">
        <f t="shared" si="145"/>
        <v>79.625480153649178</v>
      </c>
      <c r="L1181" s="24">
        <f t="shared" si="140"/>
        <v>184.51762315871127</v>
      </c>
      <c r="M1181" s="24">
        <f t="shared" si="141"/>
        <v>179.2701105428296</v>
      </c>
      <c r="N1181" s="16">
        <f t="shared" si="142"/>
        <v>100.77664624879425</v>
      </c>
      <c r="O1181" s="16">
        <f t="shared" si="143"/>
        <v>100.77664624879424</v>
      </c>
      <c r="P1181" s="63">
        <f>N1181*'Datos mes_productividad'!V922/100</f>
        <v>100.06810520213931</v>
      </c>
      <c r="Q1181" s="63">
        <f t="shared" si="137"/>
        <v>2.9200866018386988</v>
      </c>
      <c r="R1181" s="63">
        <f t="shared" si="138"/>
        <v>2.9409385599611557</v>
      </c>
      <c r="S1181" s="63">
        <f t="shared" si="139"/>
        <v>99.22335375120575</v>
      </c>
    </row>
    <row r="1182" spans="1:19" x14ac:dyDescent="0.3">
      <c r="A1182" s="30">
        <v>2005</v>
      </c>
      <c r="B1182" s="31">
        <v>2</v>
      </c>
      <c r="C1182" s="30" t="str">
        <f t="shared" si="146"/>
        <v>2005-2</v>
      </c>
      <c r="D1182" s="7">
        <v>2.9172949999999993</v>
      </c>
      <c r="E1182" s="7">
        <f t="shared" si="134"/>
        <v>2.9668928848496936</v>
      </c>
      <c r="F1182" s="7">
        <v>8.0722274151501701</v>
      </c>
      <c r="G1182" s="7">
        <v>199.4</v>
      </c>
      <c r="H1182" s="24">
        <f t="shared" si="135"/>
        <v>18.369140194566</v>
      </c>
      <c r="I1182" s="24">
        <f t="shared" si="136"/>
        <v>17.846738630619051</v>
      </c>
      <c r="J1182" s="24">
        <f t="shared" si="144"/>
        <v>8.0722274151501701</v>
      </c>
      <c r="K1182" s="24">
        <f t="shared" si="145"/>
        <v>79.785531370038427</v>
      </c>
      <c r="L1182" s="24">
        <f t="shared" si="140"/>
        <v>181.55975245240469</v>
      </c>
      <c r="M1182" s="24">
        <f t="shared" si="141"/>
        <v>176.39635897691608</v>
      </c>
      <c r="N1182" s="16">
        <f t="shared" si="142"/>
        <v>99.161167549706875</v>
      </c>
      <c r="O1182" s="16">
        <f t="shared" si="143"/>
        <v>99.161167549706832</v>
      </c>
      <c r="P1182" s="63">
        <f>N1182*'Datos mes_productividad'!V923/100</f>
        <v>98.723250262499349</v>
      </c>
      <c r="Q1182" s="63">
        <f t="shared" si="137"/>
        <v>2.9417662171307781</v>
      </c>
      <c r="R1182" s="63">
        <f t="shared" si="138"/>
        <v>2.9545415562546187</v>
      </c>
      <c r="S1182" s="63">
        <f t="shared" si="139"/>
        <v>100.83883245029313</v>
      </c>
    </row>
    <row r="1183" spans="1:19" x14ac:dyDescent="0.3">
      <c r="A1183" s="30">
        <v>2005</v>
      </c>
      <c r="B1183" s="31">
        <v>3</v>
      </c>
      <c r="C1183" s="30" t="str">
        <f t="shared" si="146"/>
        <v>2005-3</v>
      </c>
      <c r="D1183" s="7">
        <v>2.9244347826086958</v>
      </c>
      <c r="E1183" s="7">
        <f t="shared" si="134"/>
        <v>2.9741540532338013</v>
      </c>
      <c r="F1183" s="7">
        <v>8.1970051996527395</v>
      </c>
      <c r="G1183" s="7">
        <v>200.1</v>
      </c>
      <c r="H1183" s="24">
        <f t="shared" si="135"/>
        <v>18.414096795697482</v>
      </c>
      <c r="I1183" s="24">
        <f t="shared" si="136"/>
        <v>17.890416707089496</v>
      </c>
      <c r="J1183" s="24">
        <f t="shared" si="144"/>
        <v>8.1970051996527395</v>
      </c>
      <c r="K1183" s="24">
        <f t="shared" si="145"/>
        <v>80.065620998719595</v>
      </c>
      <c r="L1183" s="24">
        <f t="shared" si="140"/>
        <v>179.86277416787667</v>
      </c>
      <c r="M1183" s="24">
        <f t="shared" si="141"/>
        <v>174.74764120433539</v>
      </c>
      <c r="N1183" s="16">
        <f t="shared" si="142"/>
        <v>98.234341280518095</v>
      </c>
      <c r="O1183" s="16">
        <f t="shared" si="143"/>
        <v>98.234341280518095</v>
      </c>
      <c r="P1183" s="63">
        <f>N1183*'Datos mes_productividad'!V924/100</f>
        <v>98.058035724620311</v>
      </c>
      <c r="Q1183" s="63">
        <f t="shared" si="137"/>
        <v>2.9760703203433878</v>
      </c>
      <c r="R1183" s="63">
        <f t="shared" si="138"/>
        <v>2.9812262613437346</v>
      </c>
      <c r="S1183" s="63">
        <f t="shared" si="139"/>
        <v>101.76565871948191</v>
      </c>
    </row>
    <row r="1184" spans="1:19" x14ac:dyDescent="0.3">
      <c r="A1184" s="30">
        <v>2005</v>
      </c>
      <c r="B1184" s="31">
        <v>4</v>
      </c>
      <c r="C1184" s="30" t="str">
        <f t="shared" si="146"/>
        <v>2005-4</v>
      </c>
      <c r="D1184" s="7">
        <v>2.9002380952380955</v>
      </c>
      <c r="E1184" s="7">
        <f t="shared" si="134"/>
        <v>2.9495459900805145</v>
      </c>
      <c r="F1184" s="7">
        <v>8.2371984106705209</v>
      </c>
      <c r="G1184" s="7">
        <v>200.2</v>
      </c>
      <c r="H1184" s="24">
        <f t="shared" si="135"/>
        <v>18.261739100450811</v>
      </c>
      <c r="I1184" s="24">
        <f t="shared" si="136"/>
        <v>17.742391925492189</v>
      </c>
      <c r="J1184" s="24">
        <f t="shared" si="144"/>
        <v>8.2371984106705209</v>
      </c>
      <c r="K1184" s="24">
        <f t="shared" si="145"/>
        <v>80.105633802816897</v>
      </c>
      <c r="L1184" s="24">
        <f t="shared" si="140"/>
        <v>177.59292808684643</v>
      </c>
      <c r="M1184" s="24">
        <f t="shared" si="141"/>
        <v>172.54234747197737</v>
      </c>
      <c r="N1184" s="16">
        <f t="shared" si="142"/>
        <v>96.994635979575435</v>
      </c>
      <c r="O1184" s="16">
        <f t="shared" si="143"/>
        <v>96.994635979575406</v>
      </c>
      <c r="P1184" s="63">
        <f>N1184*'Datos mes_productividad'!V925/100</f>
        <v>97.075493704646476</v>
      </c>
      <c r="Q1184" s="63">
        <f t="shared" si="137"/>
        <v>2.9874008074590281</v>
      </c>
      <c r="R1184" s="63">
        <f t="shared" si="138"/>
        <v>2.9850557409135745</v>
      </c>
      <c r="S1184" s="63">
        <f t="shared" si="139"/>
        <v>103.00536402042457</v>
      </c>
    </row>
    <row r="1185" spans="1:19" x14ac:dyDescent="0.3">
      <c r="A1185" s="30">
        <v>2005</v>
      </c>
      <c r="B1185" s="31">
        <v>5</v>
      </c>
      <c r="C1185" s="30" t="str">
        <f t="shared" si="146"/>
        <v>2005-5</v>
      </c>
      <c r="D1185" s="7">
        <v>2.8894045454545454</v>
      </c>
      <c r="E1185" s="7">
        <f t="shared" si="134"/>
        <v>2.9385282555797252</v>
      </c>
      <c r="F1185" s="7">
        <v>8.2866820763239932</v>
      </c>
      <c r="G1185" s="7">
        <v>200.5</v>
      </c>
      <c r="H1185" s="24">
        <f t="shared" si="135"/>
        <v>18.193524197679974</v>
      </c>
      <c r="I1185" s="24">
        <f t="shared" si="136"/>
        <v>17.676116992230789</v>
      </c>
      <c r="J1185" s="24">
        <f t="shared" si="144"/>
        <v>8.2866820763239932</v>
      </c>
      <c r="K1185" s="24">
        <f t="shared" si="145"/>
        <v>80.22567221510883</v>
      </c>
      <c r="L1185" s="24">
        <f t="shared" si="140"/>
        <v>176.13656410096084</v>
      </c>
      <c r="M1185" s="24">
        <f t="shared" si="141"/>
        <v>171.1274011472259</v>
      </c>
      <c r="N1185" s="16">
        <f t="shared" si="142"/>
        <v>96.199224269286745</v>
      </c>
      <c r="O1185" s="16">
        <f t="shared" si="143"/>
        <v>96.199224269286745</v>
      </c>
      <c r="P1185" s="63">
        <f>N1185*'Datos mes_productividad'!V926/100</f>
        <v>96.532932374022622</v>
      </c>
      <c r="Q1185" s="63">
        <f t="shared" si="137"/>
        <v>2.9992243321803072</v>
      </c>
      <c r="R1185" s="63">
        <f t="shared" si="138"/>
        <v>2.9895821550335189</v>
      </c>
      <c r="S1185" s="63">
        <f t="shared" si="139"/>
        <v>103.80077573071324</v>
      </c>
    </row>
    <row r="1186" spans="1:19" x14ac:dyDescent="0.3">
      <c r="A1186" s="30">
        <v>2005</v>
      </c>
      <c r="B1186" s="31">
        <v>6</v>
      </c>
      <c r="C1186" s="30" t="str">
        <f t="shared" si="146"/>
        <v>2005-6</v>
      </c>
      <c r="D1186" s="7">
        <v>2.8825681818181823</v>
      </c>
      <c r="E1186" s="7">
        <f t="shared" si="134"/>
        <v>2.9315756646929718</v>
      </c>
      <c r="F1186" s="7">
        <v>8.3625759310944119</v>
      </c>
      <c r="G1186" s="7">
        <v>200.6</v>
      </c>
      <c r="H1186" s="24">
        <f t="shared" si="135"/>
        <v>18.150478114902132</v>
      </c>
      <c r="I1186" s="24">
        <f t="shared" si="136"/>
        <v>17.634295100717573</v>
      </c>
      <c r="J1186" s="24">
        <f t="shared" si="144"/>
        <v>8.3625759310944119</v>
      </c>
      <c r="K1186" s="24">
        <f t="shared" si="145"/>
        <v>80.265685019206146</v>
      </c>
      <c r="L1186" s="24">
        <f t="shared" si="140"/>
        <v>174.21193796300386</v>
      </c>
      <c r="M1186" s="24">
        <f t="shared" si="141"/>
        <v>169.25750961817445</v>
      </c>
      <c r="N1186" s="16">
        <f t="shared" si="142"/>
        <v>95.148065230135003</v>
      </c>
      <c r="O1186" s="16">
        <f t="shared" si="143"/>
        <v>95.148065230134961</v>
      </c>
      <c r="P1186" s="63">
        <f>N1186*'Datos mes_productividad'!V927/100</f>
        <v>95.729530517168186</v>
      </c>
      <c r="Q1186" s="63">
        <f t="shared" si="137"/>
        <v>3.0224285096968839</v>
      </c>
      <c r="R1186" s="63">
        <f t="shared" si="138"/>
        <v>3.0056673763445478</v>
      </c>
      <c r="S1186" s="63">
        <f t="shared" si="139"/>
        <v>104.85193476986498</v>
      </c>
    </row>
    <row r="1187" spans="1:19" x14ac:dyDescent="0.3">
      <c r="A1187" s="30">
        <v>2005</v>
      </c>
      <c r="B1187" s="31">
        <v>7</v>
      </c>
      <c r="C1187" s="30" t="str">
        <f t="shared" si="146"/>
        <v>2005-7</v>
      </c>
      <c r="D1187" s="7">
        <v>2.8683952380952378</v>
      </c>
      <c r="E1187" s="7">
        <f t="shared" si="134"/>
        <v>2.9171617621260464</v>
      </c>
      <c r="F1187" s="7">
        <v>8.4465498643684054</v>
      </c>
      <c r="G1187" s="7">
        <v>200.9</v>
      </c>
      <c r="H1187" s="24">
        <f t="shared" si="135"/>
        <v>18.061236269214103</v>
      </c>
      <c r="I1187" s="24">
        <f t="shared" si="136"/>
        <v>17.547591211584024</v>
      </c>
      <c r="J1187" s="24">
        <f t="shared" si="144"/>
        <v>8.4465498643684054</v>
      </c>
      <c r="K1187" s="24">
        <f t="shared" si="145"/>
        <v>80.385723431498093</v>
      </c>
      <c r="L1187" s="24">
        <f t="shared" si="140"/>
        <v>171.88858964683934</v>
      </c>
      <c r="M1187" s="24">
        <f t="shared" si="141"/>
        <v>167.00023520536647</v>
      </c>
      <c r="N1187" s="16">
        <f t="shared" si="142"/>
        <v>93.879139003129296</v>
      </c>
      <c r="O1187" s="16">
        <f t="shared" si="143"/>
        <v>93.879139003129268</v>
      </c>
      <c r="P1187" s="63">
        <f>N1187*'Datos mes_productividad'!V928/100</f>
        <v>94.691132547058658</v>
      </c>
      <c r="Q1187" s="63">
        <f t="shared" si="137"/>
        <v>3.0439657234599053</v>
      </c>
      <c r="R1187" s="63">
        <f t="shared" si="138"/>
        <v>3.0206745393121954</v>
      </c>
      <c r="S1187" s="63">
        <f t="shared" si="139"/>
        <v>106.12086099687068</v>
      </c>
    </row>
    <row r="1188" spans="1:19" x14ac:dyDescent="0.3">
      <c r="A1188" s="30">
        <v>2005</v>
      </c>
      <c r="B1188" s="31">
        <v>8</v>
      </c>
      <c r="C1188" s="30" t="str">
        <f t="shared" si="146"/>
        <v>2005-8</v>
      </c>
      <c r="D1188" s="7">
        <v>2.8877130434782607</v>
      </c>
      <c r="E1188" s="7">
        <f t="shared" si="134"/>
        <v>2.9368079958260327</v>
      </c>
      <c r="F1188" s="7">
        <v>8.4834499799636767</v>
      </c>
      <c r="G1188" s="7">
        <v>201.1</v>
      </c>
      <c r="H1188" s="24">
        <f t="shared" si="135"/>
        <v>18.18287342806574</v>
      </c>
      <c r="I1188" s="24">
        <f t="shared" si="136"/>
        <v>17.665769120773177</v>
      </c>
      <c r="J1188" s="24">
        <f t="shared" si="144"/>
        <v>8.4834499799636767</v>
      </c>
      <c r="K1188" s="24">
        <f t="shared" si="145"/>
        <v>80.465749039692696</v>
      </c>
      <c r="L1188" s="24">
        <f t="shared" si="140"/>
        <v>172.46503881543475</v>
      </c>
      <c r="M1188" s="24">
        <f t="shared" si="141"/>
        <v>167.56029068628675</v>
      </c>
      <c r="N1188" s="16">
        <f t="shared" si="142"/>
        <v>94.193974046793301</v>
      </c>
      <c r="O1188" s="16">
        <f t="shared" si="143"/>
        <v>94.193974046793272</v>
      </c>
      <c r="P1188" s="63">
        <f>N1188*'Datos mes_productividad'!V929/100</f>
        <v>95.248375839917372</v>
      </c>
      <c r="Q1188" s="63">
        <f t="shared" si="137"/>
        <v>3.0553744122367434</v>
      </c>
      <c r="R1188" s="63">
        <f t="shared" si="138"/>
        <v>3.0249263141260312</v>
      </c>
      <c r="S1188" s="63">
        <f t="shared" si="139"/>
        <v>105.8060259532067</v>
      </c>
    </row>
    <row r="1189" spans="1:19" x14ac:dyDescent="0.3">
      <c r="A1189" s="30">
        <v>2005</v>
      </c>
      <c r="B1189" s="31">
        <v>9</v>
      </c>
      <c r="C1189" s="30" t="str">
        <f t="shared" si="146"/>
        <v>2005-9</v>
      </c>
      <c r="D1189" s="7">
        <v>2.9111545454545453</v>
      </c>
      <c r="E1189" s="7">
        <f t="shared" si="134"/>
        <v>2.9606480344315318</v>
      </c>
      <c r="F1189" s="7">
        <v>8.5821119911652204</v>
      </c>
      <c r="G1189" s="7">
        <v>201.3</v>
      </c>
      <c r="H1189" s="24">
        <f t="shared" si="135"/>
        <v>18.330475996943267</v>
      </c>
      <c r="I1189" s="24">
        <f t="shared" si="136"/>
        <v>17.809174007450697</v>
      </c>
      <c r="J1189" s="24">
        <f t="shared" si="144"/>
        <v>8.5821119911652204</v>
      </c>
      <c r="K1189" s="24">
        <f t="shared" si="145"/>
        <v>80.545774647887342</v>
      </c>
      <c r="L1189" s="24">
        <f t="shared" si="140"/>
        <v>172.03718506099793</v>
      </c>
      <c r="M1189" s="24">
        <f t="shared" si="141"/>
        <v>167.14460470171238</v>
      </c>
      <c r="N1189" s="16">
        <f t="shared" si="142"/>
        <v>93.96029627813914</v>
      </c>
      <c r="O1189" s="16">
        <f t="shared" si="143"/>
        <v>93.960296278139111</v>
      </c>
      <c r="P1189" s="63">
        <f>N1189*'Datos mes_productividad'!V930/100</f>
        <v>95.251775982957</v>
      </c>
      <c r="Q1189" s="63">
        <f t="shared" si="137"/>
        <v>3.0869796548854853</v>
      </c>
      <c r="R1189" s="63">
        <f t="shared" si="138"/>
        <v>3.0493826847550571</v>
      </c>
      <c r="S1189" s="63">
        <f t="shared" si="139"/>
        <v>106.03970372186086</v>
      </c>
    </row>
    <row r="1190" spans="1:19" x14ac:dyDescent="0.3">
      <c r="A1190" s="30">
        <v>2005</v>
      </c>
      <c r="B1190" s="31">
        <v>10</v>
      </c>
      <c r="C1190" s="30" t="str">
        <f t="shared" si="146"/>
        <v>2005-10</v>
      </c>
      <c r="D1190" s="7">
        <v>2.9662380952380949</v>
      </c>
      <c r="E1190" s="7">
        <f t="shared" si="134"/>
        <v>3.0166680776308237</v>
      </c>
      <c r="F1190" s="7">
        <v>8.6491733714580477</v>
      </c>
      <c r="G1190" s="7">
        <v>202</v>
      </c>
      <c r="H1190" s="24">
        <f t="shared" si="135"/>
        <v>18.67731697407735</v>
      </c>
      <c r="I1190" s="24">
        <f t="shared" si="136"/>
        <v>18.146151144090535</v>
      </c>
      <c r="J1190" s="24">
        <f t="shared" si="144"/>
        <v>8.6491733714580477</v>
      </c>
      <c r="K1190" s="24">
        <f t="shared" si="145"/>
        <v>80.82586427656851</v>
      </c>
      <c r="L1190" s="24">
        <f t="shared" si="140"/>
        <v>174.5380999968024</v>
      </c>
      <c r="M1190" s="24">
        <f t="shared" si="141"/>
        <v>169.57439590173371</v>
      </c>
      <c r="N1190" s="16">
        <f t="shared" si="142"/>
        <v>95.3262027724316</v>
      </c>
      <c r="O1190" s="16">
        <f t="shared" si="143"/>
        <v>95.3262027724316</v>
      </c>
      <c r="P1190" s="63">
        <f>N1190*'Datos mes_productividad'!V931/100</f>
        <v>96.880248406690569</v>
      </c>
      <c r="Q1190" s="63">
        <f t="shared" si="137"/>
        <v>3.1048740490964106</v>
      </c>
      <c r="R1190" s="63">
        <f t="shared" si="138"/>
        <v>3.0587773554756366</v>
      </c>
      <c r="S1190" s="63">
        <f t="shared" si="139"/>
        <v>104.6737972275684</v>
      </c>
    </row>
    <row r="1191" spans="1:19" x14ac:dyDescent="0.3">
      <c r="A1191" s="30">
        <v>2005</v>
      </c>
      <c r="B1191" s="31">
        <v>11</v>
      </c>
      <c r="C1191" s="30" t="str">
        <f t="shared" si="146"/>
        <v>2005-11</v>
      </c>
      <c r="D1191" s="7">
        <v>2.9648045454545455</v>
      </c>
      <c r="E1191" s="7">
        <f t="shared" si="134"/>
        <v>3.0152101555993216</v>
      </c>
      <c r="F1191" s="7">
        <v>8.7535165174778946</v>
      </c>
      <c r="G1191" s="7">
        <v>202.5</v>
      </c>
      <c r="H1191" s="24">
        <f t="shared" si="135"/>
        <v>18.66829043512606</v>
      </c>
      <c r="I1191" s="24">
        <f t="shared" si="136"/>
        <v>18.137381311659809</v>
      </c>
      <c r="J1191" s="24">
        <f t="shared" si="144"/>
        <v>8.7535165174778946</v>
      </c>
      <c r="K1191" s="24">
        <f t="shared" si="145"/>
        <v>81.02592829705506</v>
      </c>
      <c r="L1191" s="24">
        <f t="shared" si="140"/>
        <v>172.80090340892454</v>
      </c>
      <c r="M1191" s="24">
        <f t="shared" si="141"/>
        <v>167.88660359760442</v>
      </c>
      <c r="N1191" s="16">
        <f t="shared" si="142"/>
        <v>94.37741076544485</v>
      </c>
      <c r="O1191" s="16">
        <f t="shared" si="143"/>
        <v>94.377410765444807</v>
      </c>
      <c r="P1191" s="63">
        <f>N1191*'Datos mes_productividad'!V932/100</f>
        <v>96.15796285105975</v>
      </c>
      <c r="Q1191" s="63">
        <f t="shared" si="137"/>
        <v>3.1315033266528745</v>
      </c>
      <c r="R1191" s="63">
        <f t="shared" si="138"/>
        <v>3.0787134374843781</v>
      </c>
      <c r="S1191" s="63">
        <f t="shared" si="139"/>
        <v>105.62258923455514</v>
      </c>
    </row>
    <row r="1192" spans="1:19" x14ac:dyDescent="0.3">
      <c r="A1192" s="30">
        <v>2005</v>
      </c>
      <c r="B1192" s="31">
        <v>12</v>
      </c>
      <c r="C1192" s="30" t="str">
        <f t="shared" si="146"/>
        <v>2005-12</v>
      </c>
      <c r="D1192" s="7">
        <v>3.0135772727272725</v>
      </c>
      <c r="E1192" s="7">
        <f t="shared" si="134"/>
        <v>3.0648120839336754</v>
      </c>
      <c r="F1192" s="7">
        <v>8.8509681525473241</v>
      </c>
      <c r="G1192" s="7">
        <v>202.8</v>
      </c>
      <c r="H1192" s="24">
        <f t="shared" si="135"/>
        <v>18.975394469837685</v>
      </c>
      <c r="I1192" s="24">
        <f t="shared" si="136"/>
        <v>18.435751588213545</v>
      </c>
      <c r="J1192" s="24">
        <f t="shared" si="144"/>
        <v>8.8509681525473241</v>
      </c>
      <c r="K1192" s="24">
        <f t="shared" si="145"/>
        <v>81.145966709346993</v>
      </c>
      <c r="L1192" s="24">
        <f t="shared" si="140"/>
        <v>173.96703969644557</v>
      </c>
      <c r="M1192" s="24">
        <f t="shared" si="141"/>
        <v>169.0195760345629</v>
      </c>
      <c r="N1192" s="16">
        <f t="shared" si="142"/>
        <v>95.014310927681962</v>
      </c>
      <c r="O1192" s="16">
        <f t="shared" si="143"/>
        <v>95.014310927681962</v>
      </c>
      <c r="P1192" s="63">
        <f>N1192*'Datos mes_productividad'!V933/100</f>
        <v>97.051100506828263</v>
      </c>
      <c r="Q1192" s="63">
        <f t="shared" si="137"/>
        <v>3.163824865499496</v>
      </c>
      <c r="R1192" s="63">
        <f t="shared" si="138"/>
        <v>3.1024446376490658</v>
      </c>
      <c r="S1192" s="63">
        <f t="shared" si="139"/>
        <v>104.98568907231804</v>
      </c>
    </row>
    <row r="1193" spans="1:19" x14ac:dyDescent="0.3">
      <c r="A1193" s="30">
        <v>2006</v>
      </c>
      <c r="B1193" s="31">
        <v>1</v>
      </c>
      <c r="C1193" s="30" t="str">
        <f t="shared" si="146"/>
        <v>2006-1</v>
      </c>
      <c r="D1193" s="7">
        <v>3.0471227272727273</v>
      </c>
      <c r="E1193" s="7">
        <f t="shared" si="134"/>
        <v>3.0989278557051141</v>
      </c>
      <c r="F1193" s="7">
        <v>8.9638929743867575</v>
      </c>
      <c r="G1193" s="7">
        <v>203.2</v>
      </c>
      <c r="H1193" s="24">
        <f t="shared" si="135"/>
        <v>19.186617934532173</v>
      </c>
      <c r="I1193" s="24">
        <f t="shared" si="136"/>
        <v>18.640968050558985</v>
      </c>
      <c r="J1193" s="24">
        <f t="shared" si="144"/>
        <v>8.9638929743867575</v>
      </c>
      <c r="K1193" s="24">
        <f t="shared" si="145"/>
        <v>81.306017925736242</v>
      </c>
      <c r="L1193" s="24">
        <f t="shared" si="140"/>
        <v>174.03013469446827</v>
      </c>
      <c r="M1193" s="24">
        <f t="shared" si="141"/>
        <v>169.08087666848934</v>
      </c>
      <c r="N1193" s="16">
        <f t="shared" si="142"/>
        <v>95.048771063179871</v>
      </c>
      <c r="O1193" s="16">
        <f t="shared" si="143"/>
        <v>95.048771063179856</v>
      </c>
      <c r="P1193" s="63">
        <f>N1193*'Datos mes_productividad'!V934/100</f>
        <v>97.331225813218936</v>
      </c>
      <c r="Q1193" s="63">
        <f t="shared" si="137"/>
        <v>3.1979927494858775</v>
      </c>
      <c r="R1193" s="63">
        <f t="shared" si="138"/>
        <v>3.1284435520577207</v>
      </c>
      <c r="S1193" s="63">
        <f t="shared" si="139"/>
        <v>104.95122893682014</v>
      </c>
    </row>
    <row r="1194" spans="1:19" x14ac:dyDescent="0.3">
      <c r="A1194" s="30">
        <v>2006</v>
      </c>
      <c r="B1194" s="31">
        <v>2</v>
      </c>
      <c r="C1194" s="30" t="str">
        <f t="shared" si="146"/>
        <v>2006-2</v>
      </c>
      <c r="D1194" s="7">
        <v>3.0696799999999991</v>
      </c>
      <c r="E1194" s="7">
        <f t="shared" si="134"/>
        <v>3.1218686319914193</v>
      </c>
      <c r="F1194" s="7">
        <v>8.9994191495077374</v>
      </c>
      <c r="G1194" s="7">
        <v>203.6</v>
      </c>
      <c r="H1194" s="24">
        <f t="shared" si="135"/>
        <v>19.328652835059653</v>
      </c>
      <c r="I1194" s="24">
        <f t="shared" si="136"/>
        <v>18.778963608287363</v>
      </c>
      <c r="J1194" s="24">
        <f t="shared" si="144"/>
        <v>8.9994191495077374</v>
      </c>
      <c r="K1194" s="24">
        <f t="shared" si="145"/>
        <v>81.466069142125491</v>
      </c>
      <c r="L1194" s="24">
        <f t="shared" si="140"/>
        <v>174.97011108447381</v>
      </c>
      <c r="M1194" s="24">
        <f t="shared" si="141"/>
        <v>169.99412098878386</v>
      </c>
      <c r="N1194" s="16">
        <f t="shared" si="142"/>
        <v>95.562151121497266</v>
      </c>
      <c r="O1194" s="16">
        <f t="shared" si="143"/>
        <v>95.562151121497251</v>
      </c>
      <c r="P1194" s="63">
        <f>N1194*'Datos mes_productividad'!V935/100</f>
        <v>98.103804524326847</v>
      </c>
      <c r="Q1194" s="63">
        <f t="shared" si="137"/>
        <v>3.2059077594536216</v>
      </c>
      <c r="R1194" s="63">
        <f t="shared" si="138"/>
        <v>3.1278871332776426</v>
      </c>
      <c r="S1194" s="63">
        <f t="shared" si="139"/>
        <v>104.43784887850273</v>
      </c>
    </row>
    <row r="1195" spans="1:19" x14ac:dyDescent="0.3">
      <c r="A1195" s="30">
        <v>2006</v>
      </c>
      <c r="B1195" s="31">
        <v>3</v>
      </c>
      <c r="C1195" s="30" t="str">
        <f t="shared" si="146"/>
        <v>2006-3</v>
      </c>
      <c r="D1195" s="7">
        <v>3.0772304347826096</v>
      </c>
      <c r="E1195" s="7">
        <f t="shared" si="134"/>
        <v>3.1295474341811356</v>
      </c>
      <c r="F1195" s="7">
        <v>9.107895021239937</v>
      </c>
      <c r="G1195" s="7">
        <v>204.3</v>
      </c>
      <c r="H1195" s="24">
        <f t="shared" si="135"/>
        <v>19.376195162815915</v>
      </c>
      <c r="I1195" s="24">
        <f t="shared" si="136"/>
        <v>18.825153875679856</v>
      </c>
      <c r="J1195" s="24">
        <f t="shared" si="144"/>
        <v>9.107895021239937</v>
      </c>
      <c r="K1195" s="24">
        <f t="shared" si="145"/>
        <v>81.746158770806659</v>
      </c>
      <c r="L1195" s="24">
        <f t="shared" si="140"/>
        <v>173.90731035655389</v>
      </c>
      <c r="M1195" s="24">
        <f t="shared" si="141"/>
        <v>168.96154534252526</v>
      </c>
      <c r="N1195" s="16">
        <f t="shared" si="142"/>
        <v>94.981688989170635</v>
      </c>
      <c r="O1195" s="16">
        <f t="shared" si="143"/>
        <v>94.981688989170607</v>
      </c>
      <c r="P1195" s="63">
        <f>N1195*'Datos mes_productividad'!V936/100</f>
        <v>97.753893992676296</v>
      </c>
      <c r="Q1195" s="63">
        <f t="shared" si="137"/>
        <v>3.2316554285198977</v>
      </c>
      <c r="R1195" s="63">
        <f t="shared" si="138"/>
        <v>3.1463482924374553</v>
      </c>
      <c r="S1195" s="63">
        <f t="shared" si="139"/>
        <v>105.01831101082936</v>
      </c>
    </row>
    <row r="1196" spans="1:19" x14ac:dyDescent="0.3">
      <c r="A1196" s="30">
        <v>2006</v>
      </c>
      <c r="B1196" s="31">
        <v>4</v>
      </c>
      <c r="C1196" s="30" t="str">
        <f t="shared" si="146"/>
        <v>2006-4</v>
      </c>
      <c r="D1196" s="7">
        <v>3.0676399999999999</v>
      </c>
      <c r="E1196" s="7">
        <f t="shared" si="134"/>
        <v>3.1197939492853193</v>
      </c>
      <c r="F1196" s="7">
        <v>9.1964705646738594</v>
      </c>
      <c r="G1196" s="7">
        <v>204.8</v>
      </c>
      <c r="H1196" s="24">
        <f t="shared" si="135"/>
        <v>19.315807700783928</v>
      </c>
      <c r="I1196" s="24">
        <f t="shared" si="136"/>
        <v>18.766483777894326</v>
      </c>
      <c r="J1196" s="24">
        <f t="shared" si="144"/>
        <v>9.1964705646738594</v>
      </c>
      <c r="K1196" s="24">
        <f t="shared" si="145"/>
        <v>81.946222791293224</v>
      </c>
      <c r="L1196" s="24">
        <f t="shared" si="140"/>
        <v>172.11575572507158</v>
      </c>
      <c r="M1196" s="24">
        <f t="shared" si="141"/>
        <v>167.22094088788683</v>
      </c>
      <c r="N1196" s="16">
        <f t="shared" si="142"/>
        <v>94.003208645442243</v>
      </c>
      <c r="O1196" s="16">
        <f t="shared" si="143"/>
        <v>94.003208645442228</v>
      </c>
      <c r="P1196" s="63">
        <f>N1196*'Datos mes_productividad'!V937/100</f>
        <v>96.990925126831812</v>
      </c>
      <c r="Q1196" s="63">
        <f t="shared" si="137"/>
        <v>3.2515999703089555</v>
      </c>
      <c r="R1196" s="63">
        <f t="shared" si="138"/>
        <v>3.1599475844392564</v>
      </c>
      <c r="S1196" s="63">
        <f t="shared" si="139"/>
        <v>105.99679135455776</v>
      </c>
    </row>
    <row r="1197" spans="1:19" x14ac:dyDescent="0.3">
      <c r="A1197" s="30">
        <v>2006</v>
      </c>
      <c r="B1197" s="31">
        <v>5</v>
      </c>
      <c r="C1197" s="30" t="str">
        <f t="shared" si="146"/>
        <v>2006-5</v>
      </c>
      <c r="D1197" s="7">
        <v>3.0562478260869552</v>
      </c>
      <c r="E1197" s="7">
        <f t="shared" si="134"/>
        <v>3.1082080933038081</v>
      </c>
      <c r="F1197" s="7">
        <v>9.2395097952455316</v>
      </c>
      <c r="G1197" s="7">
        <v>205.4</v>
      </c>
      <c r="H1197" s="24">
        <f t="shared" si="135"/>
        <v>19.244075346075341</v>
      </c>
      <c r="I1197" s="24">
        <f t="shared" si="136"/>
        <v>18.696791425814517</v>
      </c>
      <c r="J1197" s="24">
        <f t="shared" si="144"/>
        <v>9.2395097952455316</v>
      </c>
      <c r="K1197" s="24">
        <f t="shared" si="145"/>
        <v>82.18629961587709</v>
      </c>
      <c r="L1197" s="24">
        <f t="shared" si="140"/>
        <v>171.17784138687975</v>
      </c>
      <c r="M1197" s="24">
        <f t="shared" si="141"/>
        <v>166.30969997653642</v>
      </c>
      <c r="N1197" s="16">
        <f t="shared" si="142"/>
        <v>93.490954802944344</v>
      </c>
      <c r="O1197" s="16">
        <f t="shared" si="143"/>
        <v>93.49095480294433</v>
      </c>
      <c r="P1197" s="63">
        <f>N1197*'Datos mes_productividad'!V938/100</f>
        <v>96.70574273345521</v>
      </c>
      <c r="Q1197" s="63">
        <f t="shared" si="137"/>
        <v>3.2551803784209858</v>
      </c>
      <c r="R1197" s="63">
        <f t="shared" si="138"/>
        <v>3.1569284921814416</v>
      </c>
      <c r="S1197" s="63">
        <f t="shared" si="139"/>
        <v>106.50904519705564</v>
      </c>
    </row>
    <row r="1198" spans="1:19" x14ac:dyDescent="0.3">
      <c r="A1198" s="30">
        <v>2006</v>
      </c>
      <c r="B1198" s="31">
        <v>6</v>
      </c>
      <c r="C1198" s="30" t="str">
        <f t="shared" si="146"/>
        <v>2006-6</v>
      </c>
      <c r="D1198" s="7">
        <v>3.0814590909090911</v>
      </c>
      <c r="E1198" s="7">
        <f t="shared" si="134"/>
        <v>3.133847983071163</v>
      </c>
      <c r="F1198" s="7">
        <v>9.2842500949758531</v>
      </c>
      <c r="G1198" s="7">
        <v>205.9</v>
      </c>
      <c r="H1198" s="24">
        <f t="shared" si="135"/>
        <v>19.402821464654416</v>
      </c>
      <c r="I1198" s="24">
        <f t="shared" si="136"/>
        <v>18.851022949821512</v>
      </c>
      <c r="J1198" s="24">
        <f t="shared" si="144"/>
        <v>9.2842500949758531</v>
      </c>
      <c r="K1198" s="24">
        <f t="shared" si="145"/>
        <v>82.38636363636364</v>
      </c>
      <c r="L1198" s="24">
        <f t="shared" si="140"/>
        <v>172.17630809229271</v>
      </c>
      <c r="M1198" s="24">
        <f t="shared" si="141"/>
        <v>167.27977120110862</v>
      </c>
      <c r="N1198" s="16">
        <f t="shared" si="142"/>
        <v>94.036280090795316</v>
      </c>
      <c r="O1198" s="16">
        <f t="shared" si="143"/>
        <v>94.036280090795316</v>
      </c>
      <c r="P1198" s="63">
        <f>N1198*'Datos mes_productividad'!V939/100</f>
        <v>97.51520906319935</v>
      </c>
      <c r="Q1198" s="63">
        <f t="shared" si="137"/>
        <v>3.2652286802076338</v>
      </c>
      <c r="R1198" s="63">
        <f t="shared" si="138"/>
        <v>3.1580269071212195</v>
      </c>
      <c r="S1198" s="63">
        <f t="shared" si="139"/>
        <v>105.96371990920468</v>
      </c>
    </row>
    <row r="1199" spans="1:19" x14ac:dyDescent="0.3">
      <c r="A1199" s="30">
        <v>2006</v>
      </c>
      <c r="B1199" s="31">
        <v>7</v>
      </c>
      <c r="C1199" s="30" t="str">
        <f t="shared" si="146"/>
        <v>2006-7</v>
      </c>
      <c r="D1199" s="7">
        <v>3.0813999999999999</v>
      </c>
      <c r="E1199" s="7">
        <f t="shared" si="134"/>
        <v>3.1337878875382321</v>
      </c>
      <c r="F1199" s="7">
        <v>9.3415412318959348</v>
      </c>
      <c r="G1199" s="7">
        <v>206.3</v>
      </c>
      <c r="H1199" s="24">
        <f t="shared" si="135"/>
        <v>19.402449390800616</v>
      </c>
      <c r="I1199" s="24">
        <f t="shared" si="136"/>
        <v>18.850661457408162</v>
      </c>
      <c r="J1199" s="24">
        <f t="shared" si="144"/>
        <v>9.3415412318959348</v>
      </c>
      <c r="K1199" s="24">
        <f t="shared" si="145"/>
        <v>82.546414852752889</v>
      </c>
      <c r="L1199" s="24">
        <f t="shared" si="140"/>
        <v>171.44950675848091</v>
      </c>
      <c r="M1199" s="24">
        <f t="shared" si="141"/>
        <v>166.57363943317955</v>
      </c>
      <c r="N1199" s="16">
        <f t="shared" si="142"/>
        <v>93.639328300192076</v>
      </c>
      <c r="O1199" s="16">
        <f t="shared" si="143"/>
        <v>93.639328300192034</v>
      </c>
      <c r="P1199" s="63">
        <f>N1199*'Datos mes_productividad'!V940/100</f>
        <v>97.542354876184561</v>
      </c>
      <c r="Q1199" s="63">
        <f t="shared" si="137"/>
        <v>3.2773977377578816</v>
      </c>
      <c r="R1199" s="63">
        <f t="shared" si="138"/>
        <v>3.1571298768452487</v>
      </c>
      <c r="S1199" s="63">
        <f t="shared" si="139"/>
        <v>106.36067169980794</v>
      </c>
    </row>
    <row r="1200" spans="1:19" x14ac:dyDescent="0.3">
      <c r="A1200" s="30">
        <v>2006</v>
      </c>
      <c r="B1200" s="31">
        <v>8</v>
      </c>
      <c r="C1200" s="30" t="str">
        <f t="shared" si="146"/>
        <v>2006-8</v>
      </c>
      <c r="D1200" s="7">
        <v>3.0799304347826091</v>
      </c>
      <c r="E1200" s="7">
        <f t="shared" si="134"/>
        <v>3.132293337762738</v>
      </c>
      <c r="F1200" s="7">
        <v>9.3940890028928692</v>
      </c>
      <c r="G1200" s="7">
        <v>206.8</v>
      </c>
      <c r="H1200" s="24">
        <f t="shared" si="135"/>
        <v>19.393196075827905</v>
      </c>
      <c r="I1200" s="24">
        <f t="shared" si="136"/>
        <v>18.841671298258873</v>
      </c>
      <c r="J1200" s="24">
        <f t="shared" si="144"/>
        <v>9.3940890028928692</v>
      </c>
      <c r="K1200" s="24">
        <f t="shared" si="145"/>
        <v>82.746478873239454</v>
      </c>
      <c r="L1200" s="24">
        <f t="shared" si="140"/>
        <v>170.82217220625841</v>
      </c>
      <c r="M1200" s="24">
        <f t="shared" si="141"/>
        <v>165.96414570245048</v>
      </c>
      <c r="N1200" s="16">
        <f t="shared" si="142"/>
        <v>93.296701557192065</v>
      </c>
      <c r="O1200" s="16">
        <f t="shared" si="143"/>
        <v>93.296701557192023</v>
      </c>
      <c r="P1200" s="63">
        <f>N1200*'Datos mes_productividad'!V941/100</f>
        <v>97.624599985554795</v>
      </c>
      <c r="Q1200" s="63">
        <f t="shared" si="137"/>
        <v>3.2863873636569592</v>
      </c>
      <c r="R1200" s="63">
        <f t="shared" si="138"/>
        <v>3.1530911027753374</v>
      </c>
      <c r="S1200" s="63">
        <f t="shared" si="139"/>
        <v>106.70329844280792</v>
      </c>
    </row>
    <row r="1201" spans="1:19" x14ac:dyDescent="0.3">
      <c r="A1201" s="30">
        <v>2006</v>
      </c>
      <c r="B1201" s="31">
        <v>9</v>
      </c>
      <c r="C1201" s="30" t="str">
        <f t="shared" si="146"/>
        <v>2006-9</v>
      </c>
      <c r="D1201" s="7">
        <v>3.100395238095238</v>
      </c>
      <c r="E1201" s="7">
        <f t="shared" si="134"/>
        <v>3.1531060698786493</v>
      </c>
      <c r="F1201" s="7">
        <v>9.478575437772351</v>
      </c>
      <c r="G1201" s="7">
        <v>207.2</v>
      </c>
      <c r="H1201" s="24">
        <f t="shared" si="135"/>
        <v>19.522055461355905</v>
      </c>
      <c r="I1201" s="24">
        <f t="shared" si="136"/>
        <v>18.966866040596386</v>
      </c>
      <c r="J1201" s="24">
        <f t="shared" si="144"/>
        <v>9.478575437772351</v>
      </c>
      <c r="K1201" s="24">
        <f t="shared" si="145"/>
        <v>82.906530089628689</v>
      </c>
      <c r="L1201" s="24">
        <f t="shared" si="140"/>
        <v>170.75412746819723</v>
      </c>
      <c r="M1201" s="24">
        <f t="shared" si="141"/>
        <v>165.89803609456985</v>
      </c>
      <c r="N1201" s="16">
        <f t="shared" si="142"/>
        <v>93.259538058230305</v>
      </c>
      <c r="O1201" s="16">
        <f t="shared" si="143"/>
        <v>93.259538058230262</v>
      </c>
      <c r="P1201" s="63">
        <f>N1201*'Datos mes_productividad'!V942/100</f>
        <v>98.026674255758479</v>
      </c>
      <c r="Q1201" s="63">
        <f t="shared" si="137"/>
        <v>3.3093761991634874</v>
      </c>
      <c r="R1201" s="63">
        <f t="shared" si="138"/>
        <v>3.1615761355018095</v>
      </c>
      <c r="S1201" s="63">
        <f t="shared" si="139"/>
        <v>106.74046194176969</v>
      </c>
    </row>
    <row r="1202" spans="1:19" x14ac:dyDescent="0.3">
      <c r="A1202" s="30">
        <v>2006</v>
      </c>
      <c r="B1202" s="31">
        <v>10</v>
      </c>
      <c r="C1202" s="30" t="str">
        <f t="shared" si="146"/>
        <v>2006-10</v>
      </c>
      <c r="D1202" s="7">
        <v>3.0979636363636369</v>
      </c>
      <c r="E1202" s="7">
        <f t="shared" si="134"/>
        <v>3.1506331276920427</v>
      </c>
      <c r="F1202" s="7">
        <v>9.5597033514924536</v>
      </c>
      <c r="G1202" s="7">
        <v>207.6</v>
      </c>
      <c r="H1202" s="24">
        <f t="shared" si="135"/>
        <v>19.506744554126733</v>
      </c>
      <c r="I1202" s="24">
        <f t="shared" si="136"/>
        <v>18.951990561579816</v>
      </c>
      <c r="J1202" s="24">
        <f t="shared" si="144"/>
        <v>9.5597033514924536</v>
      </c>
      <c r="K1202" s="24">
        <f t="shared" si="145"/>
        <v>83.066581306017923</v>
      </c>
      <c r="L1202" s="24">
        <f t="shared" si="140"/>
        <v>169.49883515664968</v>
      </c>
      <c r="M1202" s="24">
        <f t="shared" si="141"/>
        <v>164.67844314944972</v>
      </c>
      <c r="N1202" s="16">
        <f t="shared" si="142"/>
        <v>92.573944199746421</v>
      </c>
      <c r="O1202" s="16">
        <f t="shared" si="143"/>
        <v>92.57394419974635</v>
      </c>
      <c r="P1202" s="63">
        <f>N1202*'Datos mes_productividad'!V943/100</f>
        <v>97.745732928965921</v>
      </c>
      <c r="Q1202" s="63">
        <f t="shared" si="137"/>
        <v>3.3280201446715658</v>
      </c>
      <c r="R1202" s="63">
        <f t="shared" si="138"/>
        <v>3.1678000104907924</v>
      </c>
      <c r="S1202" s="63">
        <f t="shared" si="139"/>
        <v>107.42605580025359</v>
      </c>
    </row>
    <row r="1203" spans="1:19" x14ac:dyDescent="0.3">
      <c r="A1203" s="30">
        <v>2006</v>
      </c>
      <c r="B1203" s="31">
        <v>11</v>
      </c>
      <c r="C1203" s="30" t="str">
        <f t="shared" si="146"/>
        <v>2006-11</v>
      </c>
      <c r="D1203" s="7">
        <v>3.0755363636363628</v>
      </c>
      <c r="E1203" s="7">
        <f t="shared" si="134"/>
        <v>3.127824561578183</v>
      </c>
      <c r="F1203" s="7">
        <v>9.6273535634171168</v>
      </c>
      <c r="G1203" s="7">
        <v>207.8</v>
      </c>
      <c r="H1203" s="24">
        <f t="shared" si="135"/>
        <v>19.365528216077589</v>
      </c>
      <c r="I1203" s="24">
        <f t="shared" si="136"/>
        <v>18.814790287160786</v>
      </c>
      <c r="J1203" s="24">
        <f t="shared" si="144"/>
        <v>9.6273535634171168</v>
      </c>
      <c r="K1203" s="24">
        <f t="shared" si="145"/>
        <v>83.146606914212555</v>
      </c>
      <c r="L1203" s="24">
        <f t="shared" si="140"/>
        <v>167.25031979575303</v>
      </c>
      <c r="M1203" s="24">
        <f t="shared" si="141"/>
        <v>162.49387351103388</v>
      </c>
      <c r="N1203" s="16">
        <f t="shared" si="142"/>
        <v>91.345888942850138</v>
      </c>
      <c r="O1203" s="16">
        <f t="shared" si="143"/>
        <v>91.345888942850124</v>
      </c>
      <c r="P1203" s="63">
        <f>N1203*'Datos mes_productividad'!V944/100</f>
        <v>96.884896008800212</v>
      </c>
      <c r="Q1203" s="63">
        <f t="shared" si="137"/>
        <v>3.3416966961484822</v>
      </c>
      <c r="R1203" s="63">
        <f t="shared" si="138"/>
        <v>3.1713425196508003</v>
      </c>
      <c r="S1203" s="63">
        <f t="shared" si="139"/>
        <v>108.65411105714986</v>
      </c>
    </row>
    <row r="1204" spans="1:19" x14ac:dyDescent="0.3">
      <c r="A1204" s="30">
        <v>2006</v>
      </c>
      <c r="B1204" s="31">
        <v>12</v>
      </c>
      <c r="C1204" s="30" t="str">
        <f t="shared" si="146"/>
        <v>2006-12</v>
      </c>
      <c r="D1204" s="7">
        <v>3.0586857142857147</v>
      </c>
      <c r="E1204" s="7">
        <f t="shared" si="134"/>
        <v>3.1106874288358535</v>
      </c>
      <c r="F1204" s="7">
        <v>9.7218174231694352</v>
      </c>
      <c r="G1204" s="7">
        <v>208.1</v>
      </c>
      <c r="H1204" s="24">
        <f t="shared" si="135"/>
        <v>19.259425836890184</v>
      </c>
      <c r="I1204" s="24">
        <f t="shared" si="136"/>
        <v>18.711705362695749</v>
      </c>
      <c r="J1204" s="24">
        <f t="shared" si="144"/>
        <v>9.7218174231694352</v>
      </c>
      <c r="K1204" s="24">
        <f t="shared" si="145"/>
        <v>83.266645326504488</v>
      </c>
      <c r="L1204" s="24">
        <f t="shared" si="140"/>
        <v>164.9555541467509</v>
      </c>
      <c r="M1204" s="24">
        <f t="shared" si="141"/>
        <v>160.26436890044903</v>
      </c>
      <c r="N1204" s="16">
        <f t="shared" si="142"/>
        <v>90.092573502977729</v>
      </c>
      <c r="O1204" s="16">
        <f t="shared" si="143"/>
        <v>90.0925735029777</v>
      </c>
      <c r="P1204" s="63">
        <f>N1204*'Datos mes_productividad'!V945/100</f>
        <v>95.987370525974953</v>
      </c>
      <c r="Q1204" s="63">
        <f t="shared" si="137"/>
        <v>3.3617227532034923</v>
      </c>
      <c r="R1204" s="63">
        <f t="shared" si="138"/>
        <v>3.1814194387749368</v>
      </c>
      <c r="S1204" s="63">
        <f t="shared" si="139"/>
        <v>109.90742649702227</v>
      </c>
    </row>
    <row r="1205" spans="1:19" x14ac:dyDescent="0.3">
      <c r="A1205" s="30">
        <v>2007</v>
      </c>
      <c r="B1205" s="31">
        <v>1</v>
      </c>
      <c r="C1205" s="30" t="str">
        <f t="shared" si="146"/>
        <v>2007-1</v>
      </c>
      <c r="D1205" s="7">
        <v>3.0852652173913051</v>
      </c>
      <c r="E1205" s="7">
        <f t="shared" si="134"/>
        <v>3.1377188187524769</v>
      </c>
      <c r="F1205" s="7">
        <v>9.8599561622211382</v>
      </c>
      <c r="G1205" s="7">
        <v>208.6</v>
      </c>
      <c r="H1205" s="24">
        <f t="shared" si="135"/>
        <v>19.426787251779146</v>
      </c>
      <c r="I1205" s="24">
        <f t="shared" si="136"/>
        <v>18.874307171857044</v>
      </c>
      <c r="J1205" s="24">
        <f t="shared" si="144"/>
        <v>9.8599561622211382</v>
      </c>
      <c r="K1205" s="24">
        <f t="shared" si="145"/>
        <v>83.466709346991038</v>
      </c>
      <c r="L1205" s="24">
        <f t="shared" si="140"/>
        <v>164.45205013211844</v>
      </c>
      <c r="M1205" s="24">
        <f t="shared" si="141"/>
        <v>159.77518407996021</v>
      </c>
      <c r="N1205" s="16">
        <f t="shared" si="142"/>
        <v>89.817578382734837</v>
      </c>
      <c r="O1205" s="16">
        <f t="shared" si="143"/>
        <v>89.817578382734808</v>
      </c>
      <c r="P1205" s="63">
        <f>N1205*'Datos mes_productividad'!V946/100</f>
        <v>96.126797706651047</v>
      </c>
      <c r="Q1205" s="63">
        <f t="shared" si="137"/>
        <v>3.3994199298369203</v>
      </c>
      <c r="R1205" s="63">
        <f t="shared" si="138"/>
        <v>3.2047637805472027</v>
      </c>
      <c r="S1205" s="63">
        <f t="shared" si="139"/>
        <v>110.18242161726516</v>
      </c>
    </row>
    <row r="1206" spans="1:19" x14ac:dyDescent="0.3">
      <c r="A1206" s="30">
        <v>2007</v>
      </c>
      <c r="B1206" s="31">
        <v>2</v>
      </c>
      <c r="C1206" s="30" t="str">
        <f t="shared" si="146"/>
        <v>2007-2</v>
      </c>
      <c r="D1206" s="7">
        <v>3.102325</v>
      </c>
      <c r="E1206" s="7">
        <f t="shared" si="134"/>
        <v>3.1550686402956596</v>
      </c>
      <c r="F1206" s="7">
        <v>9.9725720534717173</v>
      </c>
      <c r="G1206" s="7">
        <v>209.13499999999999</v>
      </c>
      <c r="H1206" s="24">
        <f t="shared" si="135"/>
        <v>19.534206466643578</v>
      </c>
      <c r="I1206" s="24">
        <f t="shared" si="136"/>
        <v>18.978671482395594</v>
      </c>
      <c r="J1206" s="24">
        <f t="shared" si="144"/>
        <v>9.9725720534717173</v>
      </c>
      <c r="K1206" s="24">
        <f t="shared" si="145"/>
        <v>83.680777848911646</v>
      </c>
      <c r="L1206" s="24">
        <f t="shared" si="140"/>
        <v>163.91333981095818</v>
      </c>
      <c r="M1206" s="24">
        <f t="shared" si="141"/>
        <v>159.25179418813457</v>
      </c>
      <c r="N1206" s="16">
        <f t="shared" si="142"/>
        <v>89.523354890491774</v>
      </c>
      <c r="O1206" s="16">
        <f t="shared" si="143"/>
        <v>89.523354890491774</v>
      </c>
      <c r="P1206" s="63">
        <f>N1206*'Datos mes_productividad'!V947/100</f>
        <v>96.244852950639427</v>
      </c>
      <c r="Q1206" s="63">
        <f t="shared" si="137"/>
        <v>3.4273445803935512</v>
      </c>
      <c r="R1206" s="63">
        <f t="shared" si="138"/>
        <v>3.2188218656990752</v>
      </c>
      <c r="S1206" s="63">
        <f t="shared" si="139"/>
        <v>110.47664510950823</v>
      </c>
    </row>
    <row r="1207" spans="1:19" x14ac:dyDescent="0.3">
      <c r="A1207" s="30">
        <v>2007</v>
      </c>
      <c r="B1207" s="31">
        <v>3</v>
      </c>
      <c r="C1207" s="30" t="str">
        <f t="shared" si="146"/>
        <v>2007-3</v>
      </c>
      <c r="D1207" s="7">
        <v>3.1012863636363637</v>
      </c>
      <c r="E1207" s="7">
        <f t="shared" si="134"/>
        <v>3.1540123457360698</v>
      </c>
      <c r="F1207" s="7">
        <v>10.086695289250729</v>
      </c>
      <c r="G1207" s="7">
        <v>209.41800000000001</v>
      </c>
      <c r="H1207" s="24">
        <f t="shared" si="135"/>
        <v>19.527666553136438</v>
      </c>
      <c r="I1207" s="24">
        <f t="shared" si="136"/>
        <v>18.972317558053327</v>
      </c>
      <c r="J1207" s="24">
        <f t="shared" si="144"/>
        <v>10.086695289250729</v>
      </c>
      <c r="K1207" s="24">
        <f t="shared" si="145"/>
        <v>83.794014084507054</v>
      </c>
      <c r="L1207" s="24">
        <f t="shared" si="140"/>
        <v>162.22375309927912</v>
      </c>
      <c r="M1207" s="24">
        <f t="shared" si="141"/>
        <v>157.61025777882438</v>
      </c>
      <c r="N1207" s="16">
        <f t="shared" si="142"/>
        <v>88.60056562280711</v>
      </c>
      <c r="O1207" s="16">
        <f t="shared" si="143"/>
        <v>88.600565622807096</v>
      </c>
      <c r="P1207" s="63">
        <f>N1207*'Datos mes_productividad'!V948/100</f>
        <v>95.683199671712302</v>
      </c>
      <c r="Q1207" s="63">
        <f t="shared" si="137"/>
        <v>3.4548154675079226</v>
      </c>
      <c r="R1207" s="63">
        <f t="shared" si="138"/>
        <v>3.2351627035629602</v>
      </c>
      <c r="S1207" s="63">
        <f t="shared" si="139"/>
        <v>111.39943437719289</v>
      </c>
    </row>
    <row r="1208" spans="1:19" x14ac:dyDescent="0.3">
      <c r="A1208" s="30">
        <v>2007</v>
      </c>
      <c r="B1208" s="31">
        <v>4</v>
      </c>
      <c r="C1208" s="30" t="str">
        <f t="shared" si="146"/>
        <v>2007-4</v>
      </c>
      <c r="D1208" s="7">
        <v>3.0907380952380947</v>
      </c>
      <c r="E1208" s="7">
        <f t="shared" si="134"/>
        <v>3.143284742782543</v>
      </c>
      <c r="F1208" s="7">
        <v>10.27480662925475</v>
      </c>
      <c r="G1208" s="7">
        <v>209.74700000000001</v>
      </c>
      <c r="H1208" s="24">
        <f t="shared" si="135"/>
        <v>19.461247962963792</v>
      </c>
      <c r="I1208" s="24">
        <f t="shared" si="136"/>
        <v>18.907787851901041</v>
      </c>
      <c r="J1208" s="24">
        <f t="shared" si="144"/>
        <v>10.27480662925475</v>
      </c>
      <c r="K1208" s="24">
        <f t="shared" si="145"/>
        <v>83.92565620998721</v>
      </c>
      <c r="L1208" s="24">
        <f t="shared" si="140"/>
        <v>158.96143498278948</v>
      </c>
      <c r="M1208" s="24">
        <f t="shared" si="141"/>
        <v>154.44071700891138</v>
      </c>
      <c r="N1208" s="16">
        <f t="shared" si="142"/>
        <v>86.818809099237953</v>
      </c>
      <c r="O1208" s="16">
        <f t="shared" si="143"/>
        <v>86.81880909923791</v>
      </c>
      <c r="P1208" s="63">
        <f>N1208*'Datos mes_productividad'!V949/100</f>
        <v>94.182681415261726</v>
      </c>
      <c r="Q1208" s="63">
        <f t="shared" si="137"/>
        <v>3.4981341838140048</v>
      </c>
      <c r="R1208" s="63">
        <f t="shared" si="138"/>
        <v>3.2705361768579659</v>
      </c>
      <c r="S1208" s="63">
        <f t="shared" si="139"/>
        <v>113.18119090076205</v>
      </c>
    </row>
    <row r="1209" spans="1:19" x14ac:dyDescent="0.3">
      <c r="A1209" s="30">
        <v>2007</v>
      </c>
      <c r="B1209" s="31">
        <v>5</v>
      </c>
      <c r="C1209" s="30" t="str">
        <f t="shared" si="146"/>
        <v>2007-5</v>
      </c>
      <c r="D1209" s="7">
        <v>3.0798739130434787</v>
      </c>
      <c r="E1209" s="7">
        <f t="shared" si="134"/>
        <v>3.1322358550790654</v>
      </c>
      <c r="F1209" s="7">
        <v>10.496925672960504</v>
      </c>
      <c r="G1209" s="7">
        <v>210.05799999999999</v>
      </c>
      <c r="H1209" s="24">
        <f t="shared" si="135"/>
        <v>19.392840179098187</v>
      </c>
      <c r="I1209" s="24">
        <f t="shared" si="136"/>
        <v>18.841325522906978</v>
      </c>
      <c r="J1209" s="24">
        <f t="shared" si="144"/>
        <v>10.496925672960504</v>
      </c>
      <c r="K1209" s="24">
        <f t="shared" si="145"/>
        <v>84.050096030729833</v>
      </c>
      <c r="L1209" s="24">
        <f t="shared" si="140"/>
        <v>155.28071076663053</v>
      </c>
      <c r="M1209" s="24">
        <f t="shared" si="141"/>
        <v>150.86466922652193</v>
      </c>
      <c r="N1209" s="16">
        <f t="shared" si="142"/>
        <v>84.808534763804062</v>
      </c>
      <c r="O1209" s="16">
        <f t="shared" si="143"/>
        <v>84.808534763804019</v>
      </c>
      <c r="P1209" s="63">
        <f>N1209*'Datos mes_productividad'!V950/100</f>
        <v>92.417627984455507</v>
      </c>
      <c r="Q1209" s="63">
        <f t="shared" si="137"/>
        <v>3.5477518878621463</v>
      </c>
      <c r="R1209" s="63">
        <f t="shared" si="138"/>
        <v>3.3134014107401426</v>
      </c>
      <c r="S1209" s="63">
        <f t="shared" si="139"/>
        <v>115.19146523619594</v>
      </c>
    </row>
    <row r="1210" spans="1:19" x14ac:dyDescent="0.3">
      <c r="A1210" s="30">
        <v>2007</v>
      </c>
      <c r="B1210" s="31">
        <v>6</v>
      </c>
      <c r="C1210" s="30" t="str">
        <f t="shared" si="146"/>
        <v>2007-6</v>
      </c>
      <c r="D1210" s="7">
        <v>3.0786809523809522</v>
      </c>
      <c r="E1210" s="7">
        <f t="shared" si="134"/>
        <v>3.13102261250279</v>
      </c>
      <c r="F1210" s="7">
        <v>10.731807868805722</v>
      </c>
      <c r="G1210" s="7">
        <v>210.392</v>
      </c>
      <c r="H1210" s="24">
        <f t="shared" si="135"/>
        <v>19.385328541894356</v>
      </c>
      <c r="I1210" s="24">
        <f t="shared" si="136"/>
        <v>18.83402750980213</v>
      </c>
      <c r="J1210" s="24">
        <f t="shared" si="144"/>
        <v>10.731807868805722</v>
      </c>
      <c r="K1210" s="24">
        <f t="shared" si="145"/>
        <v>84.183738796414858</v>
      </c>
      <c r="L1210" s="24">
        <f t="shared" si="140"/>
        <v>152.06472706216346</v>
      </c>
      <c r="M1210" s="24">
        <f t="shared" si="141"/>
        <v>147.74014516028763</v>
      </c>
      <c r="N1210" s="16">
        <f t="shared" si="142"/>
        <v>83.052084368558084</v>
      </c>
      <c r="O1210" s="16">
        <f t="shared" si="143"/>
        <v>83.05208436855807</v>
      </c>
      <c r="P1210" s="63">
        <f>N1210*'Datos mes_productividad'!V951/100</f>
        <v>90.91254702529767</v>
      </c>
      <c r="Q1210" s="63">
        <f t="shared" si="137"/>
        <v>3.6004532027517482</v>
      </c>
      <c r="R1210" s="63">
        <f t="shared" si="138"/>
        <v>3.358454636169689</v>
      </c>
      <c r="S1210" s="63">
        <f t="shared" si="139"/>
        <v>116.94791563144192</v>
      </c>
    </row>
    <row r="1211" spans="1:19" x14ac:dyDescent="0.3">
      <c r="A1211" s="30">
        <v>2007</v>
      </c>
      <c r="B1211" s="31">
        <v>7</v>
      </c>
      <c r="C1211" s="30" t="str">
        <f t="shared" si="146"/>
        <v>2007-7</v>
      </c>
      <c r="D1211" s="7">
        <v>3.1132454545454551</v>
      </c>
      <c r="E1211" s="7">
        <f t="shared" si="134"/>
        <v>3.1661747570545873</v>
      </c>
      <c r="F1211" s="7">
        <v>11.05116021922127</v>
      </c>
      <c r="G1211" s="7">
        <v>210.773</v>
      </c>
      <c r="H1211" s="24">
        <f t="shared" si="135"/>
        <v>19.602968576931996</v>
      </c>
      <c r="I1211" s="24">
        <f t="shared" si="136"/>
        <v>19.045478061092741</v>
      </c>
      <c r="J1211" s="24">
        <f t="shared" si="144"/>
        <v>11.05116021922127</v>
      </c>
      <c r="K1211" s="24">
        <f t="shared" si="145"/>
        <v>84.336187580025609</v>
      </c>
      <c r="L1211" s="24">
        <f t="shared" si="140"/>
        <v>149.59873915808467</v>
      </c>
      <c r="M1211" s="24">
        <f t="shared" si="141"/>
        <v>145.34428769912122</v>
      </c>
      <c r="N1211" s="16">
        <f t="shared" si="142"/>
        <v>81.705253716781272</v>
      </c>
      <c r="O1211" s="16">
        <f t="shared" si="143"/>
        <v>81.705253716781257</v>
      </c>
      <c r="P1211" s="63">
        <f>N1211*'Datos mes_productividad'!V952/100</f>
        <v>89.562159485431096</v>
      </c>
      <c r="Q1211" s="63">
        <f t="shared" si="137"/>
        <v>3.6828058116283859</v>
      </c>
      <c r="R1211" s="63">
        <f t="shared" si="138"/>
        <v>3.4382010499179754</v>
      </c>
      <c r="S1211" s="63">
        <f t="shared" si="139"/>
        <v>118.29474628321874</v>
      </c>
    </row>
    <row r="1212" spans="1:19" x14ac:dyDescent="0.3">
      <c r="A1212" s="30">
        <v>2007</v>
      </c>
      <c r="B1212" s="31">
        <v>8</v>
      </c>
      <c r="C1212" s="30" t="str">
        <f t="shared" si="146"/>
        <v>2007-8</v>
      </c>
      <c r="D1212" s="7">
        <v>3.152621739130435</v>
      </c>
      <c r="E1212" s="7">
        <f t="shared" si="134"/>
        <v>3.2062204907109346</v>
      </c>
      <c r="F1212" s="7">
        <v>11.429253755721884</v>
      </c>
      <c r="G1212" s="7">
        <v>211.119</v>
      </c>
      <c r="H1212" s="24">
        <f t="shared" si="135"/>
        <v>19.850906646918961</v>
      </c>
      <c r="I1212" s="24">
        <f t="shared" si="136"/>
        <v>19.286364998900886</v>
      </c>
      <c r="J1212" s="24">
        <f t="shared" si="144"/>
        <v>11.429253755721884</v>
      </c>
      <c r="K1212" s="24">
        <f t="shared" si="145"/>
        <v>84.474631882202317</v>
      </c>
      <c r="L1212" s="24">
        <f t="shared" si="140"/>
        <v>146.71981805346903</v>
      </c>
      <c r="M1212" s="24">
        <f t="shared" si="141"/>
        <v>142.54724048035987</v>
      </c>
      <c r="N1212" s="16">
        <f t="shared" si="142"/>
        <v>80.132894346595336</v>
      </c>
      <c r="O1212" s="16">
        <f t="shared" si="143"/>
        <v>80.132894346595336</v>
      </c>
      <c r="P1212" s="63">
        <f>N1212*'Datos mes_productividad'!V953/100</f>
        <v>87.960297173438278</v>
      </c>
      <c r="Q1212" s="63">
        <f t="shared" si="137"/>
        <v>3.7789564308956822</v>
      </c>
      <c r="R1212" s="63">
        <f t="shared" si="138"/>
        <v>3.5321880277673214</v>
      </c>
      <c r="S1212" s="63">
        <f t="shared" si="139"/>
        <v>119.86710565340466</v>
      </c>
    </row>
    <row r="1213" spans="1:19" x14ac:dyDescent="0.3">
      <c r="A1213" s="30">
        <v>2007</v>
      </c>
      <c r="B1213" s="31">
        <v>9</v>
      </c>
      <c r="C1213" s="30" t="str">
        <f t="shared" si="146"/>
        <v>2007-9</v>
      </c>
      <c r="D1213" s="7">
        <v>3.14716</v>
      </c>
      <c r="E1213" s="7">
        <f t="shared" si="134"/>
        <v>3.2006658947701769</v>
      </c>
      <c r="F1213" s="7">
        <v>11.724373792053942</v>
      </c>
      <c r="G1213" s="7">
        <v>211.554</v>
      </c>
      <c r="H1213" s="24">
        <f t="shared" si="135"/>
        <v>19.81651607215943</v>
      </c>
      <c r="I1213" s="24">
        <f t="shared" si="136"/>
        <v>19.252952460666151</v>
      </c>
      <c r="J1213" s="24">
        <f t="shared" si="144"/>
        <v>11.724373792053942</v>
      </c>
      <c r="K1213" s="24">
        <f t="shared" si="145"/>
        <v>84.648687580025623</v>
      </c>
      <c r="L1213" s="24">
        <f t="shared" si="140"/>
        <v>143.07306365936975</v>
      </c>
      <c r="M1213" s="24">
        <f t="shared" si="141"/>
        <v>139.00419644932762</v>
      </c>
      <c r="N1213" s="16">
        <f t="shared" si="142"/>
        <v>78.14117306144594</v>
      </c>
      <c r="O1213" s="16">
        <f t="shared" si="143"/>
        <v>78.14117306144594</v>
      </c>
      <c r="P1213" s="63">
        <f>N1213*'Datos mes_productividad'!V954/100</f>
        <v>85.892861218799993</v>
      </c>
      <c r="Q1213" s="63">
        <f t="shared" si="137"/>
        <v>3.8350922578793978</v>
      </c>
      <c r="R1213" s="63">
        <f t="shared" si="138"/>
        <v>3.5911342288664141</v>
      </c>
      <c r="S1213" s="63">
        <f t="shared" si="139"/>
        <v>121.85882693855406</v>
      </c>
    </row>
    <row r="1214" spans="1:19" x14ac:dyDescent="0.3">
      <c r="A1214" s="30">
        <v>2007</v>
      </c>
      <c r="B1214" s="31">
        <v>10</v>
      </c>
      <c r="C1214" s="30" t="str">
        <f t="shared" si="146"/>
        <v>2007-10</v>
      </c>
      <c r="D1214" s="7">
        <v>3.1592391304347829</v>
      </c>
      <c r="E1214" s="7">
        <f t="shared" si="134"/>
        <v>3.2129503864455575</v>
      </c>
      <c r="F1214" s="7">
        <v>12.00660297075458</v>
      </c>
      <c r="G1214" s="7">
        <v>212.077</v>
      </c>
      <c r="H1214" s="24">
        <f t="shared" si="135"/>
        <v>19.892573940967683</v>
      </c>
      <c r="I1214" s="24">
        <f t="shared" si="136"/>
        <v>19.326847313176689</v>
      </c>
      <c r="J1214" s="24">
        <f t="shared" si="144"/>
        <v>12.00660297075458</v>
      </c>
      <c r="K1214" s="24">
        <f t="shared" si="145"/>
        <v>84.857954545454547</v>
      </c>
      <c r="L1214" s="24">
        <f t="shared" si="140"/>
        <v>140.5929003721059</v>
      </c>
      <c r="M1214" s="24">
        <f t="shared" si="141"/>
        <v>136.59456673992247</v>
      </c>
      <c r="N1214" s="16">
        <f t="shared" si="142"/>
        <v>76.786600343885809</v>
      </c>
      <c r="O1214" s="16">
        <f t="shared" si="143"/>
        <v>76.786600343885794</v>
      </c>
      <c r="P1214" s="63">
        <f>N1214*'Datos mes_productividad'!V955/100</f>
        <v>84.520852395350914</v>
      </c>
      <c r="Q1214" s="63">
        <f t="shared" si="137"/>
        <v>3.8926059358749558</v>
      </c>
      <c r="R1214" s="63">
        <f t="shared" si="138"/>
        <v>3.6482624186186152</v>
      </c>
      <c r="S1214" s="63">
        <f t="shared" si="139"/>
        <v>123.21339965611419</v>
      </c>
    </row>
    <row r="1215" spans="1:19" x14ac:dyDescent="0.3">
      <c r="A1215" s="30">
        <v>2007</v>
      </c>
      <c r="B1215" s="31">
        <v>11</v>
      </c>
      <c r="C1215" s="30" t="str">
        <f t="shared" si="146"/>
        <v>2007-11</v>
      </c>
      <c r="D1215" s="7">
        <v>3.1354045454545458</v>
      </c>
      <c r="E1215" s="7">
        <f t="shared" si="134"/>
        <v>3.1887105819036066</v>
      </c>
      <c r="F1215" s="7">
        <v>12.070061683567769</v>
      </c>
      <c r="G1215" s="7">
        <v>212.66</v>
      </c>
      <c r="H1215" s="24">
        <f t="shared" si="135"/>
        <v>19.742496272106198</v>
      </c>
      <c r="I1215" s="24">
        <f t="shared" si="136"/>
        <v>19.18103771609735</v>
      </c>
      <c r="J1215" s="24">
        <f t="shared" si="144"/>
        <v>12.070061683567769</v>
      </c>
      <c r="K1215" s="24">
        <f t="shared" si="145"/>
        <v>85.091229193341874</v>
      </c>
      <c r="L1215" s="24">
        <f t="shared" si="140"/>
        <v>139.18017315731925</v>
      </c>
      <c r="M1215" s="24">
        <f t="shared" si="141"/>
        <v>135.22201619636905</v>
      </c>
      <c r="N1215" s="16">
        <f t="shared" si="142"/>
        <v>76.01502141102614</v>
      </c>
      <c r="O1215" s="16">
        <f t="shared" si="143"/>
        <v>76.015021411026112</v>
      </c>
      <c r="P1215" s="63">
        <f>N1215*'Datos mes_productividad'!V956/100</f>
        <v>83.787481264328761</v>
      </c>
      <c r="Q1215" s="63">
        <f t="shared" si="137"/>
        <v>3.8874306543595321</v>
      </c>
      <c r="R1215" s="63">
        <f t="shared" si="138"/>
        <v>3.6437325948254515</v>
      </c>
      <c r="S1215" s="63">
        <f t="shared" si="139"/>
        <v>123.98497858897386</v>
      </c>
    </row>
    <row r="1216" spans="1:19" x14ac:dyDescent="0.3">
      <c r="A1216" s="30">
        <v>2007</v>
      </c>
      <c r="B1216" s="31">
        <v>12</v>
      </c>
      <c r="C1216" s="30" t="str">
        <f t="shared" si="146"/>
        <v>2007-12</v>
      </c>
      <c r="D1216" s="7">
        <v>3.1399285714285718</v>
      </c>
      <c r="E1216" s="7">
        <f t="shared" si="134"/>
        <v>3.1933115223204012</v>
      </c>
      <c r="F1216" s="7">
        <v>12.180833912119695</v>
      </c>
      <c r="G1216" s="7">
        <v>213.16800000000001</v>
      </c>
      <c r="H1216" s="24">
        <f t="shared" si="135"/>
        <v>19.770982409901908</v>
      </c>
      <c r="I1216" s="24">
        <f t="shared" si="136"/>
        <v>19.208713734160856</v>
      </c>
      <c r="J1216" s="24">
        <f t="shared" si="144"/>
        <v>12.180833912119695</v>
      </c>
      <c r="K1216" s="24">
        <f t="shared" si="145"/>
        <v>85.294494238156219</v>
      </c>
      <c r="L1216" s="24">
        <f t="shared" si="140"/>
        <v>138.44339044522843</v>
      </c>
      <c r="M1216" s="24">
        <f t="shared" si="141"/>
        <v>134.50618691143973</v>
      </c>
      <c r="N1216" s="16">
        <f t="shared" si="142"/>
        <v>75.612618163750739</v>
      </c>
      <c r="O1216" s="16">
        <f t="shared" si="143"/>
        <v>75.612618163750739</v>
      </c>
      <c r="P1216" s="63">
        <f>N1216*'Datos mes_productividad'!V957/100</f>
        <v>83.45940307808381</v>
      </c>
      <c r="Q1216" s="63">
        <f t="shared" si="137"/>
        <v>3.905674941528344</v>
      </c>
      <c r="R1216" s="63">
        <f t="shared" si="138"/>
        <v>3.6592915000646529</v>
      </c>
      <c r="S1216" s="63">
        <f t="shared" si="139"/>
        <v>124.38738183624925</v>
      </c>
    </row>
    <row r="1217" spans="1:19" x14ac:dyDescent="0.3">
      <c r="A1217" s="30">
        <v>2008</v>
      </c>
      <c r="B1217" s="31">
        <v>1</v>
      </c>
      <c r="C1217" s="30" t="str">
        <f t="shared" si="146"/>
        <v>2008-1</v>
      </c>
      <c r="D1217" s="7">
        <v>3.1453130434782612</v>
      </c>
      <c r="E1217" s="7">
        <v>3.1987875375375445</v>
      </c>
      <c r="F1217" s="7">
        <v>12.322570946703634</v>
      </c>
      <c r="G1217" s="7">
        <v>213.77099999999999</v>
      </c>
      <c r="H1217" s="24">
        <f t="shared" ref="H1217:H1280" si="147">D1217/D$1324*100</f>
        <v>19.804886462099052</v>
      </c>
      <c r="I1217" s="24">
        <f t="shared" ref="I1217:I1280" si="148">E1217/E$1324*100</f>
        <v>19.241653586090361</v>
      </c>
      <c r="J1217" s="24">
        <f t="shared" si="144"/>
        <v>12.322570946703634</v>
      </c>
      <c r="K1217" s="24">
        <f t="shared" si="145"/>
        <v>85.535771446862995</v>
      </c>
      <c r="L1217" s="24">
        <f t="shared" si="140"/>
        <v>137.47344196921327</v>
      </c>
      <c r="M1217" s="24">
        <f t="shared" si="141"/>
        <v>133.56382288387735</v>
      </c>
      <c r="N1217" s="16">
        <f t="shared" si="142"/>
        <v>75.082868469528535</v>
      </c>
      <c r="O1217" s="16">
        <f t="shared" si="143"/>
        <v>75.082868469528535</v>
      </c>
      <c r="P1217" s="63">
        <f>N1217*'Datos mes_productividad'!V958/100</f>
        <v>82.989498263300774</v>
      </c>
      <c r="Q1217" s="63">
        <f t="shared" ref="Q1217:Q1280" si="149">D1217+(D1217-(D1217*N1217/100))</f>
        <v>3.9290348315668147</v>
      </c>
      <c r="R1217" s="63">
        <f t="shared" ref="R1217:R1280" si="150">D1217+(D1217-(D1217*P1217/100))</f>
        <v>3.6803465733637584</v>
      </c>
      <c r="S1217" s="63">
        <f t="shared" ref="S1217:S1280" si="151">Q1217/D1217*100</f>
        <v>124.91713153047147</v>
      </c>
    </row>
    <row r="1218" spans="1:19" x14ac:dyDescent="0.3">
      <c r="A1218" s="30">
        <v>2008</v>
      </c>
      <c r="B1218" s="31">
        <v>2</v>
      </c>
      <c r="C1218" s="30" t="str">
        <f t="shared" si="146"/>
        <v>2008-2</v>
      </c>
      <c r="D1218" s="7">
        <v>3.1587285714285707</v>
      </c>
      <c r="E1218" s="7">
        <v>3.2021724978947272</v>
      </c>
      <c r="F1218" s="7">
        <v>12.63220751097399</v>
      </c>
      <c r="G1218" s="7">
        <v>213.93899999999999</v>
      </c>
      <c r="H1218" s="24">
        <f t="shared" si="147"/>
        <v>19.889359137540978</v>
      </c>
      <c r="I1218" s="24">
        <f t="shared" si="148"/>
        <v>19.262015124276701</v>
      </c>
      <c r="J1218" s="24">
        <f t="shared" si="144"/>
        <v>12.63220751097399</v>
      </c>
      <c r="K1218" s="24">
        <f t="shared" si="145"/>
        <v>85.60299295774648</v>
      </c>
      <c r="L1218" s="24">
        <f t="shared" ref="L1218:L1281" si="152">H1218*K1218/J1218</f>
        <v>134.78156281916043</v>
      </c>
      <c r="M1218" s="24">
        <f t="shared" ref="M1218:M1281" si="153">I1218*K1218/J1218</f>
        <v>130.53032445857355</v>
      </c>
      <c r="N1218" s="16">
        <f t="shared" ref="N1218:N1281" si="154">L1218/$E$5*100</f>
        <v>73.612664441287592</v>
      </c>
      <c r="O1218" s="16">
        <f t="shared" ref="O1218:O1281" si="155">M1218/$F$5*100</f>
        <v>73.377588114775378</v>
      </c>
      <c r="P1218" s="63">
        <f>N1218*'Datos mes_productividad'!V959/100</f>
        <v>81.477201757627896</v>
      </c>
      <c r="Q1218" s="63">
        <f t="shared" si="149"/>
        <v>3.9922328789603503</v>
      </c>
      <c r="R1218" s="63">
        <f t="shared" si="150"/>
        <v>3.7438134917384471</v>
      </c>
      <c r="S1218" s="63">
        <f t="shared" si="151"/>
        <v>126.38733555871239</v>
      </c>
    </row>
    <row r="1219" spans="1:19" x14ac:dyDescent="0.3">
      <c r="A1219" s="30">
        <v>2008</v>
      </c>
      <c r="B1219" s="31">
        <v>3</v>
      </c>
      <c r="C1219" s="30" t="str">
        <f t="shared" si="146"/>
        <v>2008-3</v>
      </c>
      <c r="D1219" s="7">
        <v>3.156109523809524</v>
      </c>
      <c r="E1219" s="7">
        <v>3.2067367347634432</v>
      </c>
      <c r="F1219" s="7">
        <v>13.117380082660368</v>
      </c>
      <c r="G1219" s="7">
        <v>214.42</v>
      </c>
      <c r="H1219" s="24">
        <f t="shared" si="147"/>
        <v>19.872867952079616</v>
      </c>
      <c r="I1219" s="24">
        <f t="shared" si="148"/>
        <v>19.28947035963763</v>
      </c>
      <c r="J1219" s="24">
        <f t="shared" si="144"/>
        <v>13.117380082660368</v>
      </c>
      <c r="K1219" s="24">
        <f t="shared" si="145"/>
        <v>85.795454545454547</v>
      </c>
      <c r="L1219" s="24">
        <f t="shared" si="152"/>
        <v>129.98035646800221</v>
      </c>
      <c r="M1219" s="24">
        <f t="shared" si="153"/>
        <v>126.16458980508085</v>
      </c>
      <c r="N1219" s="16">
        <f t="shared" si="154"/>
        <v>70.990424539563108</v>
      </c>
      <c r="O1219" s="16">
        <f t="shared" si="155"/>
        <v>70.923391509111852</v>
      </c>
      <c r="P1219" s="63">
        <f>N1219*'Datos mes_productividad'!V960/100</f>
        <v>78.683673206902967</v>
      </c>
      <c r="Q1219" s="63">
        <f t="shared" si="149"/>
        <v>4.0716834977330834</v>
      </c>
      <c r="R1219" s="63">
        <f t="shared" si="150"/>
        <v>3.8288761438528209</v>
      </c>
      <c r="S1219" s="63">
        <f t="shared" si="151"/>
        <v>129.00957546043691</v>
      </c>
    </row>
    <row r="1220" spans="1:19" x14ac:dyDescent="0.3">
      <c r="A1220" s="30">
        <v>2008</v>
      </c>
      <c r="B1220" s="31">
        <v>4</v>
      </c>
      <c r="C1220" s="30" t="str">
        <f t="shared" si="146"/>
        <v>2008-4</v>
      </c>
      <c r="D1220" s="7">
        <v>3.1671045454545452</v>
      </c>
      <c r="E1220" s="7">
        <v>3.2199489993834143</v>
      </c>
      <c r="F1220" s="7">
        <v>13.557690821289716</v>
      </c>
      <c r="G1220" s="7">
        <v>214.56</v>
      </c>
      <c r="H1220" s="24">
        <f t="shared" si="147"/>
        <v>19.942099584135914</v>
      </c>
      <c r="I1220" s="24">
        <f t="shared" si="148"/>
        <v>19.368946040945598</v>
      </c>
      <c r="J1220" s="24">
        <f t="shared" si="144"/>
        <v>13.557690821289716</v>
      </c>
      <c r="K1220" s="24">
        <f t="shared" si="145"/>
        <v>85.851472471190789</v>
      </c>
      <c r="L1220" s="24">
        <f t="shared" si="152"/>
        <v>126.27951441234629</v>
      </c>
      <c r="M1220" s="24">
        <f t="shared" si="153"/>
        <v>122.65012971228363</v>
      </c>
      <c r="N1220" s="16">
        <f t="shared" si="154"/>
        <v>68.969162590265725</v>
      </c>
      <c r="O1220" s="16">
        <f t="shared" si="155"/>
        <v>68.947738677444121</v>
      </c>
      <c r="P1220" s="63">
        <f>N1220*'Datos mes_productividad'!V961/100</f>
        <v>76.549276507998044</v>
      </c>
      <c r="Q1220" s="63">
        <f t="shared" si="149"/>
        <v>4.1498836075508487</v>
      </c>
      <c r="R1220" s="63">
        <f t="shared" si="150"/>
        <v>3.909813475111716</v>
      </c>
      <c r="S1220" s="63">
        <f t="shared" si="151"/>
        <v>131.03083740973426</v>
      </c>
    </row>
    <row r="1221" spans="1:19" x14ac:dyDescent="0.3">
      <c r="A1221" s="30">
        <v>2008</v>
      </c>
      <c r="B1221" s="31">
        <v>5</v>
      </c>
      <c r="C1221" s="30" t="str">
        <f t="shared" si="146"/>
        <v>2008-5</v>
      </c>
      <c r="D1221" s="7">
        <v>3.1507863636363638</v>
      </c>
      <c r="E1221" s="7">
        <v>3.2641500301120443</v>
      </c>
      <c r="F1221" s="7">
        <v>13.799453685254804</v>
      </c>
      <c r="G1221" s="7">
        <v>214.93600000000001</v>
      </c>
      <c r="H1221" s="24">
        <f t="shared" si="147"/>
        <v>19.839349958356351</v>
      </c>
      <c r="I1221" s="24">
        <f t="shared" si="148"/>
        <v>19.63482832023044</v>
      </c>
      <c r="J1221" s="24">
        <f t="shared" si="144"/>
        <v>13.799453685254804</v>
      </c>
      <c r="K1221" s="24">
        <f t="shared" si="145"/>
        <v>86.001920614596685</v>
      </c>
      <c r="L1221" s="24">
        <f t="shared" si="152"/>
        <v>123.6441846960161</v>
      </c>
      <c r="M1221" s="24">
        <f t="shared" si="153"/>
        <v>122.36955063533104</v>
      </c>
      <c r="N1221" s="16">
        <f t="shared" si="154"/>
        <v>67.529843754345592</v>
      </c>
      <c r="O1221" s="16">
        <f t="shared" si="155"/>
        <v>68.790011221945562</v>
      </c>
      <c r="P1221" s="63">
        <f>N1221*'Datos mes_productividad'!V962/100</f>
        <v>75.055611433806291</v>
      </c>
      <c r="Q1221" s="63">
        <f t="shared" si="149"/>
        <v>4.1738516188758634</v>
      </c>
      <c r="R1221" s="63">
        <f t="shared" si="150"/>
        <v>3.9367307570724632</v>
      </c>
      <c r="S1221" s="63">
        <f t="shared" si="151"/>
        <v>132.47015624565438</v>
      </c>
    </row>
    <row r="1222" spans="1:19" x14ac:dyDescent="0.3">
      <c r="A1222" s="30">
        <v>2008</v>
      </c>
      <c r="B1222" s="31">
        <v>6</v>
      </c>
      <c r="C1222" s="30" t="str">
        <f t="shared" si="146"/>
        <v>2008-6</v>
      </c>
      <c r="D1222" s="7">
        <v>3.0454428571428571</v>
      </c>
      <c r="E1222" s="7">
        <v>3.1811770082986266</v>
      </c>
      <c r="F1222" s="7">
        <v>14.080819962080559</v>
      </c>
      <c r="G1222" s="7">
        <v>215.42400000000001</v>
      </c>
      <c r="H1222" s="24">
        <f t="shared" si="147"/>
        <v>19.176040406402777</v>
      </c>
      <c r="I1222" s="24">
        <f t="shared" si="148"/>
        <v>19.135721041616392</v>
      </c>
      <c r="J1222" s="24">
        <f t="shared" si="144"/>
        <v>14.080819962080559</v>
      </c>
      <c r="K1222" s="24">
        <f t="shared" si="145"/>
        <v>86.197183098591552</v>
      </c>
      <c r="L1222" s="24">
        <f t="shared" si="152"/>
        <v>117.38809745937958</v>
      </c>
      <c r="M1222" s="24">
        <f t="shared" si="153"/>
        <v>117.14127833391173</v>
      </c>
      <c r="N1222" s="16">
        <f t="shared" si="154"/>
        <v>64.11300215647924</v>
      </c>
      <c r="O1222" s="16">
        <f t="shared" si="155"/>
        <v>65.850939300714046</v>
      </c>
      <c r="P1222" s="63">
        <f>N1222*'Datos mes_productividad'!V963/100</f>
        <v>71.356710459705312</v>
      </c>
      <c r="Q1222" s="63">
        <f t="shared" si="149"/>
        <v>4.138360869611371</v>
      </c>
      <c r="R1222" s="63">
        <f t="shared" si="150"/>
        <v>3.9177578724985089</v>
      </c>
      <c r="S1222" s="63">
        <f t="shared" si="151"/>
        <v>135.88699784352073</v>
      </c>
    </row>
    <row r="1223" spans="1:19" x14ac:dyDescent="0.3">
      <c r="A1223" s="30">
        <v>2008</v>
      </c>
      <c r="B1223" s="31">
        <v>7</v>
      </c>
      <c r="C1223" s="30" t="str">
        <f t="shared" si="146"/>
        <v>2008-7</v>
      </c>
      <c r="D1223" s="7">
        <v>3.0221260869565221</v>
      </c>
      <c r="E1223" s="7">
        <v>3.096976665375057</v>
      </c>
      <c r="F1223" s="7">
        <v>14.294912360182392</v>
      </c>
      <c r="G1223" s="7">
        <v>215.965</v>
      </c>
      <c r="H1223" s="24">
        <f t="shared" si="147"/>
        <v>19.029223228010718</v>
      </c>
      <c r="I1223" s="24">
        <f t="shared" si="148"/>
        <v>18.629231063350264</v>
      </c>
      <c r="J1223" s="24">
        <f t="shared" si="144"/>
        <v>14.294912360182394</v>
      </c>
      <c r="K1223" s="24">
        <f t="shared" si="145"/>
        <v>86.413652368758008</v>
      </c>
      <c r="L1223" s="24">
        <f t="shared" si="152"/>
        <v>115.03286200292816</v>
      </c>
      <c r="M1223" s="24">
        <f t="shared" si="153"/>
        <v>112.61488398415599</v>
      </c>
      <c r="N1223" s="16">
        <f t="shared" si="154"/>
        <v>62.826660362322983</v>
      </c>
      <c r="O1223" s="16">
        <f t="shared" si="155"/>
        <v>63.306427888372973</v>
      </c>
      <c r="P1223" s="63">
        <f>N1223*'Datos mes_productividad'!V964/100</f>
        <v>69.39048399003714</v>
      </c>
      <c r="Q1223" s="63">
        <f t="shared" si="149"/>
        <v>4.1455512815397082</v>
      </c>
      <c r="R1223" s="63">
        <f t="shared" si="150"/>
        <v>3.9471842553847427</v>
      </c>
      <c r="S1223" s="63">
        <f t="shared" si="151"/>
        <v>137.173339637677</v>
      </c>
    </row>
    <row r="1224" spans="1:19" x14ac:dyDescent="0.3">
      <c r="A1224" s="30">
        <v>2008</v>
      </c>
      <c r="B1224" s="31">
        <v>8</v>
      </c>
      <c r="C1224" s="30" t="str">
        <f t="shared" si="146"/>
        <v>2008-8</v>
      </c>
      <c r="D1224" s="7">
        <v>3.032661904761905</v>
      </c>
      <c r="E1224" s="7">
        <v>3.0949129314798718</v>
      </c>
      <c r="F1224" s="7">
        <v>14.45509952400673</v>
      </c>
      <c r="G1224" s="7">
        <v>216.393</v>
      </c>
      <c r="H1224" s="24">
        <f t="shared" si="147"/>
        <v>19.09556342135129</v>
      </c>
      <c r="I1224" s="24">
        <f t="shared" si="148"/>
        <v>18.616817093294728</v>
      </c>
      <c r="J1224" s="24">
        <f t="shared" si="144"/>
        <v>14.455099524006732</v>
      </c>
      <c r="K1224" s="24">
        <f t="shared" si="145"/>
        <v>86.5849071702945</v>
      </c>
      <c r="L1224" s="24">
        <f t="shared" si="152"/>
        <v>114.38092027358654</v>
      </c>
      <c r="M1224" s="24">
        <f t="shared" si="153"/>
        <v>111.51326749097831</v>
      </c>
      <c r="N1224" s="16">
        <f t="shared" si="154"/>
        <v>62.470594096629895</v>
      </c>
      <c r="O1224" s="16">
        <f t="shared" si="155"/>
        <v>62.68715446181767</v>
      </c>
      <c r="P1224" s="63">
        <f>N1224*'Datos mes_productividad'!V965/100</f>
        <v>68.469761100552248</v>
      </c>
      <c r="Q1224" s="63">
        <f t="shared" si="149"/>
        <v>4.1708019006768762</v>
      </c>
      <c r="R1224" s="63">
        <f t="shared" si="150"/>
        <v>3.9888674483458764</v>
      </c>
      <c r="S1224" s="63">
        <f t="shared" si="151"/>
        <v>137.52940590337013</v>
      </c>
    </row>
    <row r="1225" spans="1:19" x14ac:dyDescent="0.3">
      <c r="A1225" s="30">
        <v>2008</v>
      </c>
      <c r="B1225" s="31">
        <v>9</v>
      </c>
      <c r="C1225" s="30" t="str">
        <f t="shared" si="146"/>
        <v>2008-9</v>
      </c>
      <c r="D1225" s="7">
        <v>3.0831363636363633</v>
      </c>
      <c r="E1225" s="7">
        <v>3.126327547439919</v>
      </c>
      <c r="F1225" s="7">
        <v>14.656112064212525</v>
      </c>
      <c r="G1225" s="7">
        <v>216.71299999999999</v>
      </c>
      <c r="H1225" s="24">
        <f t="shared" si="147"/>
        <v>19.413382637889136</v>
      </c>
      <c r="I1225" s="24">
        <f t="shared" si="148"/>
        <v>18.805785304140208</v>
      </c>
      <c r="J1225" s="24">
        <f t="shared" si="144"/>
        <v>14.656112064212525</v>
      </c>
      <c r="K1225" s="24">
        <f t="shared" si="145"/>
        <v>86.712948143405882</v>
      </c>
      <c r="L1225" s="24">
        <f t="shared" si="152"/>
        <v>114.85935933022122</v>
      </c>
      <c r="M1225" s="24">
        <f t="shared" si="153"/>
        <v>111.26450717143531</v>
      </c>
      <c r="N1225" s="16">
        <f t="shared" si="154"/>
        <v>62.731899671331604</v>
      </c>
      <c r="O1225" s="16">
        <f t="shared" si="155"/>
        <v>62.547313912562629</v>
      </c>
      <c r="P1225" s="63">
        <f>N1225*'Datos mes_productividad'!V966/100</f>
        <v>68.230546568736514</v>
      </c>
      <c r="Q1225" s="63">
        <f t="shared" si="149"/>
        <v>4.2321627169060214</v>
      </c>
      <c r="R1225" s="63">
        <f t="shared" si="150"/>
        <v>4.062631934904168</v>
      </c>
      <c r="S1225" s="63">
        <f t="shared" si="151"/>
        <v>137.2681003286684</v>
      </c>
    </row>
    <row r="1226" spans="1:19" x14ac:dyDescent="0.3">
      <c r="A1226" s="32">
        <v>2008</v>
      </c>
      <c r="B1226" s="33">
        <v>10</v>
      </c>
      <c r="C1226" s="30" t="str">
        <f t="shared" si="146"/>
        <v>2008-10</v>
      </c>
      <c r="D1226" s="7">
        <v>3.2412652173913044</v>
      </c>
      <c r="E1226" s="7">
        <v>3.2799610707481723</v>
      </c>
      <c r="F1226" s="7">
        <v>14.778858806576839</v>
      </c>
      <c r="G1226" s="7">
        <v>216.78800000000001</v>
      </c>
      <c r="H1226" s="24">
        <f t="shared" si="147"/>
        <v>20.409062225805524</v>
      </c>
      <c r="I1226" s="24">
        <f t="shared" si="148"/>
        <v>19.729936408275005</v>
      </c>
      <c r="J1226" s="24">
        <f t="shared" ref="J1226:J1289" si="156">F1226/F$1324*100</f>
        <v>14.778858806576839</v>
      </c>
      <c r="K1226" s="24">
        <f t="shared" ref="K1226:K1289" si="157">G1226/G$1324*100</f>
        <v>86.742957746478879</v>
      </c>
      <c r="L1226" s="24">
        <f t="shared" si="152"/>
        <v>119.78884469147745</v>
      </c>
      <c r="M1226" s="24">
        <f t="shared" si="153"/>
        <v>115.80278711655988</v>
      </c>
      <c r="N1226" s="16">
        <f t="shared" si="154"/>
        <v>65.424200785641048</v>
      </c>
      <c r="O1226" s="16">
        <f t="shared" si="155"/>
        <v>65.09850680926445</v>
      </c>
      <c r="P1226" s="63">
        <f>N1226*'Datos mes_productividad'!V967/100</f>
        <v>70.614855006129631</v>
      </c>
      <c r="Q1226" s="63">
        <f t="shared" si="149"/>
        <v>4.3619585709613773</v>
      </c>
      <c r="R1226" s="63">
        <f t="shared" si="150"/>
        <v>4.1937157011576272</v>
      </c>
      <c r="S1226" s="63">
        <f t="shared" si="151"/>
        <v>134.57579921435897</v>
      </c>
    </row>
    <row r="1227" spans="1:19" x14ac:dyDescent="0.3">
      <c r="A1227" s="32">
        <v>2008</v>
      </c>
      <c r="B1227" s="33">
        <v>11</v>
      </c>
      <c r="C1227" s="30" t="str">
        <f t="shared" ref="C1227:C1290" si="158">_xlfn.CONCAT(A1227,"-",B1227)</f>
        <v>2008-11</v>
      </c>
      <c r="D1227" s="7">
        <v>3.3247749999999998</v>
      </c>
      <c r="E1227" s="7">
        <v>3.4080815329194554</v>
      </c>
      <c r="F1227" s="7">
        <v>14.897710900789429</v>
      </c>
      <c r="G1227" s="7">
        <v>216.947</v>
      </c>
      <c r="H1227" s="24">
        <f t="shared" si="147"/>
        <v>20.934892799798504</v>
      </c>
      <c r="I1227" s="24">
        <f t="shared" si="148"/>
        <v>20.500618900144218</v>
      </c>
      <c r="J1227" s="24">
        <f t="shared" si="156"/>
        <v>14.897710900789429</v>
      </c>
      <c r="K1227" s="24">
        <f t="shared" si="157"/>
        <v>86.806578104993605</v>
      </c>
      <c r="L1227" s="24">
        <f t="shared" si="152"/>
        <v>121.98427121102741</v>
      </c>
      <c r="M1227" s="24">
        <f t="shared" si="153"/>
        <v>119.45382667224244</v>
      </c>
      <c r="N1227" s="16">
        <f t="shared" si="154"/>
        <v>66.623260896748178</v>
      </c>
      <c r="O1227" s="16">
        <f t="shared" si="155"/>
        <v>67.150937750648126</v>
      </c>
      <c r="P1227" s="63">
        <f>N1227*'Datos mes_productividad'!V968/100</f>
        <v>71.359330339670052</v>
      </c>
      <c r="Q1227" s="63">
        <f t="shared" si="149"/>
        <v>4.4344764775201408</v>
      </c>
      <c r="R1227" s="63">
        <f t="shared" si="150"/>
        <v>4.2770128246992343</v>
      </c>
      <c r="S1227" s="63">
        <f t="shared" si="151"/>
        <v>133.37673910325182</v>
      </c>
    </row>
    <row r="1228" spans="1:19" x14ac:dyDescent="0.3">
      <c r="A1228" s="32">
        <v>2008</v>
      </c>
      <c r="B1228" s="33">
        <v>12</v>
      </c>
      <c r="C1228" s="30" t="str">
        <f t="shared" si="158"/>
        <v>2008-12</v>
      </c>
      <c r="D1228" s="7">
        <v>3.4262521739130438</v>
      </c>
      <c r="E1228" s="7">
        <v>3.474585372059213</v>
      </c>
      <c r="F1228" s="7">
        <v>14.980535490556806</v>
      </c>
      <c r="G1228" s="7">
        <v>216.92500000000001</v>
      </c>
      <c r="H1228" s="24">
        <f t="shared" si="147"/>
        <v>21.573857468835083</v>
      </c>
      <c r="I1228" s="24">
        <f t="shared" si="148"/>
        <v>20.900659171608254</v>
      </c>
      <c r="J1228" s="24">
        <f t="shared" si="156"/>
        <v>14.980535490556807</v>
      </c>
      <c r="K1228" s="24">
        <f t="shared" si="157"/>
        <v>86.797775288092197</v>
      </c>
      <c r="L1228" s="24">
        <f t="shared" si="152"/>
        <v>124.99972606838212</v>
      </c>
      <c r="M1228" s="24">
        <f t="shared" si="153"/>
        <v>121.09919029889281</v>
      </c>
      <c r="N1228" s="16">
        <f t="shared" si="154"/>
        <v>68.270189912181351</v>
      </c>
      <c r="O1228" s="16">
        <f t="shared" si="155"/>
        <v>68.075878487570151</v>
      </c>
      <c r="P1228" s="63">
        <f>N1228*'Datos mes_productividad'!V969/100</f>
        <v>72.564336037594657</v>
      </c>
      <c r="Q1228" s="63">
        <f t="shared" si="149"/>
        <v>4.5133954818254107</v>
      </c>
      <c r="R1228" s="63">
        <f t="shared" si="150"/>
        <v>4.3662672068524344</v>
      </c>
      <c r="S1228" s="63">
        <f t="shared" si="151"/>
        <v>131.72981008781866</v>
      </c>
    </row>
    <row r="1229" spans="1:19" x14ac:dyDescent="0.3">
      <c r="A1229" s="32">
        <v>2009</v>
      </c>
      <c r="B1229" s="33">
        <v>1</v>
      </c>
      <c r="C1229" s="30" t="str">
        <f t="shared" si="158"/>
        <v>2009-1</v>
      </c>
      <c r="D1229" s="7">
        <v>3.4631636363636362</v>
      </c>
      <c r="E1229" s="7">
        <v>3.5461718240001452</v>
      </c>
      <c r="F1229" s="7">
        <v>15.109507435514802</v>
      </c>
      <c r="G1229" s="7">
        <v>217.346</v>
      </c>
      <c r="H1229" s="24">
        <f t="shared" si="147"/>
        <v>21.806275454860284</v>
      </c>
      <c r="I1229" s="24">
        <f t="shared" si="148"/>
        <v>21.3312728630587</v>
      </c>
      <c r="J1229" s="24">
        <f t="shared" si="156"/>
        <v>15.109507435514802</v>
      </c>
      <c r="K1229" s="24">
        <f t="shared" si="157"/>
        <v>86.966229193341874</v>
      </c>
      <c r="L1229" s="24">
        <f t="shared" si="152"/>
        <v>125.51101067682896</v>
      </c>
      <c r="M1229" s="24">
        <f t="shared" si="153"/>
        <v>122.77702451332564</v>
      </c>
      <c r="N1229" s="16">
        <f t="shared" si="154"/>
        <v>68.549434502675453</v>
      </c>
      <c r="O1229" s="16">
        <f t="shared" si="155"/>
        <v>69.019072557011114</v>
      </c>
      <c r="P1229" s="63">
        <f>N1229*'Datos mes_productividad'!V970/100</f>
        <v>72.304150157374181</v>
      </c>
      <c r="Q1229" s="63">
        <f t="shared" si="149"/>
        <v>4.552348184097708</v>
      </c>
      <c r="R1229" s="63">
        <f t="shared" si="150"/>
        <v>4.4223162368953286</v>
      </c>
      <c r="S1229" s="63">
        <f t="shared" si="151"/>
        <v>131.45056549732453</v>
      </c>
    </row>
    <row r="1230" spans="1:19" x14ac:dyDescent="0.3">
      <c r="A1230" s="32">
        <v>2009</v>
      </c>
      <c r="B1230" s="33">
        <v>2</v>
      </c>
      <c r="C1230" s="30" t="str">
        <f t="shared" si="158"/>
        <v>2009-2</v>
      </c>
      <c r="D1230" s="7">
        <v>3.5126700000000008</v>
      </c>
      <c r="E1230" s="7">
        <v>3.5776890806936024</v>
      </c>
      <c r="F1230" s="7">
        <v>15.1912970194638</v>
      </c>
      <c r="G1230" s="7">
        <v>217.792</v>
      </c>
      <c r="H1230" s="24">
        <f t="shared" si="147"/>
        <v>22.117998929572146</v>
      </c>
      <c r="I1230" s="24">
        <f t="shared" si="148"/>
        <v>21.520858488287889</v>
      </c>
      <c r="J1230" s="24">
        <f t="shared" si="156"/>
        <v>15.1912970194638</v>
      </c>
      <c r="K1230" s="24">
        <f t="shared" si="157"/>
        <v>87.144686299615884</v>
      </c>
      <c r="L1230" s="24">
        <f t="shared" si="152"/>
        <v>126.87962560558488</v>
      </c>
      <c r="M1230" s="24">
        <f t="shared" si="153"/>
        <v>123.4541368954466</v>
      </c>
      <c r="N1230" s="16">
        <f t="shared" si="154"/>
        <v>69.296920949579331</v>
      </c>
      <c r="O1230" s="16">
        <f t="shared" si="155"/>
        <v>69.399711107392207</v>
      </c>
      <c r="P1230" s="63">
        <f>N1230*'Datos mes_productividad'!V971/100</f>
        <v>72.533815325650707</v>
      </c>
      <c r="Q1230" s="63">
        <f t="shared" si="149"/>
        <v>4.5911678468804134</v>
      </c>
      <c r="R1230" s="63">
        <f t="shared" si="150"/>
        <v>4.4774664292004669</v>
      </c>
      <c r="S1230" s="63">
        <f t="shared" si="151"/>
        <v>130.70307905042068</v>
      </c>
    </row>
    <row r="1231" spans="1:19" x14ac:dyDescent="0.3">
      <c r="A1231" s="30">
        <v>2009</v>
      </c>
      <c r="B1231" s="31">
        <v>3</v>
      </c>
      <c r="C1231" s="30" t="str">
        <f t="shared" si="158"/>
        <v>2009-3</v>
      </c>
      <c r="D1231" s="7">
        <v>3.657268181818182</v>
      </c>
      <c r="E1231" s="7">
        <v>3.7263390688179272</v>
      </c>
      <c r="F1231" s="7">
        <v>15.425749842954183</v>
      </c>
      <c r="G1231" s="7">
        <v>218.25299999999999</v>
      </c>
      <c r="H1231" s="24">
        <f t="shared" si="147"/>
        <v>23.028480822454945</v>
      </c>
      <c r="I1231" s="24">
        <f t="shared" si="148"/>
        <v>22.415032153621901</v>
      </c>
      <c r="J1231" s="24">
        <f t="shared" si="156"/>
        <v>15.425749842954184</v>
      </c>
      <c r="K1231" s="24">
        <f t="shared" si="157"/>
        <v>87.329145326504474</v>
      </c>
      <c r="L1231" s="24">
        <f t="shared" si="152"/>
        <v>130.37016474835116</v>
      </c>
      <c r="M1231" s="24">
        <f t="shared" si="153"/>
        <v>126.8972737384311</v>
      </c>
      <c r="N1231" s="16">
        <f t="shared" si="154"/>
        <v>71.203323288750795</v>
      </c>
      <c r="O1231" s="16">
        <f t="shared" si="155"/>
        <v>71.335269592635285</v>
      </c>
      <c r="P1231" s="63">
        <f>N1231*'Datos mes_productividad'!V972/100</f>
        <v>73.959519796699581</v>
      </c>
      <c r="Q1231" s="63">
        <f t="shared" si="149"/>
        <v>4.7104398765997457</v>
      </c>
      <c r="R1231" s="63">
        <f t="shared" si="150"/>
        <v>4.6096383786861512</v>
      </c>
      <c r="S1231" s="63">
        <f t="shared" si="151"/>
        <v>128.79667671124921</v>
      </c>
    </row>
    <row r="1232" spans="1:19" x14ac:dyDescent="0.3">
      <c r="A1232" s="30">
        <v>2009</v>
      </c>
      <c r="B1232" s="31">
        <v>4</v>
      </c>
      <c r="C1232" s="30" t="str">
        <f t="shared" si="158"/>
        <v>2009-4</v>
      </c>
      <c r="D1232" s="7">
        <v>3.6905318181818187</v>
      </c>
      <c r="E1232" s="7">
        <v>3.7702366599763359</v>
      </c>
      <c r="F1232" s="7">
        <v>15.634220417936252</v>
      </c>
      <c r="G1232" s="7">
        <v>218.70599999999999</v>
      </c>
      <c r="H1232" s="24">
        <f t="shared" si="147"/>
        <v>23.237929781077472</v>
      </c>
      <c r="I1232" s="24">
        <f t="shared" si="148"/>
        <v>22.679089154101575</v>
      </c>
      <c r="J1232" s="24">
        <f t="shared" si="156"/>
        <v>15.634220417936252</v>
      </c>
      <c r="K1232" s="24">
        <f t="shared" si="157"/>
        <v>87.510403329065298</v>
      </c>
      <c r="L1232" s="24">
        <f t="shared" si="152"/>
        <v>130.07112304375593</v>
      </c>
      <c r="M1232" s="24">
        <f t="shared" si="153"/>
        <v>126.94308932310919</v>
      </c>
      <c r="N1232" s="16">
        <f t="shared" si="154"/>
        <v>71.039997859115772</v>
      </c>
      <c r="O1232" s="16">
        <f t="shared" si="155"/>
        <v>71.361024811705576</v>
      </c>
      <c r="P1232" s="63">
        <f>N1232*'Datos mes_productividad'!V973/100</f>
        <v>73.225777722337028</v>
      </c>
      <c r="Q1232" s="63">
        <f t="shared" si="149"/>
        <v>4.7593099117372866</v>
      </c>
      <c r="R1232" s="63">
        <f t="shared" si="150"/>
        <v>4.6786430104096954</v>
      </c>
      <c r="S1232" s="63">
        <f t="shared" si="151"/>
        <v>128.9600021408842</v>
      </c>
    </row>
    <row r="1233" spans="1:19" x14ac:dyDescent="0.3">
      <c r="A1233" s="30">
        <v>2009</v>
      </c>
      <c r="B1233" s="31">
        <v>5</v>
      </c>
      <c r="C1233" s="30" t="str">
        <f t="shared" si="158"/>
        <v>2009-5</v>
      </c>
      <c r="D1233" s="7">
        <v>3.7254666666666671</v>
      </c>
      <c r="E1233" s="7">
        <v>3.7835121411734365</v>
      </c>
      <c r="F1233" s="7">
        <v>15.727021316056588</v>
      </c>
      <c r="G1233" s="7">
        <v>218.904</v>
      </c>
      <c r="H1233" s="24">
        <f t="shared" si="147"/>
        <v>23.45790175151382</v>
      </c>
      <c r="I1233" s="24">
        <f t="shared" si="148"/>
        <v>22.758945101827287</v>
      </c>
      <c r="J1233" s="24">
        <f t="shared" si="156"/>
        <v>15.727021316056589</v>
      </c>
      <c r="K1233" s="24">
        <f t="shared" si="157"/>
        <v>87.589628681177985</v>
      </c>
      <c r="L1233" s="24">
        <f t="shared" si="152"/>
        <v>130.64577600317261</v>
      </c>
      <c r="M1233" s="24">
        <f t="shared" si="153"/>
        <v>126.75302656385067</v>
      </c>
      <c r="N1233" s="16">
        <f t="shared" si="154"/>
        <v>71.353851880295892</v>
      </c>
      <c r="O1233" s="16">
        <f t="shared" si="155"/>
        <v>71.254181080774259</v>
      </c>
      <c r="P1233" s="63">
        <f>N1233*'Datos mes_productividad'!V974/100</f>
        <v>72.987033155301731</v>
      </c>
      <c r="Q1233" s="63">
        <f t="shared" si="149"/>
        <v>4.7926693661502036</v>
      </c>
      <c r="R1233" s="63">
        <f t="shared" si="150"/>
        <v>4.7318257421436201</v>
      </c>
      <c r="S1233" s="63">
        <f t="shared" si="151"/>
        <v>128.64614811970409</v>
      </c>
    </row>
    <row r="1234" spans="1:19" x14ac:dyDescent="0.3">
      <c r="A1234" s="32">
        <v>2009</v>
      </c>
      <c r="B1234" s="33">
        <v>6</v>
      </c>
      <c r="C1234" s="30" t="str">
        <f t="shared" si="158"/>
        <v>2009-6</v>
      </c>
      <c r="D1234" s="7">
        <v>3.76905</v>
      </c>
      <c r="E1234" s="7">
        <v>3.852696363183465</v>
      </c>
      <c r="F1234" s="7">
        <v>15.80483216084845</v>
      </c>
      <c r="G1234" s="7">
        <v>219.11199999999999</v>
      </c>
      <c r="H1234" s="24">
        <f t="shared" si="147"/>
        <v>23.732330069577809</v>
      </c>
      <c r="I1234" s="24">
        <f t="shared" si="148"/>
        <v>23.175108669403556</v>
      </c>
      <c r="J1234" s="24">
        <f t="shared" si="156"/>
        <v>15.80483216084845</v>
      </c>
      <c r="K1234" s="24">
        <f t="shared" si="157"/>
        <v>87.672855313700381</v>
      </c>
      <c r="L1234" s="24">
        <f t="shared" si="152"/>
        <v>131.64841734930383</v>
      </c>
      <c r="M1234" s="24">
        <f t="shared" si="153"/>
        <v>128.5573885615263</v>
      </c>
      <c r="N1234" s="16">
        <f t="shared" si="154"/>
        <v>71.901457201260641</v>
      </c>
      <c r="O1234" s="16">
        <f t="shared" si="155"/>
        <v>72.268502710821338</v>
      </c>
      <c r="P1234" s="63">
        <f>N1234*'Datos mes_productividad'!V975/100</f>
        <v>72.984933164219271</v>
      </c>
      <c r="Q1234" s="63">
        <f t="shared" si="149"/>
        <v>4.8280981273558865</v>
      </c>
      <c r="R1234" s="63">
        <f t="shared" si="150"/>
        <v>4.7872613765739942</v>
      </c>
      <c r="S1234" s="63">
        <f t="shared" si="151"/>
        <v>128.09854279873937</v>
      </c>
    </row>
    <row r="1235" spans="1:19" x14ac:dyDescent="0.3">
      <c r="A1235" s="30">
        <v>2009</v>
      </c>
      <c r="B1235" s="31">
        <v>7</v>
      </c>
      <c r="C1235" s="30" t="str">
        <f t="shared" si="158"/>
        <v>2009-7</v>
      </c>
      <c r="D1235" s="7">
        <v>3.8091913043478263</v>
      </c>
      <c r="E1235" s="7">
        <v>3.8887298121470222</v>
      </c>
      <c r="F1235" s="7">
        <v>15.952846574408273</v>
      </c>
      <c r="G1235" s="7">
        <v>219.26300000000001</v>
      </c>
      <c r="H1235" s="24">
        <f t="shared" si="147"/>
        <v>23.985085189357594</v>
      </c>
      <c r="I1235" s="24">
        <f t="shared" si="148"/>
        <v>23.391860527516204</v>
      </c>
      <c r="J1235" s="24">
        <f t="shared" si="156"/>
        <v>15.952846574408271</v>
      </c>
      <c r="K1235" s="24">
        <f t="shared" si="157"/>
        <v>87.733274647887328</v>
      </c>
      <c r="L1235" s="24">
        <f t="shared" si="152"/>
        <v>131.90687044822516</v>
      </c>
      <c r="M1235" s="24">
        <f t="shared" si="153"/>
        <v>128.64440929795478</v>
      </c>
      <c r="N1235" s="16">
        <f t="shared" si="154"/>
        <v>72.042614647774556</v>
      </c>
      <c r="O1235" s="16">
        <f t="shared" si="155"/>
        <v>72.31742139528474</v>
      </c>
      <c r="P1235" s="63">
        <f>N1235*'Datos mes_productividad'!V976/100</f>
        <v>73.416828811848305</v>
      </c>
      <c r="Q1235" s="63">
        <f t="shared" si="149"/>
        <v>4.8741415961078109</v>
      </c>
      <c r="R1235" s="63">
        <f t="shared" si="150"/>
        <v>4.8217951496667979</v>
      </c>
      <c r="S1235" s="63">
        <f t="shared" si="151"/>
        <v>127.95738535222544</v>
      </c>
    </row>
    <row r="1236" spans="1:19" x14ac:dyDescent="0.3">
      <c r="A1236" s="30">
        <v>2009</v>
      </c>
      <c r="B1236" s="31">
        <v>8</v>
      </c>
      <c r="C1236" s="30" t="str">
        <f t="shared" si="158"/>
        <v>2009-8</v>
      </c>
      <c r="D1236" s="7">
        <v>3.8398904761904773</v>
      </c>
      <c r="E1236" s="7">
        <v>3.8934862274102113</v>
      </c>
      <c r="F1236" s="7">
        <v>16.187567932646392</v>
      </c>
      <c r="G1236" s="7">
        <v>219.49600000000001</v>
      </c>
      <c r="H1236" s="24">
        <f t="shared" si="147"/>
        <v>24.178386652334332</v>
      </c>
      <c r="I1236" s="24">
        <f t="shared" si="148"/>
        <v>23.420471772787071</v>
      </c>
      <c r="J1236" s="24">
        <f t="shared" si="156"/>
        <v>16.187567932646392</v>
      </c>
      <c r="K1236" s="24">
        <f t="shared" si="157"/>
        <v>87.826504481434071</v>
      </c>
      <c r="L1236" s="24">
        <f t="shared" si="152"/>
        <v>131.18111334022555</v>
      </c>
      <c r="M1236" s="24">
        <f t="shared" si="153"/>
        <v>127.06900614524307</v>
      </c>
      <c r="N1236" s="16">
        <f t="shared" si="154"/>
        <v>71.646233174377215</v>
      </c>
      <c r="O1236" s="16">
        <f t="shared" si="155"/>
        <v>71.431808920682442</v>
      </c>
      <c r="P1236" s="63">
        <f>N1236*'Datos mes_productividad'!V977/100</f>
        <v>73.30104229636521</v>
      </c>
      <c r="Q1236" s="63">
        <f t="shared" si="149"/>
        <v>4.9286440681688219</v>
      </c>
      <c r="R1236" s="63">
        <f t="shared" si="150"/>
        <v>4.8651012102944735</v>
      </c>
      <c r="S1236" s="63">
        <f t="shared" si="151"/>
        <v>128.35376682562278</v>
      </c>
    </row>
    <row r="1237" spans="1:19" x14ac:dyDescent="0.3">
      <c r="A1237" s="30">
        <v>2009</v>
      </c>
      <c r="B1237" s="31">
        <v>9</v>
      </c>
      <c r="C1237" s="30" t="str">
        <f t="shared" si="158"/>
        <v>2009-9</v>
      </c>
      <c r="D1237" s="7">
        <v>3.8419181818181802</v>
      </c>
      <c r="E1237" s="7">
        <v>3.886698835932711</v>
      </c>
      <c r="F1237" s="7">
        <v>16.348955180128325</v>
      </c>
      <c r="G1237" s="7">
        <v>219.92</v>
      </c>
      <c r="H1237" s="24">
        <f t="shared" si="147"/>
        <v>24.191154373441929</v>
      </c>
      <c r="I1237" s="24">
        <f t="shared" si="148"/>
        <v>23.379643604604393</v>
      </c>
      <c r="J1237" s="24">
        <f t="shared" si="156"/>
        <v>16.348955180128325</v>
      </c>
      <c r="K1237" s="24">
        <f t="shared" si="157"/>
        <v>87.996158770806659</v>
      </c>
      <c r="L1237" s="24">
        <f t="shared" si="152"/>
        <v>130.20579221367595</v>
      </c>
      <c r="M1237" s="24">
        <f t="shared" si="153"/>
        <v>125.83793936485027</v>
      </c>
      <c r="N1237" s="16">
        <f t="shared" si="154"/>
        <v>71.113549138745995</v>
      </c>
      <c r="O1237" s="16">
        <f t="shared" si="155"/>
        <v>70.739765048669284</v>
      </c>
      <c r="P1237" s="63">
        <f>N1237*'Datos mes_productividad'!V978/100</f>
        <v>73.043197205740313</v>
      </c>
      <c r="Q1237" s="63">
        <f t="shared" si="149"/>
        <v>4.9517119895386728</v>
      </c>
      <c r="R1237" s="63">
        <f t="shared" si="150"/>
        <v>4.8775764896077138</v>
      </c>
      <c r="S1237" s="63">
        <f t="shared" si="151"/>
        <v>128.88645086125402</v>
      </c>
    </row>
    <row r="1238" spans="1:19" x14ac:dyDescent="0.3">
      <c r="A1238" s="30">
        <v>2009</v>
      </c>
      <c r="B1238" s="31">
        <v>10</v>
      </c>
      <c r="C1238" s="30" t="str">
        <f t="shared" si="158"/>
        <v>2009-10</v>
      </c>
      <c r="D1238" s="7">
        <v>3.8263772727272727</v>
      </c>
      <c r="E1238" s="7">
        <v>3.870472864672152</v>
      </c>
      <c r="F1238" s="7">
        <v>16.603938948372516</v>
      </c>
      <c r="G1238" s="7">
        <v>220.501</v>
      </c>
      <c r="H1238" s="24">
        <f t="shared" si="147"/>
        <v>24.0932989498931</v>
      </c>
      <c r="I1238" s="24">
        <f t="shared" si="148"/>
        <v>23.282039586072457</v>
      </c>
      <c r="J1238" s="24">
        <f t="shared" si="156"/>
        <v>16.603938948372516</v>
      </c>
      <c r="K1238" s="24">
        <f t="shared" si="157"/>
        <v>88.228633162612041</v>
      </c>
      <c r="L1238" s="24">
        <f t="shared" si="152"/>
        <v>128.02497294990491</v>
      </c>
      <c r="M1238" s="24">
        <f t="shared" si="153"/>
        <v>123.7141702522546</v>
      </c>
      <c r="N1238" s="16">
        <f t="shared" si="154"/>
        <v>69.922466966131111</v>
      </c>
      <c r="O1238" s="16">
        <f t="shared" si="155"/>
        <v>69.545888791628457</v>
      </c>
      <c r="P1238" s="63">
        <f>N1238*'Datos mes_productividad'!V979/100</f>
        <v>72.103242556216642</v>
      </c>
      <c r="Q1238" s="63">
        <f t="shared" si="149"/>
        <v>4.97725716093227</v>
      </c>
      <c r="R1238" s="63">
        <f t="shared" si="150"/>
        <v>4.8938124593840531</v>
      </c>
      <c r="S1238" s="63">
        <f t="shared" si="151"/>
        <v>130.07753303386892</v>
      </c>
    </row>
    <row r="1239" spans="1:19" x14ac:dyDescent="0.3">
      <c r="A1239" s="30">
        <v>2009</v>
      </c>
      <c r="B1239" s="31">
        <v>11</v>
      </c>
      <c r="C1239" s="30" t="str">
        <f t="shared" si="158"/>
        <v>2009-11</v>
      </c>
      <c r="D1239" s="7">
        <v>3.8104714285714283</v>
      </c>
      <c r="E1239" s="7">
        <v>3.8450572720031908</v>
      </c>
      <c r="F1239" s="7">
        <v>16.814003405501506</v>
      </c>
      <c r="G1239" s="7">
        <v>220.666</v>
      </c>
      <c r="H1239" s="24">
        <f t="shared" si="147"/>
        <v>23.993145663642778</v>
      </c>
      <c r="I1239" s="24">
        <f t="shared" si="148"/>
        <v>23.129157275483678</v>
      </c>
      <c r="J1239" s="24">
        <f t="shared" si="156"/>
        <v>16.814003405501506</v>
      </c>
      <c r="K1239" s="24">
        <f t="shared" si="157"/>
        <v>88.294654289372602</v>
      </c>
      <c r="L1239" s="24">
        <f t="shared" si="152"/>
        <v>125.99417584230659</v>
      </c>
      <c r="M1239" s="24">
        <f t="shared" si="153"/>
        <v>121.45715070898352</v>
      </c>
      <c r="N1239" s="16">
        <f t="shared" si="154"/>
        <v>68.813321301819812</v>
      </c>
      <c r="O1239" s="16">
        <f t="shared" si="155"/>
        <v>68.277105839466984</v>
      </c>
      <c r="P1239" s="63">
        <f>N1239*'Datos mes_productividad'!V980/100</f>
        <v>71.23955629423314</v>
      </c>
      <c r="Q1239" s="63">
        <f t="shared" si="149"/>
        <v>4.9988309098859558</v>
      </c>
      <c r="R1239" s="63">
        <f t="shared" si="150"/>
        <v>4.9063799187100443</v>
      </c>
      <c r="S1239" s="63">
        <f t="shared" si="151"/>
        <v>131.18667869818017</v>
      </c>
    </row>
    <row r="1240" spans="1:19" x14ac:dyDescent="0.3">
      <c r="A1240" s="30">
        <v>2009</v>
      </c>
      <c r="B1240" s="31">
        <v>12</v>
      </c>
      <c r="C1240" s="30" t="str">
        <f t="shared" si="158"/>
        <v>2009-12</v>
      </c>
      <c r="D1240" s="7">
        <v>3.8041565217391309</v>
      </c>
      <c r="E1240" s="7">
        <v>3.8493332412801999</v>
      </c>
      <c r="F1240" s="7">
        <v>17.215731698264118</v>
      </c>
      <c r="G1240" s="7">
        <v>220.881</v>
      </c>
      <c r="H1240" s="24">
        <f t="shared" si="147"/>
        <v>23.953383003741024</v>
      </c>
      <c r="I1240" s="24">
        <f t="shared" si="148"/>
        <v>23.154878495979712</v>
      </c>
      <c r="J1240" s="24">
        <f t="shared" si="156"/>
        <v>17.215731698264118</v>
      </c>
      <c r="K1240" s="24">
        <f t="shared" si="157"/>
        <v>88.380681818181827</v>
      </c>
      <c r="L1240" s="24">
        <f t="shared" si="152"/>
        <v>122.96987190710814</v>
      </c>
      <c r="M1240" s="24">
        <f t="shared" si="153"/>
        <v>118.87057632863718</v>
      </c>
      <c r="N1240" s="16">
        <f t="shared" si="154"/>
        <v>67.161559249995776</v>
      </c>
      <c r="O1240" s="16">
        <f t="shared" si="155"/>
        <v>66.823063720928317</v>
      </c>
      <c r="P1240" s="63">
        <f>N1240*'Datos mes_productividad'!V981/100</f>
        <v>69.803964531670701</v>
      </c>
      <c r="Q1240" s="63">
        <f t="shared" si="149"/>
        <v>5.0533822071678571</v>
      </c>
      <c r="R1240" s="63">
        <f t="shared" si="150"/>
        <v>4.9528609743142411</v>
      </c>
      <c r="S1240" s="63">
        <f t="shared" si="151"/>
        <v>132.83844075000422</v>
      </c>
    </row>
    <row r="1241" spans="1:19" x14ac:dyDescent="0.3">
      <c r="A1241" s="30">
        <v>2010</v>
      </c>
      <c r="B1241" s="31">
        <v>1</v>
      </c>
      <c r="C1241" s="30" t="str">
        <f t="shared" si="158"/>
        <v>2010-1</v>
      </c>
      <c r="D1241" s="7">
        <v>3.8028809523809524</v>
      </c>
      <c r="E1241" s="7">
        <v>3.8970175054086389</v>
      </c>
      <c r="F1241" s="7">
        <v>17.581620356917799</v>
      </c>
      <c r="G1241" s="7">
        <v>220.63300000000001</v>
      </c>
      <c r="H1241" s="24">
        <f t="shared" si="147"/>
        <v>23.945351209778373</v>
      </c>
      <c r="I1241" s="24">
        <f t="shared" si="148"/>
        <v>23.441713454882105</v>
      </c>
      <c r="J1241" s="24">
        <f t="shared" si="156"/>
        <v>17.581620356917799</v>
      </c>
      <c r="K1241" s="24">
        <f t="shared" si="157"/>
        <v>88.28145006402049</v>
      </c>
      <c r="L1241" s="24">
        <f t="shared" si="152"/>
        <v>120.23523908362171</v>
      </c>
      <c r="M1241" s="24">
        <f t="shared" si="153"/>
        <v>117.70635548776271</v>
      </c>
      <c r="N1241" s="16">
        <f t="shared" si="154"/>
        <v>65.668004759345351</v>
      </c>
      <c r="O1241" s="16">
        <f t="shared" si="155"/>
        <v>66.168597276516479</v>
      </c>
      <c r="P1241" s="63">
        <f>N1241*'Datos mes_productividad'!V982/100</f>
        <v>68.521012635870889</v>
      </c>
      <c r="Q1241" s="63">
        <f t="shared" si="149"/>
        <v>5.108485859960143</v>
      </c>
      <c r="R1241" s="63">
        <f t="shared" si="150"/>
        <v>4.9999893668538249</v>
      </c>
      <c r="S1241" s="63">
        <f t="shared" si="151"/>
        <v>134.33199524065463</v>
      </c>
    </row>
    <row r="1242" spans="1:19" x14ac:dyDescent="0.3">
      <c r="A1242" s="30">
        <v>2010</v>
      </c>
      <c r="B1242" s="31">
        <v>2</v>
      </c>
      <c r="C1242" s="30" t="str">
        <f t="shared" si="158"/>
        <v>2010-2</v>
      </c>
      <c r="D1242" s="7">
        <v>3.8491300000000002</v>
      </c>
      <c r="E1242" s="7">
        <v>3.9378794365333132</v>
      </c>
      <c r="F1242" s="7">
        <v>18.18164952766514</v>
      </c>
      <c r="G1242" s="7">
        <v>220.73099999999999</v>
      </c>
      <c r="H1242" s="24">
        <f t="shared" si="147"/>
        <v>24.236564556244687</v>
      </c>
      <c r="I1242" s="24">
        <f t="shared" si="148"/>
        <v>23.687510061981847</v>
      </c>
      <c r="J1242" s="24">
        <f t="shared" si="156"/>
        <v>18.18164952766514</v>
      </c>
      <c r="K1242" s="24">
        <f t="shared" si="157"/>
        <v>88.320662612035846</v>
      </c>
      <c r="L1242" s="24">
        <f t="shared" si="152"/>
        <v>117.73351135109051</v>
      </c>
      <c r="M1242" s="24">
        <f t="shared" si="153"/>
        <v>115.06637948994536</v>
      </c>
      <c r="N1242" s="16">
        <f t="shared" si="154"/>
        <v>64.301654345784925</v>
      </c>
      <c r="O1242" s="16">
        <f t="shared" si="155"/>
        <v>64.684535452536153</v>
      </c>
      <c r="P1242" s="63">
        <f>N1242*'Datos mes_productividad'!V983/100</f>
        <v>67.360101179372961</v>
      </c>
      <c r="Q1242" s="63">
        <f t="shared" si="149"/>
        <v>5.2232057320800891</v>
      </c>
      <c r="R1242" s="63">
        <f t="shared" si="150"/>
        <v>5.1054821374744019</v>
      </c>
      <c r="S1242" s="63">
        <f t="shared" si="151"/>
        <v>135.69834565421507</v>
      </c>
    </row>
    <row r="1243" spans="1:19" x14ac:dyDescent="0.3">
      <c r="A1243" s="30">
        <v>2010</v>
      </c>
      <c r="B1243" s="31">
        <v>3</v>
      </c>
      <c r="C1243" s="30" t="str">
        <f t="shared" si="158"/>
        <v>2010-3</v>
      </c>
      <c r="D1243" s="7">
        <v>3.8624869565217388</v>
      </c>
      <c r="E1243" s="7">
        <v>3.9435661699333795</v>
      </c>
      <c r="F1243" s="7">
        <v>18.659448324572637</v>
      </c>
      <c r="G1243" s="7">
        <v>220.78299999999999</v>
      </c>
      <c r="H1243" s="24">
        <f t="shared" si="147"/>
        <v>24.320668428811754</v>
      </c>
      <c r="I1243" s="24">
        <f t="shared" si="148"/>
        <v>23.721717446134889</v>
      </c>
      <c r="J1243" s="24">
        <f t="shared" si="156"/>
        <v>18.659448324572637</v>
      </c>
      <c r="K1243" s="24">
        <f t="shared" si="157"/>
        <v>88.341469270166456</v>
      </c>
      <c r="L1243" s="24">
        <f t="shared" si="152"/>
        <v>115.14400347004843</v>
      </c>
      <c r="M1243" s="24">
        <f t="shared" si="153"/>
        <v>112.30832425220125</v>
      </c>
      <c r="N1243" s="16">
        <f t="shared" si="154"/>
        <v>62.887361687886447</v>
      </c>
      <c r="O1243" s="16">
        <f t="shared" si="155"/>
        <v>63.134095414388426</v>
      </c>
      <c r="P1243" s="63">
        <f>N1243*'Datos mes_productividad'!V984/100</f>
        <v>66.138538246273868</v>
      </c>
      <c r="Q1243" s="63">
        <f t="shared" si="149"/>
        <v>5.295957770548215</v>
      </c>
      <c r="R1243" s="63">
        <f t="shared" si="150"/>
        <v>5.1703815000470073</v>
      </c>
      <c r="S1243" s="63">
        <f t="shared" si="151"/>
        <v>137.11263831211357</v>
      </c>
    </row>
    <row r="1244" spans="1:19" x14ac:dyDescent="0.3">
      <c r="A1244" s="30">
        <v>2010</v>
      </c>
      <c r="B1244" s="31">
        <v>4</v>
      </c>
      <c r="C1244" s="30" t="str">
        <f t="shared" si="158"/>
        <v>2010-4</v>
      </c>
      <c r="D1244" s="7">
        <v>3.8755818181818174</v>
      </c>
      <c r="E1244" s="7">
        <v>3.9287990073944949</v>
      </c>
      <c r="F1244" s="7">
        <v>19.027531785021804</v>
      </c>
      <c r="G1244" s="7">
        <v>220.822</v>
      </c>
      <c r="H1244" s="24">
        <f t="shared" si="147"/>
        <v>24.403121985844013</v>
      </c>
      <c r="I1244" s="24">
        <f t="shared" si="148"/>
        <v>23.632888593737448</v>
      </c>
      <c r="J1244" s="24">
        <f t="shared" si="156"/>
        <v>19.027531785021804</v>
      </c>
      <c r="K1244" s="24">
        <f t="shared" si="157"/>
        <v>88.357074263764417</v>
      </c>
      <c r="L1244" s="24">
        <f t="shared" si="152"/>
        <v>113.31939874977594</v>
      </c>
      <c r="M1244" s="24">
        <f t="shared" si="153"/>
        <v>109.74270946628394</v>
      </c>
      <c r="N1244" s="16">
        <f t="shared" si="154"/>
        <v>61.890830617894174</v>
      </c>
      <c r="O1244" s="16">
        <f t="shared" si="155"/>
        <v>61.691835726433951</v>
      </c>
      <c r="P1244" s="63">
        <f>N1244*'Datos mes_productividad'!V985/100</f>
        <v>65.347377153550809</v>
      </c>
      <c r="Q1244" s="63">
        <f t="shared" si="149"/>
        <v>5.3525338578148229</v>
      </c>
      <c r="R1244" s="63">
        <f t="shared" si="150"/>
        <v>5.2185725687419211</v>
      </c>
      <c r="S1244" s="63">
        <f t="shared" si="151"/>
        <v>138.10916938210582</v>
      </c>
    </row>
    <row r="1245" spans="1:19" x14ac:dyDescent="0.3">
      <c r="A1245" s="30">
        <v>2010</v>
      </c>
      <c r="B1245" s="31">
        <v>5</v>
      </c>
      <c r="C1245" s="30" t="str">
        <f t="shared" si="158"/>
        <v>2010-5</v>
      </c>
      <c r="D1245" s="7">
        <v>3.8996142857142875</v>
      </c>
      <c r="E1245" s="7">
        <v>3.9582174737272693</v>
      </c>
      <c r="F1245" s="7">
        <v>19.318138049536746</v>
      </c>
      <c r="G1245" s="7">
        <v>220.96199999999999</v>
      </c>
      <c r="H1245" s="24">
        <f t="shared" si="147"/>
        <v>24.554445648800726</v>
      </c>
      <c r="I1245" s="24">
        <f t="shared" si="148"/>
        <v>23.809849373897627</v>
      </c>
      <c r="J1245" s="24">
        <f t="shared" si="156"/>
        <v>19.318138049536746</v>
      </c>
      <c r="K1245" s="24">
        <f t="shared" si="157"/>
        <v>88.413092189500645</v>
      </c>
      <c r="L1245" s="24">
        <f t="shared" si="152"/>
        <v>112.37803877592442</v>
      </c>
      <c r="M1245" s="24">
        <f t="shared" si="153"/>
        <v>108.97025387822075</v>
      </c>
      <c r="N1245" s="16">
        <f t="shared" si="154"/>
        <v>61.376694897665388</v>
      </c>
      <c r="O1245" s="16">
        <f t="shared" si="155"/>
        <v>61.25760001750605</v>
      </c>
      <c r="P1245" s="63">
        <f>N1245*'Datos mes_productividad'!V986/100</f>
        <v>65.060287884504419</v>
      </c>
      <c r="Q1245" s="63">
        <f t="shared" si="149"/>
        <v>5.4057742090999437</v>
      </c>
      <c r="R1245" s="63">
        <f t="shared" si="150"/>
        <v>5.2621282907575981</v>
      </c>
      <c r="S1245" s="63">
        <f t="shared" si="151"/>
        <v>138.62330510233463</v>
      </c>
    </row>
    <row r="1246" spans="1:19" x14ac:dyDescent="0.3">
      <c r="A1246" s="30">
        <v>2010</v>
      </c>
      <c r="B1246" s="31">
        <v>6</v>
      </c>
      <c r="C1246" s="30" t="str">
        <f t="shared" si="158"/>
        <v>2010-6</v>
      </c>
      <c r="D1246" s="7">
        <v>3.9248363636363637</v>
      </c>
      <c r="E1246" s="7">
        <v>4.0232546882776328</v>
      </c>
      <c r="F1246" s="7">
        <v>19.553521549662637</v>
      </c>
      <c r="G1246" s="7">
        <v>221.19399999999999</v>
      </c>
      <c r="H1246" s="24">
        <f t="shared" si="147"/>
        <v>24.713259853517386</v>
      </c>
      <c r="I1246" s="24">
        <f t="shared" si="148"/>
        <v>24.201067464470061</v>
      </c>
      <c r="J1246" s="24">
        <f t="shared" si="156"/>
        <v>19.553521549662637</v>
      </c>
      <c r="K1246" s="24">
        <f t="shared" si="157"/>
        <v>88.505921895006395</v>
      </c>
      <c r="L1246" s="24">
        <f t="shared" si="152"/>
        <v>111.86066104824707</v>
      </c>
      <c r="M1246" s="24">
        <f t="shared" si="153"/>
        <v>109.54230322890984</v>
      </c>
      <c r="N1246" s="16">
        <f t="shared" si="154"/>
        <v>61.094122472622281</v>
      </c>
      <c r="O1246" s="16">
        <f t="shared" si="155"/>
        <v>61.579177411956735</v>
      </c>
      <c r="P1246" s="63">
        <f>N1246*'Datos mes_productividad'!V987/100</f>
        <v>65.016344265035656</v>
      </c>
      <c r="Q1246" s="63">
        <f t="shared" si="149"/>
        <v>5.451828392422712</v>
      </c>
      <c r="R1246" s="63">
        <f t="shared" si="150"/>
        <v>5.2978876052516028</v>
      </c>
      <c r="S1246" s="63">
        <f t="shared" si="151"/>
        <v>138.9058775273777</v>
      </c>
    </row>
    <row r="1247" spans="1:19" x14ac:dyDescent="0.3">
      <c r="A1247" s="30">
        <v>2010</v>
      </c>
      <c r="B1247" s="31">
        <v>7</v>
      </c>
      <c r="C1247" s="30" t="str">
        <f t="shared" si="158"/>
        <v>2010-7</v>
      </c>
      <c r="D1247" s="7">
        <v>3.9340227272727266</v>
      </c>
      <c r="E1247" s="7">
        <v>4.0343049459597902</v>
      </c>
      <c r="F1247" s="7">
        <v>19.81853695005691</v>
      </c>
      <c r="G1247" s="7">
        <v>221.363</v>
      </c>
      <c r="H1247" s="24">
        <f t="shared" si="147"/>
        <v>24.77110302725011</v>
      </c>
      <c r="I1247" s="24">
        <f t="shared" si="148"/>
        <v>24.26753803429127</v>
      </c>
      <c r="J1247" s="24">
        <f t="shared" si="156"/>
        <v>19.81853695005691</v>
      </c>
      <c r="K1247" s="24">
        <f t="shared" si="157"/>
        <v>88.573543533930859</v>
      </c>
      <c r="L1247" s="24">
        <f t="shared" si="152"/>
        <v>110.70768633914339</v>
      </c>
      <c r="M1247" s="24">
        <f t="shared" si="153"/>
        <v>108.45713999768527</v>
      </c>
      <c r="N1247" s="16">
        <f t="shared" si="154"/>
        <v>60.464410673802917</v>
      </c>
      <c r="O1247" s="16">
        <f t="shared" si="155"/>
        <v>60.969153182350475</v>
      </c>
      <c r="P1247" s="63">
        <f>N1247*'Datos mes_productividad'!V988/100</f>
        <v>64.493935193771563</v>
      </c>
      <c r="Q1247" s="63">
        <f t="shared" si="149"/>
        <v>5.4893617967265298</v>
      </c>
      <c r="R1247" s="63">
        <f t="shared" si="150"/>
        <v>5.3308393863099361</v>
      </c>
      <c r="S1247" s="63">
        <f t="shared" si="151"/>
        <v>139.53558932619708</v>
      </c>
    </row>
    <row r="1248" spans="1:19" x14ac:dyDescent="0.3">
      <c r="A1248" s="30">
        <v>2010</v>
      </c>
      <c r="B1248" s="31">
        <v>8</v>
      </c>
      <c r="C1248" s="30" t="str">
        <f t="shared" si="158"/>
        <v>2010-8</v>
      </c>
      <c r="D1248" s="7">
        <v>3.9371000000000005</v>
      </c>
      <c r="E1248" s="7">
        <v>4.0424725277248612</v>
      </c>
      <c r="F1248" s="7">
        <v>20.078151568701234</v>
      </c>
      <c r="G1248" s="7">
        <v>221.50899999999999</v>
      </c>
      <c r="H1248" s="24">
        <f t="shared" si="147"/>
        <v>24.790479488713284</v>
      </c>
      <c r="I1248" s="24">
        <f t="shared" si="148"/>
        <v>24.316668455463457</v>
      </c>
      <c r="J1248" s="24">
        <f t="shared" si="156"/>
        <v>20.078151568701234</v>
      </c>
      <c r="K1248" s="24">
        <f t="shared" si="157"/>
        <v>88.631962227912936</v>
      </c>
      <c r="L1248" s="24">
        <f t="shared" si="152"/>
        <v>109.43382084437641</v>
      </c>
      <c r="M1248" s="24">
        <f t="shared" si="153"/>
        <v>107.34225372683206</v>
      </c>
      <c r="N1248" s="16">
        <f t="shared" si="154"/>
        <v>59.768672835123645</v>
      </c>
      <c r="O1248" s="16">
        <f t="shared" si="155"/>
        <v>60.342420153708929</v>
      </c>
      <c r="P1248" s="63">
        <f>N1248*'Datos mes_productividad'!V989/100</f>
        <v>63.898196767769605</v>
      </c>
      <c r="Q1248" s="63">
        <f t="shared" si="149"/>
        <v>5.5210475818083475</v>
      </c>
      <c r="R1248" s="63">
        <f t="shared" si="150"/>
        <v>5.358464095056144</v>
      </c>
      <c r="S1248" s="63">
        <f t="shared" si="151"/>
        <v>140.23132716487638</v>
      </c>
    </row>
    <row r="1249" spans="1:19" x14ac:dyDescent="0.3">
      <c r="A1249" s="30">
        <v>2010</v>
      </c>
      <c r="B1249" s="31">
        <v>9</v>
      </c>
      <c r="C1249" s="30" t="str">
        <f t="shared" si="158"/>
        <v>2010-9</v>
      </c>
      <c r="D1249" s="7">
        <v>3.9513727272727279</v>
      </c>
      <c r="E1249" s="7">
        <v>4.0380393215796486</v>
      </c>
      <c r="F1249" s="7">
        <v>20.305121758978522</v>
      </c>
      <c r="G1249" s="7">
        <v>221.71100000000001</v>
      </c>
      <c r="H1249" s="24">
        <f t="shared" si="147"/>
        <v>24.880349634938309</v>
      </c>
      <c r="I1249" s="24">
        <f t="shared" si="148"/>
        <v>24.290001408677483</v>
      </c>
      <c r="J1249" s="24">
        <f t="shared" si="156"/>
        <v>20.305121758978522</v>
      </c>
      <c r="K1249" s="24">
        <f t="shared" si="157"/>
        <v>88.712788092189513</v>
      </c>
      <c r="L1249" s="24">
        <f t="shared" si="152"/>
        <v>108.7018935923339</v>
      </c>
      <c r="M1249" s="24">
        <f t="shared" si="153"/>
        <v>106.12267059044673</v>
      </c>
      <c r="N1249" s="16">
        <f t="shared" si="154"/>
        <v>59.368921459096569</v>
      </c>
      <c r="O1249" s="16">
        <f t="shared" si="155"/>
        <v>59.65683180920275</v>
      </c>
      <c r="P1249" s="63">
        <f>N1249*'Datos mes_productividad'!V990/100</f>
        <v>63.616546117787408</v>
      </c>
      <c r="Q1249" s="63">
        <f t="shared" si="149"/>
        <v>5.5568580835347481</v>
      </c>
      <c r="R1249" s="63">
        <f t="shared" si="150"/>
        <v>5.3890186012143264</v>
      </c>
      <c r="S1249" s="63">
        <f t="shared" si="151"/>
        <v>140.63107854090345</v>
      </c>
    </row>
    <row r="1250" spans="1:19" x14ac:dyDescent="0.3">
      <c r="A1250" s="30">
        <v>2010</v>
      </c>
      <c r="B1250" s="31">
        <v>10</v>
      </c>
      <c r="C1250" s="30" t="str">
        <f t="shared" si="158"/>
        <v>2010-10</v>
      </c>
      <c r="D1250" s="7">
        <v>3.9568857142857148</v>
      </c>
      <c r="E1250" s="7">
        <v>4.0495527843633132</v>
      </c>
      <c r="F1250" s="7">
        <v>20.825964092534921</v>
      </c>
      <c r="G1250" s="7">
        <v>221.83</v>
      </c>
      <c r="H1250" s="24">
        <f t="shared" si="147"/>
        <v>24.915062898880549</v>
      </c>
      <c r="I1250" s="24">
        <f t="shared" si="148"/>
        <v>24.359258294250495</v>
      </c>
      <c r="J1250" s="24">
        <f t="shared" si="156"/>
        <v>20.825964092534921</v>
      </c>
      <c r="K1250" s="24">
        <f t="shared" si="157"/>
        <v>88.760403329065312</v>
      </c>
      <c r="L1250" s="24">
        <f t="shared" si="152"/>
        <v>106.18817078755897</v>
      </c>
      <c r="M1250" s="24">
        <f t="shared" si="153"/>
        <v>103.81932770975885</v>
      </c>
      <c r="N1250" s="16">
        <f t="shared" si="154"/>
        <v>57.996019784298625</v>
      </c>
      <c r="O1250" s="16">
        <f t="shared" si="155"/>
        <v>58.362008204900327</v>
      </c>
      <c r="P1250" s="63">
        <f>N1250*'Datos mes_productividad'!V991/100</f>
        <v>62.288095761511251</v>
      </c>
      <c r="Q1250" s="63">
        <f t="shared" si="149"/>
        <v>5.6189352068721998</v>
      </c>
      <c r="R1250" s="63">
        <f t="shared" si="150"/>
        <v>5.4491026656835846</v>
      </c>
      <c r="S1250" s="63">
        <f t="shared" si="151"/>
        <v>142.00398021570135</v>
      </c>
    </row>
    <row r="1251" spans="1:19" x14ac:dyDescent="0.3">
      <c r="A1251" s="30">
        <v>2010</v>
      </c>
      <c r="B1251" s="31">
        <v>11</v>
      </c>
      <c r="C1251" s="30" t="str">
        <f t="shared" si="158"/>
        <v>2010-11</v>
      </c>
      <c r="D1251" s="7">
        <v>3.9685681818181817</v>
      </c>
      <c r="E1251" s="7">
        <v>4.0679361649924424</v>
      </c>
      <c r="F1251" s="7">
        <v>21.296899631691009</v>
      </c>
      <c r="G1251" s="7">
        <v>222.149</v>
      </c>
      <c r="H1251" s="24">
        <f t="shared" si="147"/>
        <v>24.988623126393485</v>
      </c>
      <c r="I1251" s="24">
        <f t="shared" si="148"/>
        <v>24.469839768529731</v>
      </c>
      <c r="J1251" s="24">
        <f t="shared" si="156"/>
        <v>21.296899631691009</v>
      </c>
      <c r="K1251" s="24">
        <f t="shared" si="157"/>
        <v>88.888044174135729</v>
      </c>
      <c r="L1251" s="24">
        <f t="shared" si="152"/>
        <v>104.29639406312626</v>
      </c>
      <c r="M1251" s="24">
        <f t="shared" si="153"/>
        <v>102.13111935985536</v>
      </c>
      <c r="N1251" s="16">
        <f t="shared" si="154"/>
        <v>56.962801870062464</v>
      </c>
      <c r="O1251" s="16">
        <f t="shared" si="155"/>
        <v>57.412982317889238</v>
      </c>
      <c r="P1251" s="63">
        <f>N1251*'Datos mes_productividad'!V992/100</f>
        <v>61.318870317183801</v>
      </c>
      <c r="Q1251" s="63">
        <f t="shared" si="149"/>
        <v>5.676528733148932</v>
      </c>
      <c r="R1251" s="63">
        <f t="shared" si="150"/>
        <v>5.5036551867782535</v>
      </c>
      <c r="S1251" s="63">
        <f t="shared" si="151"/>
        <v>143.03719812993754</v>
      </c>
    </row>
    <row r="1252" spans="1:19" x14ac:dyDescent="0.3">
      <c r="A1252" s="30">
        <v>2010</v>
      </c>
      <c r="B1252" s="31">
        <v>12</v>
      </c>
      <c r="C1252" s="30" t="str">
        <f t="shared" si="158"/>
        <v>2010-12</v>
      </c>
      <c r="D1252" s="7">
        <v>3.9768304347826082</v>
      </c>
      <c r="E1252" s="7">
        <v>4.0892199221802477</v>
      </c>
      <c r="F1252" s="7">
        <v>21.704710615260634</v>
      </c>
      <c r="G1252" s="7">
        <v>222.34299999999999</v>
      </c>
      <c r="H1252" s="24">
        <f t="shared" si="147"/>
        <v>25.040647513034713</v>
      </c>
      <c r="I1252" s="24">
        <f t="shared" si="148"/>
        <v>24.597867866054919</v>
      </c>
      <c r="J1252" s="24">
        <f t="shared" si="156"/>
        <v>21.704710615260634</v>
      </c>
      <c r="K1252" s="24">
        <f t="shared" si="157"/>
        <v>88.965669014084497</v>
      </c>
      <c r="L1252" s="24">
        <f t="shared" si="152"/>
        <v>102.63937621802073</v>
      </c>
      <c r="M1252" s="24">
        <f t="shared" si="153"/>
        <v>100.8244620172444</v>
      </c>
      <c r="N1252" s="16">
        <f t="shared" si="154"/>
        <v>56.057800503008728</v>
      </c>
      <c r="O1252" s="16">
        <f t="shared" si="155"/>
        <v>56.678445230887021</v>
      </c>
      <c r="P1252" s="63">
        <f>N1252*'Datos mes_productividad'!V993/100</f>
        <v>60.483204559380113</v>
      </c>
      <c r="Q1252" s="63">
        <f t="shared" si="149"/>
        <v>5.7243371980918472</v>
      </c>
      <c r="R1252" s="63">
        <f t="shared" si="150"/>
        <v>5.548346382715966</v>
      </c>
      <c r="S1252" s="63">
        <f t="shared" si="151"/>
        <v>143.94219949699126</v>
      </c>
    </row>
    <row r="1253" spans="1:19" x14ac:dyDescent="0.3">
      <c r="A1253" s="30">
        <v>2011</v>
      </c>
      <c r="B1253" s="31">
        <v>1</v>
      </c>
      <c r="C1253" s="30" t="str">
        <f t="shared" si="158"/>
        <v>2011-1</v>
      </c>
      <c r="D1253" s="7">
        <v>3.9811333333333336</v>
      </c>
      <c r="E1253" s="7">
        <v>4.1510533206017106</v>
      </c>
      <c r="F1253" s="7">
        <v>22.036685560074876</v>
      </c>
      <c r="G1253" s="7">
        <v>222.803</v>
      </c>
      <c r="H1253" s="24">
        <f t="shared" si="147"/>
        <v>25.067741292279276</v>
      </c>
      <c r="I1253" s="24">
        <f t="shared" si="148"/>
        <v>24.969814054576208</v>
      </c>
      <c r="J1253" s="24">
        <f t="shared" si="156"/>
        <v>22.036685560074876</v>
      </c>
      <c r="K1253" s="24">
        <f t="shared" si="157"/>
        <v>89.149727912932136</v>
      </c>
      <c r="L1253" s="24">
        <f t="shared" si="152"/>
        <v>101.41190740804298</v>
      </c>
      <c r="M1253" s="24">
        <f t="shared" si="153"/>
        <v>101.01574136153414</v>
      </c>
      <c r="N1253" s="16">
        <f t="shared" si="154"/>
        <v>55.387402803716036</v>
      </c>
      <c r="O1253" s="16">
        <f t="shared" si="155"/>
        <v>56.785972864778813</v>
      </c>
      <c r="P1253" s="63">
        <f>N1253*'Datos mes_productividad'!V994/100</f>
        <v>59.897083706043801</v>
      </c>
      <c r="Q1253" s="63">
        <f t="shared" si="149"/>
        <v>5.7572203111803271</v>
      </c>
      <c r="R1253" s="63">
        <f t="shared" si="150"/>
        <v>5.5776839015507882</v>
      </c>
      <c r="S1253" s="63">
        <f t="shared" si="151"/>
        <v>144.61259719628396</v>
      </c>
    </row>
    <row r="1254" spans="1:19" x14ac:dyDescent="0.3">
      <c r="A1254" s="30">
        <v>2011</v>
      </c>
      <c r="B1254" s="31">
        <v>2</v>
      </c>
      <c r="C1254" s="30" t="str">
        <f t="shared" si="158"/>
        <v>2011-2</v>
      </c>
      <c r="D1254" s="7">
        <v>4.0216699999999994</v>
      </c>
      <c r="E1254" s="7">
        <v>4.1631973595715568</v>
      </c>
      <c r="F1254" s="7">
        <v>22.354966116234699</v>
      </c>
      <c r="G1254" s="7">
        <v>223.21299999999999</v>
      </c>
      <c r="H1254" s="24">
        <f t="shared" si="147"/>
        <v>25.32298586405566</v>
      </c>
      <c r="I1254" s="24">
        <f t="shared" si="148"/>
        <v>25.042864042501833</v>
      </c>
      <c r="J1254" s="24">
        <f t="shared" si="156"/>
        <v>22.354966116234699</v>
      </c>
      <c r="K1254" s="24">
        <f t="shared" si="157"/>
        <v>89.313780409731109</v>
      </c>
      <c r="L1254" s="24">
        <f t="shared" si="152"/>
        <v>101.1717748540222</v>
      </c>
      <c r="M1254" s="24">
        <f t="shared" si="153"/>
        <v>100.05261686791087</v>
      </c>
      <c r="N1254" s="16">
        <f t="shared" si="154"/>
        <v>55.256251355767048</v>
      </c>
      <c r="O1254" s="16">
        <f t="shared" si="155"/>
        <v>56.244552679933037</v>
      </c>
      <c r="P1254" s="63">
        <f>N1254*'Datos mes_productividad'!V995/100</f>
        <v>59.892443634831579</v>
      </c>
      <c r="Q1254" s="63">
        <f t="shared" si="149"/>
        <v>5.8211159161005224</v>
      </c>
      <c r="R1254" s="63">
        <f t="shared" si="150"/>
        <v>5.6346635620710686</v>
      </c>
      <c r="S1254" s="63">
        <f t="shared" si="151"/>
        <v>144.74374864423294</v>
      </c>
    </row>
    <row r="1255" spans="1:19" x14ac:dyDescent="0.3">
      <c r="A1255" s="30">
        <v>2011</v>
      </c>
      <c r="B1255" s="31">
        <v>3</v>
      </c>
      <c r="C1255" s="30" t="str">
        <f t="shared" si="158"/>
        <v>2011-3</v>
      </c>
      <c r="D1255" s="7">
        <v>4.0359043478260865</v>
      </c>
      <c r="E1255" s="7">
        <v>4.1660550912299668</v>
      </c>
      <c r="F1255" s="7">
        <v>22.871484134539585</v>
      </c>
      <c r="G1255" s="7">
        <v>223.45400000000001</v>
      </c>
      <c r="H1255" s="24">
        <f t="shared" si="147"/>
        <v>25.412614348934838</v>
      </c>
      <c r="I1255" s="24">
        <f t="shared" si="148"/>
        <v>25.060054144053705</v>
      </c>
      <c r="J1255" s="24">
        <f t="shared" si="156"/>
        <v>22.871484134539585</v>
      </c>
      <c r="K1255" s="24">
        <f t="shared" si="157"/>
        <v>89.410211267605646</v>
      </c>
      <c r="L1255" s="24">
        <f t="shared" si="152"/>
        <v>99.34410921629464</v>
      </c>
      <c r="M1255" s="24">
        <f t="shared" si="153"/>
        <v>97.965865363926156</v>
      </c>
      <c r="N1255" s="16">
        <f t="shared" si="154"/>
        <v>54.258048526783483</v>
      </c>
      <c r="O1255" s="16">
        <f t="shared" si="155"/>
        <v>55.071485861993153</v>
      </c>
      <c r="P1255" s="63">
        <f>N1255*'Datos mes_productividad'!V996/100</f>
        <v>58.945508872962044</v>
      </c>
      <c r="Q1255" s="63">
        <f t="shared" si="149"/>
        <v>5.8820057561141308</v>
      </c>
      <c r="R1255" s="63">
        <f t="shared" si="150"/>
        <v>5.6928243402000867</v>
      </c>
      <c r="S1255" s="63">
        <f t="shared" si="151"/>
        <v>145.74195147321652</v>
      </c>
    </row>
    <row r="1256" spans="1:19" x14ac:dyDescent="0.3">
      <c r="A1256" s="30">
        <v>2011</v>
      </c>
      <c r="B1256" s="31">
        <v>4</v>
      </c>
      <c r="C1256" s="30" t="str">
        <f t="shared" si="158"/>
        <v>2011-4</v>
      </c>
      <c r="D1256" s="7">
        <v>4.0660333333333325</v>
      </c>
      <c r="E1256" s="7">
        <v>4.2233153706702113</v>
      </c>
      <c r="F1256" s="7">
        <v>23.360850064450684</v>
      </c>
      <c r="G1256" s="7">
        <v>223.727</v>
      </c>
      <c r="H1256" s="24">
        <f t="shared" si="147"/>
        <v>25.602325556989779</v>
      </c>
      <c r="I1256" s="24">
        <f t="shared" si="148"/>
        <v>25.404491668679078</v>
      </c>
      <c r="J1256" s="24">
        <f t="shared" si="156"/>
        <v>23.360850064450684</v>
      </c>
      <c r="K1256" s="24">
        <f t="shared" si="157"/>
        <v>89.519446222791302</v>
      </c>
      <c r="L1256" s="24">
        <f t="shared" si="152"/>
        <v>98.108844479295911</v>
      </c>
      <c r="M1256" s="24">
        <f t="shared" si="153"/>
        <v>97.350739355688887</v>
      </c>
      <c r="N1256" s="16">
        <f t="shared" si="154"/>
        <v>53.583392982813812</v>
      </c>
      <c r="O1256" s="16">
        <f t="shared" si="155"/>
        <v>54.725692935649469</v>
      </c>
      <c r="P1256" s="63">
        <f>N1256*'Datos mes_productividad'!V997/100</f>
        <v>58.346216525740765</v>
      </c>
      <c r="Q1256" s="63">
        <f t="shared" si="149"/>
        <v>5.9533480468544617</v>
      </c>
      <c r="R1256" s="63">
        <f t="shared" si="150"/>
        <v>5.7596900539912035</v>
      </c>
      <c r="S1256" s="63">
        <f t="shared" si="151"/>
        <v>146.41660701718621</v>
      </c>
    </row>
    <row r="1257" spans="1:19" x14ac:dyDescent="0.3">
      <c r="A1257" s="30">
        <v>2011</v>
      </c>
      <c r="B1257" s="31">
        <v>5</v>
      </c>
      <c r="C1257" s="30" t="str">
        <f t="shared" si="158"/>
        <v>2011-5</v>
      </c>
      <c r="D1257" s="7">
        <v>4.0828454545454544</v>
      </c>
      <c r="E1257" s="7">
        <v>4.3181832075656974</v>
      </c>
      <c r="F1257" s="7">
        <v>23.720991525143116</v>
      </c>
      <c r="G1257" s="7">
        <v>224.17500000000001</v>
      </c>
      <c r="H1257" s="24">
        <f t="shared" si="147"/>
        <v>25.708185338572893</v>
      </c>
      <c r="I1257" s="24">
        <f t="shared" si="148"/>
        <v>25.975149779786349</v>
      </c>
      <c r="J1257" s="24">
        <f t="shared" si="156"/>
        <v>23.720991525143116</v>
      </c>
      <c r="K1257" s="24">
        <f t="shared" si="157"/>
        <v>89.698703585147257</v>
      </c>
      <c r="L1257" s="24">
        <f t="shared" si="152"/>
        <v>97.213090521635181</v>
      </c>
      <c r="M1257" s="24">
        <f t="shared" si="153"/>
        <v>98.222591505386134</v>
      </c>
      <c r="N1257" s="16">
        <f t="shared" si="154"/>
        <v>53.094165568262277</v>
      </c>
      <c r="O1257" s="16">
        <f t="shared" si="155"/>
        <v>55.215804395977372</v>
      </c>
      <c r="P1257" s="63">
        <f>N1257*'Datos mes_productividad'!V998/100</f>
        <v>57.946235379463921</v>
      </c>
      <c r="Q1257" s="63">
        <f t="shared" si="149"/>
        <v>5.9979381835582748</v>
      </c>
      <c r="R1257" s="63">
        <f t="shared" si="150"/>
        <v>5.7998356718202562</v>
      </c>
      <c r="S1257" s="63">
        <f t="shared" si="151"/>
        <v>146.90583443173773</v>
      </c>
    </row>
    <row r="1258" spans="1:19" x14ac:dyDescent="0.3">
      <c r="A1258" s="30">
        <v>2011</v>
      </c>
      <c r="B1258" s="31">
        <v>6</v>
      </c>
      <c r="C1258" s="30" t="str">
        <f t="shared" si="158"/>
        <v>2011-6</v>
      </c>
      <c r="D1258" s="7">
        <v>4.0943227272727283</v>
      </c>
      <c r="E1258" s="7">
        <v>4.3020293894948285</v>
      </c>
      <c r="F1258" s="7">
        <v>24.040348126656887</v>
      </c>
      <c r="G1258" s="7">
        <v>224.697</v>
      </c>
      <c r="H1258" s="24">
        <f t="shared" si="147"/>
        <v>25.780453529406721</v>
      </c>
      <c r="I1258" s="24">
        <f t="shared" si="148"/>
        <v>25.877979784041134</v>
      </c>
      <c r="J1258" s="24">
        <f t="shared" si="156"/>
        <v>24.040348126656887</v>
      </c>
      <c r="K1258" s="24">
        <f t="shared" si="157"/>
        <v>89.907570422535215</v>
      </c>
      <c r="L1258" s="24">
        <f t="shared" si="152"/>
        <v>96.415323480690304</v>
      </c>
      <c r="M1258" s="24">
        <f t="shared" si="153"/>
        <v>96.780058157592393</v>
      </c>
      <c r="N1258" s="16">
        <f t="shared" si="154"/>
        <v>52.658454954295074</v>
      </c>
      <c r="O1258" s="16">
        <f t="shared" si="155"/>
        <v>54.404884647824673</v>
      </c>
      <c r="P1258" s="63">
        <f>N1258*'Datos mes_productividad'!V999/100</f>
        <v>57.602651677114316</v>
      </c>
      <c r="Q1258" s="63">
        <f t="shared" si="149"/>
        <v>6.0326383655210813</v>
      </c>
      <c r="R1258" s="63">
        <f t="shared" si="150"/>
        <v>5.8302069954176199</v>
      </c>
      <c r="S1258" s="63">
        <f t="shared" si="151"/>
        <v>147.34154504570495</v>
      </c>
    </row>
    <row r="1259" spans="1:19" x14ac:dyDescent="0.3">
      <c r="A1259" s="30">
        <v>2011</v>
      </c>
      <c r="B1259" s="31">
        <v>7</v>
      </c>
      <c r="C1259" s="30" t="str">
        <f t="shared" si="158"/>
        <v>2011-7</v>
      </c>
      <c r="D1259" s="7">
        <v>4.1265428571428577</v>
      </c>
      <c r="E1259" s="7">
        <v>4.312734878393865</v>
      </c>
      <c r="F1259" s="7">
        <v>24.508891321115762</v>
      </c>
      <c r="G1259" s="7">
        <v>225.21799999999999</v>
      </c>
      <c r="H1259" s="24">
        <f t="shared" si="147"/>
        <v>25.983331909094591</v>
      </c>
      <c r="I1259" s="24">
        <f t="shared" si="148"/>
        <v>25.942376467611922</v>
      </c>
      <c r="J1259" s="24">
        <f t="shared" si="156"/>
        <v>24.508891321115762</v>
      </c>
      <c r="K1259" s="24">
        <f t="shared" si="157"/>
        <v>90.116037131882194</v>
      </c>
      <c r="L1259" s="24">
        <f t="shared" si="152"/>
        <v>95.537365295371117</v>
      </c>
      <c r="M1259" s="24">
        <f t="shared" si="153"/>
        <v>95.386777411282509</v>
      </c>
      <c r="N1259" s="16">
        <f t="shared" si="154"/>
        <v>52.178946927102245</v>
      </c>
      <c r="O1259" s="16">
        <f t="shared" si="155"/>
        <v>53.62165223685016</v>
      </c>
      <c r="P1259" s="63">
        <f>N1259*'Datos mes_productividad'!V1000/100</f>
        <v>56.96421622527938</v>
      </c>
      <c r="Q1259" s="63">
        <f t="shared" si="149"/>
        <v>6.0998991069330151</v>
      </c>
      <c r="R1259" s="63">
        <f t="shared" si="150"/>
        <v>5.9024329185140365</v>
      </c>
      <c r="S1259" s="63">
        <f t="shared" si="151"/>
        <v>147.82105307289774</v>
      </c>
    </row>
    <row r="1260" spans="1:19" x14ac:dyDescent="0.3">
      <c r="A1260" s="30">
        <v>2011</v>
      </c>
      <c r="B1260" s="31">
        <v>8</v>
      </c>
      <c r="C1260" s="30" t="str">
        <f t="shared" si="158"/>
        <v>2011-8</v>
      </c>
      <c r="D1260" s="7">
        <v>4.1675565217391295</v>
      </c>
      <c r="E1260" s="7">
        <v>4.3811148853084347</v>
      </c>
      <c r="F1260" s="7">
        <v>24.976681722383642</v>
      </c>
      <c r="G1260" s="7">
        <v>225.86199999999999</v>
      </c>
      <c r="H1260" s="24">
        <f t="shared" si="147"/>
        <v>26.241579962466577</v>
      </c>
      <c r="I1260" s="24">
        <f t="shared" si="148"/>
        <v>26.353702443415084</v>
      </c>
      <c r="J1260" s="24">
        <f t="shared" si="156"/>
        <v>24.976681722383642</v>
      </c>
      <c r="K1260" s="24">
        <f t="shared" si="157"/>
        <v>90.373719590268891</v>
      </c>
      <c r="L1260" s="24">
        <f t="shared" si="152"/>
        <v>94.950530878897112</v>
      </c>
      <c r="M1260" s="24">
        <f t="shared" si="153"/>
        <v>95.356226309764736</v>
      </c>
      <c r="N1260" s="16">
        <f t="shared" si="154"/>
        <v>51.85843984824858</v>
      </c>
      <c r="O1260" s="16">
        <f t="shared" si="155"/>
        <v>53.604477943038184</v>
      </c>
      <c r="P1260" s="63">
        <f>N1260*'Datos mes_productividad'!V1001/100</f>
        <v>56.501335840996362</v>
      </c>
      <c r="Q1260" s="63">
        <f t="shared" si="149"/>
        <v>6.1738832515104125</v>
      </c>
      <c r="R1260" s="63">
        <f t="shared" si="150"/>
        <v>5.9803879367670874</v>
      </c>
      <c r="S1260" s="63">
        <f t="shared" si="151"/>
        <v>148.14156015175143</v>
      </c>
    </row>
    <row r="1261" spans="1:19" x14ac:dyDescent="0.3">
      <c r="A1261" s="30">
        <v>2011</v>
      </c>
      <c r="B1261" s="31">
        <v>9</v>
      </c>
      <c r="C1261" s="30" t="str">
        <f t="shared" si="158"/>
        <v>2011-9</v>
      </c>
      <c r="D1261" s="7">
        <v>4.2032272727272728</v>
      </c>
      <c r="E1261" s="7">
        <v>4.4546542948478436</v>
      </c>
      <c r="F1261" s="7">
        <v>25.432299911387819</v>
      </c>
      <c r="G1261" s="7">
        <v>226.11799999999999</v>
      </c>
      <c r="H1261" s="24">
        <f t="shared" si="147"/>
        <v>26.466185641956191</v>
      </c>
      <c r="I1261" s="24">
        <f t="shared" si="148"/>
        <v>26.796063752716741</v>
      </c>
      <c r="J1261" s="24">
        <f t="shared" si="156"/>
        <v>25.432299911387819</v>
      </c>
      <c r="K1261" s="24">
        <f t="shared" si="157"/>
        <v>90.476152368757994</v>
      </c>
      <c r="L1261" s="24">
        <f t="shared" si="152"/>
        <v>94.154231158985823</v>
      </c>
      <c r="M1261" s="24">
        <f t="shared" si="153"/>
        <v>95.327782206916226</v>
      </c>
      <c r="N1261" s="16">
        <f t="shared" si="154"/>
        <v>51.42353063032261</v>
      </c>
      <c r="O1261" s="16">
        <f t="shared" si="155"/>
        <v>53.588488097982875</v>
      </c>
      <c r="P1261" s="63">
        <f>N1261*'Datos mes_productividad'!V1002/100</f>
        <v>55.915680212458867</v>
      </c>
      <c r="Q1261" s="63">
        <f t="shared" si="149"/>
        <v>6.2450066814015628</v>
      </c>
      <c r="R1261" s="63">
        <f t="shared" si="150"/>
        <v>6.0561914250335072</v>
      </c>
      <c r="S1261" s="63">
        <f t="shared" si="151"/>
        <v>148.5764693696774</v>
      </c>
    </row>
    <row r="1262" spans="1:19" x14ac:dyDescent="0.3">
      <c r="A1262" s="30">
        <v>2011</v>
      </c>
      <c r="B1262" s="31">
        <v>10</v>
      </c>
      <c r="C1262" s="30" t="str">
        <f t="shared" si="158"/>
        <v>2011-10</v>
      </c>
      <c r="D1262" s="7">
        <v>4.221976190476191</v>
      </c>
      <c r="E1262" s="7">
        <v>4.4568623019332705</v>
      </c>
      <c r="F1262" s="7">
        <v>25.689155830261814</v>
      </c>
      <c r="G1262" s="7">
        <v>226.506</v>
      </c>
      <c r="H1262" s="24">
        <f t="shared" si="147"/>
        <v>26.58424072333338</v>
      </c>
      <c r="I1262" s="24">
        <f t="shared" si="148"/>
        <v>26.809345568703218</v>
      </c>
      <c r="J1262" s="24">
        <f t="shared" si="156"/>
        <v>25.689155830261811</v>
      </c>
      <c r="K1262" s="24">
        <f t="shared" si="157"/>
        <v>90.631402048655573</v>
      </c>
      <c r="L1262" s="24">
        <f t="shared" si="152"/>
        <v>93.789263651724852</v>
      </c>
      <c r="M1262" s="24">
        <f t="shared" si="153"/>
        <v>94.583434074397189</v>
      </c>
      <c r="N1262" s="16">
        <f t="shared" si="154"/>
        <v>51.224198985236832</v>
      </c>
      <c r="O1262" s="16">
        <f t="shared" si="155"/>
        <v>53.170052987915263</v>
      </c>
      <c r="P1262" s="63">
        <f>N1262*'Datos mes_productividad'!V1003/100</f>
        <v>55.587782527245764</v>
      </c>
      <c r="Q1262" s="63">
        <f t="shared" si="149"/>
        <v>6.2812788960335357</v>
      </c>
      <c r="R1262" s="63">
        <f t="shared" si="150"/>
        <v>6.0970494378383817</v>
      </c>
      <c r="S1262" s="63">
        <f t="shared" si="151"/>
        <v>148.77580101476315</v>
      </c>
    </row>
    <row r="1263" spans="1:19" x14ac:dyDescent="0.3">
      <c r="A1263" s="30">
        <v>2011</v>
      </c>
      <c r="B1263" s="31">
        <v>11</v>
      </c>
      <c r="C1263" s="30" t="str">
        <f t="shared" si="158"/>
        <v>2011-11</v>
      </c>
      <c r="D1263" s="7">
        <v>4.2606136363636358</v>
      </c>
      <c r="E1263" s="7">
        <v>4.7990699455215609</v>
      </c>
      <c r="F1263" s="7">
        <v>26.137223866806206</v>
      </c>
      <c r="G1263" s="7">
        <v>226.899</v>
      </c>
      <c r="H1263" s="24">
        <f t="shared" si="147"/>
        <v>26.827526596125274</v>
      </c>
      <c r="I1263" s="24">
        <f t="shared" si="148"/>
        <v>28.867825806970959</v>
      </c>
      <c r="J1263" s="24">
        <f t="shared" si="156"/>
        <v>26.13722386680621</v>
      </c>
      <c r="K1263" s="24">
        <f t="shared" si="157"/>
        <v>90.788652368758008</v>
      </c>
      <c r="L1263" s="24">
        <f t="shared" si="152"/>
        <v>93.18644544887718</v>
      </c>
      <c r="M1263" s="24">
        <f t="shared" si="153"/>
        <v>100.27350322998171</v>
      </c>
      <c r="N1263" s="16">
        <f t="shared" si="154"/>
        <v>50.894962158202382</v>
      </c>
      <c r="O1263" s="16">
        <f t="shared" si="155"/>
        <v>56.368723891208539</v>
      </c>
      <c r="P1263" s="63">
        <f>N1263*'Datos mes_productividad'!V1004/100</f>
        <v>55.120280912408354</v>
      </c>
      <c r="Q1263" s="63">
        <f t="shared" si="149"/>
        <v>6.3527895747927889</v>
      </c>
      <c r="R1263" s="63">
        <f t="shared" si="150"/>
        <v>6.1727650677712589</v>
      </c>
      <c r="S1263" s="63">
        <f t="shared" si="151"/>
        <v>149.10503784179764</v>
      </c>
    </row>
    <row r="1264" spans="1:19" x14ac:dyDescent="0.3">
      <c r="A1264" s="30">
        <v>2011</v>
      </c>
      <c r="B1264" s="31">
        <v>12</v>
      </c>
      <c r="C1264" s="30" t="str">
        <f t="shared" si="158"/>
        <v>2011-12</v>
      </c>
      <c r="D1264" s="7">
        <v>4.2876318181818185</v>
      </c>
      <c r="E1264" s="7">
        <v>4.7268636532077402</v>
      </c>
      <c r="F1264" s="7">
        <v>26.608876158876971</v>
      </c>
      <c r="G1264" s="7">
        <v>227.405</v>
      </c>
      <c r="H1264" s="24">
        <f t="shared" si="147"/>
        <v>26.997650210507938</v>
      </c>
      <c r="I1264" s="24">
        <f t="shared" si="148"/>
        <v>28.43348359226167</v>
      </c>
      <c r="J1264" s="24">
        <f t="shared" si="156"/>
        <v>26.608876158876971</v>
      </c>
      <c r="K1264" s="24">
        <f t="shared" si="157"/>
        <v>90.991117157490393</v>
      </c>
      <c r="L1264" s="24">
        <f t="shared" si="152"/>
        <v>92.320560200049854</v>
      </c>
      <c r="M1264" s="24">
        <f t="shared" si="153"/>
        <v>97.230503884920751</v>
      </c>
      <c r="N1264" s="16">
        <f t="shared" si="154"/>
        <v>50.422047918796295</v>
      </c>
      <c r="O1264" s="16">
        <f t="shared" si="155"/>
        <v>54.658102596872602</v>
      </c>
      <c r="P1264" s="63">
        <f>N1264*'Datos mes_productividad'!V1005/100</f>
        <v>54.499128784797875</v>
      </c>
      <c r="Q1264" s="63">
        <f t="shared" si="149"/>
        <v>6.4133518664184432</v>
      </c>
      <c r="R1264" s="63">
        <f t="shared" si="150"/>
        <v>6.2385416499547572</v>
      </c>
      <c r="S1264" s="63">
        <f t="shared" si="151"/>
        <v>149.5779520812037</v>
      </c>
    </row>
    <row r="1265" spans="1:19" x14ac:dyDescent="0.3">
      <c r="A1265" s="30">
        <v>2012</v>
      </c>
      <c r="B1265" s="31">
        <v>1</v>
      </c>
      <c r="C1265" s="30" t="str">
        <f t="shared" si="158"/>
        <v>2012-1</v>
      </c>
      <c r="D1265" s="7">
        <v>4.3194727272727267</v>
      </c>
      <c r="E1265" s="7">
        <v>4.8265505531864994</v>
      </c>
      <c r="F1265" s="7">
        <v>26.964496198357789</v>
      </c>
      <c r="G1265" s="7">
        <v>227.87700000000001</v>
      </c>
      <c r="H1265" s="24">
        <f t="shared" si="147"/>
        <v>27.198140775573631</v>
      </c>
      <c r="I1265" s="24">
        <f t="shared" si="148"/>
        <v>29.033129793815633</v>
      </c>
      <c r="J1265" s="24">
        <f t="shared" si="156"/>
        <v>26.964496198357789</v>
      </c>
      <c r="K1265" s="24">
        <f t="shared" si="157"/>
        <v>91.179977592829715</v>
      </c>
      <c r="L1265" s="24">
        <f t="shared" si="152"/>
        <v>91.970042690227089</v>
      </c>
      <c r="M1265" s="24">
        <f t="shared" si="153"/>
        <v>98.175026322614926</v>
      </c>
      <c r="N1265" s="16">
        <f t="shared" si="154"/>
        <v>50.230608323560276</v>
      </c>
      <c r="O1265" s="16">
        <f t="shared" si="155"/>
        <v>55.18906564079181</v>
      </c>
      <c r="P1265" s="63">
        <f>N1265*'Datos mes_productividad'!V1006/100</f>
        <v>54.183863590513155</v>
      </c>
      <c r="Q1265" s="63">
        <f t="shared" si="149"/>
        <v>6.4692480272660831</v>
      </c>
      <c r="R1265" s="63">
        <f t="shared" si="150"/>
        <v>6.2984882441705814</v>
      </c>
      <c r="S1265" s="63">
        <f t="shared" si="151"/>
        <v>149.76939167643971</v>
      </c>
    </row>
    <row r="1266" spans="1:19" x14ac:dyDescent="0.3">
      <c r="A1266" s="30">
        <v>2012</v>
      </c>
      <c r="B1266" s="31">
        <v>2</v>
      </c>
      <c r="C1266" s="30" t="str">
        <f t="shared" si="158"/>
        <v>2012-2</v>
      </c>
      <c r="D1266" s="7">
        <v>4.3472523809523809</v>
      </c>
      <c r="E1266" s="7">
        <v>4.7642213488450054</v>
      </c>
      <c r="F1266" s="7">
        <v>27.281389999977261</v>
      </c>
      <c r="G1266" s="7">
        <v>228.03399999999999</v>
      </c>
      <c r="H1266" s="24">
        <f t="shared" si="147"/>
        <v>27.373059099911096</v>
      </c>
      <c r="I1266" s="24">
        <f t="shared" si="148"/>
        <v>28.658201185972267</v>
      </c>
      <c r="J1266" s="24">
        <f t="shared" si="156"/>
        <v>27.281389999977261</v>
      </c>
      <c r="K1266" s="24">
        <f t="shared" si="157"/>
        <v>91.242797695262496</v>
      </c>
      <c r="L1266" s="24">
        <f t="shared" si="152"/>
        <v>91.549385634519879</v>
      </c>
      <c r="M1266" s="24">
        <f t="shared" si="153"/>
        <v>95.847552237037007</v>
      </c>
      <c r="N1266" s="16">
        <f t="shared" si="154"/>
        <v>50.000861123431847</v>
      </c>
      <c r="O1266" s="16">
        <f t="shared" si="155"/>
        <v>53.880676685905307</v>
      </c>
      <c r="P1266" s="63">
        <f>N1266*'Datos mes_productividad'!V1007/100</f>
        <v>53.8283996165557</v>
      </c>
      <c r="Q1266" s="63">
        <f t="shared" si="149"/>
        <v>6.5208411362196772</v>
      </c>
      <c r="R1266" s="63">
        <f t="shared" si="150"/>
        <v>6.3544483779454817</v>
      </c>
      <c r="S1266" s="63">
        <f t="shared" si="151"/>
        <v>149.99913887656814</v>
      </c>
    </row>
    <row r="1267" spans="1:19" x14ac:dyDescent="0.3">
      <c r="A1267" s="30">
        <v>2012</v>
      </c>
      <c r="B1267" s="31">
        <v>3</v>
      </c>
      <c r="C1267" s="30" t="str">
        <f t="shared" si="158"/>
        <v>2012-3</v>
      </c>
      <c r="D1267" s="7">
        <v>4.3561272727272726</v>
      </c>
      <c r="E1267" s="7">
        <v>4.8140485059839921</v>
      </c>
      <c r="F1267" s="7">
        <v>28.04108325344853</v>
      </c>
      <c r="G1267" s="7">
        <v>228.47800000000001</v>
      </c>
      <c r="H1267" s="24">
        <f t="shared" si="147"/>
        <v>27.428941049191025</v>
      </c>
      <c r="I1267" s="24">
        <f t="shared" si="148"/>
        <v>28.95792628043294</v>
      </c>
      <c r="J1267" s="24">
        <f t="shared" si="156"/>
        <v>28.04108325344853</v>
      </c>
      <c r="K1267" s="24">
        <f t="shared" si="157"/>
        <v>91.420454545454561</v>
      </c>
      <c r="L1267" s="24">
        <f t="shared" si="152"/>
        <v>89.424728558199931</v>
      </c>
      <c r="M1267" s="24">
        <f t="shared" si="153"/>
        <v>94.40957609672121</v>
      </c>
      <c r="N1267" s="16">
        <f t="shared" si="154"/>
        <v>48.840452643662289</v>
      </c>
      <c r="O1267" s="16">
        <f t="shared" si="155"/>
        <v>53.072318770756979</v>
      </c>
      <c r="P1267" s="63">
        <f>N1267*'Datos mes_productividad'!V1008/100</f>
        <v>52.474235106802091</v>
      </c>
      <c r="Q1267" s="63">
        <f t="shared" si="149"/>
        <v>6.584702267720524</v>
      </c>
      <c r="R1267" s="63">
        <f t="shared" si="150"/>
        <v>6.4264100788121103</v>
      </c>
      <c r="S1267" s="63">
        <f t="shared" si="151"/>
        <v>151.15954735633773</v>
      </c>
    </row>
    <row r="1268" spans="1:19" x14ac:dyDescent="0.3">
      <c r="A1268" s="30">
        <v>2012</v>
      </c>
      <c r="B1268" s="31">
        <v>4</v>
      </c>
      <c r="C1268" s="30" t="str">
        <f t="shared" si="158"/>
        <v>2012-4</v>
      </c>
      <c r="D1268" s="7">
        <v>4.3972666666666678</v>
      </c>
      <c r="E1268" s="7">
        <v>5.007275961241807</v>
      </c>
      <c r="F1268" s="7">
        <v>28.792140449141112</v>
      </c>
      <c r="G1268" s="7">
        <v>228.905</v>
      </c>
      <c r="H1268" s="24">
        <f t="shared" si="147"/>
        <v>27.687980774276156</v>
      </c>
      <c r="I1268" s="24">
        <f t="shared" si="148"/>
        <v>30.120246601417684</v>
      </c>
      <c r="J1268" s="24">
        <f t="shared" si="156"/>
        <v>28.792140449141112</v>
      </c>
      <c r="K1268" s="24">
        <f t="shared" si="157"/>
        <v>91.591309218950073</v>
      </c>
      <c r="L1268" s="24">
        <f t="shared" si="152"/>
        <v>88.078842669743992</v>
      </c>
      <c r="M1268" s="24">
        <f t="shared" si="153"/>
        <v>95.81617681723182</v>
      </c>
      <c r="N1268" s="16">
        <f t="shared" si="154"/>
        <v>48.105379951144982</v>
      </c>
      <c r="O1268" s="16">
        <f t="shared" si="155"/>
        <v>53.863039001781388</v>
      </c>
      <c r="P1268" s="63">
        <f>N1268*'Datos mes_productividad'!V1009/100</f>
        <v>51.581330265254465</v>
      </c>
      <c r="Q1268" s="63">
        <f t="shared" si="149"/>
        <v>6.6792114958682873</v>
      </c>
      <c r="R1268" s="63">
        <f t="shared" si="150"/>
        <v>6.526364691356056</v>
      </c>
      <c r="S1268" s="63">
        <f t="shared" si="151"/>
        <v>151.89462004885505</v>
      </c>
    </row>
    <row r="1269" spans="1:19" x14ac:dyDescent="0.3">
      <c r="A1269" s="30">
        <v>2012</v>
      </c>
      <c r="B1269" s="31">
        <v>5</v>
      </c>
      <c r="C1269" s="30" t="str">
        <f t="shared" si="158"/>
        <v>2012-5</v>
      </c>
      <c r="D1269" s="7">
        <v>4.4493565217391309</v>
      </c>
      <c r="E1269" s="7">
        <v>5.5219294080123582</v>
      </c>
      <c r="F1269" s="7">
        <v>29.262935309493354</v>
      </c>
      <c r="G1269" s="7">
        <v>229.22399999999999</v>
      </c>
      <c r="H1269" s="24">
        <f t="shared" si="147"/>
        <v>28.015971550162959</v>
      </c>
      <c r="I1269" s="24">
        <f t="shared" si="148"/>
        <v>33.216039373972251</v>
      </c>
      <c r="J1269" s="24">
        <f t="shared" si="156"/>
        <v>29.262935309493354</v>
      </c>
      <c r="K1269" s="24">
        <f t="shared" si="157"/>
        <v>91.71895006402049</v>
      </c>
      <c r="L1269" s="24">
        <f t="shared" si="152"/>
        <v>87.810585931575986</v>
      </c>
      <c r="M1269" s="24">
        <f t="shared" si="153"/>
        <v>104.1091819547424</v>
      </c>
      <c r="N1269" s="16">
        <f t="shared" si="154"/>
        <v>47.958868122391586</v>
      </c>
      <c r="O1269" s="16">
        <f t="shared" si="155"/>
        <v>58.524949693707185</v>
      </c>
      <c r="P1269" s="63">
        <f>N1269*'Datos mes_productividad'!V1010/100</f>
        <v>51.321609323010932</v>
      </c>
      <c r="Q1269" s="63">
        <f t="shared" si="149"/>
        <v>6.7648520169223634</v>
      </c>
      <c r="R1269" s="63">
        <f t="shared" si="150"/>
        <v>6.6152316720033966</v>
      </c>
      <c r="S1269" s="63">
        <f t="shared" si="151"/>
        <v>152.04113187760845</v>
      </c>
    </row>
    <row r="1270" spans="1:19" x14ac:dyDescent="0.3">
      <c r="A1270" s="30">
        <v>2012</v>
      </c>
      <c r="B1270" s="31">
        <v>6</v>
      </c>
      <c r="C1270" s="30" t="str">
        <f t="shared" si="158"/>
        <v>2012-6</v>
      </c>
      <c r="D1270" s="7">
        <v>4.4973714285714284</v>
      </c>
      <c r="E1270" s="7">
        <v>5.970150067117812</v>
      </c>
      <c r="F1270" s="7">
        <v>29.759399888401511</v>
      </c>
      <c r="G1270" s="7">
        <v>229.62299999999999</v>
      </c>
      <c r="H1270" s="24">
        <f t="shared" si="147"/>
        <v>28.31830386658331</v>
      </c>
      <c r="I1270" s="24">
        <f t="shared" si="148"/>
        <v>35.912219270707581</v>
      </c>
      <c r="J1270" s="24">
        <f t="shared" si="156"/>
        <v>29.759399888401511</v>
      </c>
      <c r="K1270" s="24">
        <f t="shared" si="157"/>
        <v>91.878601152368759</v>
      </c>
      <c r="L1270" s="24">
        <f t="shared" si="152"/>
        <v>87.429388899856107</v>
      </c>
      <c r="M1270" s="24">
        <f t="shared" si="153"/>
        <v>110.87469785154278</v>
      </c>
      <c r="N1270" s="16">
        <f t="shared" si="154"/>
        <v>47.750672516144903</v>
      </c>
      <c r="O1270" s="16">
        <f t="shared" si="155"/>
        <v>62.328182704262801</v>
      </c>
      <c r="P1270" s="63">
        <f>N1270*'Datos mes_productividad'!V1011/100</f>
        <v>50.996842419909328</v>
      </c>
      <c r="Q1270" s="63">
        <f t="shared" si="149"/>
        <v>6.8472177544510462</v>
      </c>
      <c r="R1270" s="63">
        <f t="shared" si="150"/>
        <v>6.7012254366762605</v>
      </c>
      <c r="S1270" s="63">
        <f t="shared" si="151"/>
        <v>152.2493274838551</v>
      </c>
    </row>
    <row r="1271" spans="1:19" x14ac:dyDescent="0.3">
      <c r="A1271" s="30">
        <v>2012</v>
      </c>
      <c r="B1271" s="31">
        <v>7</v>
      </c>
      <c r="C1271" s="30" t="str">
        <f t="shared" si="158"/>
        <v>2012-7</v>
      </c>
      <c r="D1271" s="7">
        <v>4.5507409090909086</v>
      </c>
      <c r="E1271" s="7">
        <v>6.2894747281844081</v>
      </c>
      <c r="F1271" s="7">
        <v>30.516247852439868</v>
      </c>
      <c r="G1271" s="7">
        <v>229.97</v>
      </c>
      <c r="H1271" s="24">
        <f t="shared" si="147"/>
        <v>28.654351976141474</v>
      </c>
      <c r="I1271" s="24">
        <f t="shared" si="148"/>
        <v>37.833051597842733</v>
      </c>
      <c r="J1271" s="24">
        <f t="shared" si="156"/>
        <v>30.516247852439871</v>
      </c>
      <c r="K1271" s="24">
        <f t="shared" si="157"/>
        <v>92.017445582586433</v>
      </c>
      <c r="L1271" s="24">
        <f t="shared" si="152"/>
        <v>86.403160913443145</v>
      </c>
      <c r="M1271" s="24">
        <f t="shared" si="153"/>
        <v>114.0802363207093</v>
      </c>
      <c r="N1271" s="16">
        <f t="shared" si="154"/>
        <v>47.190185051658133</v>
      </c>
      <c r="O1271" s="16">
        <f t="shared" si="155"/>
        <v>64.130175325151598</v>
      </c>
      <c r="P1271" s="63">
        <f>N1271*'Datos mes_productividad'!V1012/100</f>
        <v>50.438703979558774</v>
      </c>
      <c r="Q1271" s="63">
        <f t="shared" si="149"/>
        <v>6.9539787619603075</v>
      </c>
      <c r="R1271" s="63">
        <f t="shared" si="150"/>
        <v>6.8061470821687724</v>
      </c>
      <c r="S1271" s="63">
        <f t="shared" si="151"/>
        <v>152.80981494834188</v>
      </c>
    </row>
    <row r="1272" spans="1:19" x14ac:dyDescent="0.3">
      <c r="A1272" s="30">
        <v>2012</v>
      </c>
      <c r="B1272" s="31">
        <v>8</v>
      </c>
      <c r="C1272" s="30" t="str">
        <f t="shared" si="158"/>
        <v>2012-8</v>
      </c>
      <c r="D1272" s="7">
        <v>4.6101999999999999</v>
      </c>
      <c r="E1272" s="7">
        <v>6.3379839747581697</v>
      </c>
      <c r="F1272" s="7">
        <v>30.941106478984999</v>
      </c>
      <c r="G1272" s="7">
        <v>230.233</v>
      </c>
      <c r="H1272" s="24">
        <f t="shared" si="147"/>
        <v>29.028744136259167</v>
      </c>
      <c r="I1272" s="24">
        <f t="shared" si="148"/>
        <v>38.124849070272894</v>
      </c>
      <c r="J1272" s="24">
        <f t="shared" si="156"/>
        <v>30.941106478984999</v>
      </c>
      <c r="K1272" s="24">
        <f t="shared" si="157"/>
        <v>92.122679257362364</v>
      </c>
      <c r="L1272" s="24">
        <f t="shared" si="152"/>
        <v>86.428896365582318</v>
      </c>
      <c r="M1272" s="24">
        <f t="shared" si="153"/>
        <v>113.51123609692299</v>
      </c>
      <c r="N1272" s="16">
        <f t="shared" si="154"/>
        <v>47.204240796100777</v>
      </c>
      <c r="O1272" s="16">
        <f t="shared" si="155"/>
        <v>63.810311996600241</v>
      </c>
      <c r="P1272" s="63">
        <f>N1272*'Datos mes_productividad'!V1013/100</f>
        <v>50.494223723873326</v>
      </c>
      <c r="Q1272" s="63">
        <f t="shared" si="149"/>
        <v>7.0441900908181623</v>
      </c>
      <c r="R1272" s="63">
        <f t="shared" si="150"/>
        <v>6.8925152978819924</v>
      </c>
      <c r="S1272" s="63">
        <f t="shared" si="151"/>
        <v>152.79575920389922</v>
      </c>
    </row>
    <row r="1273" spans="1:19" x14ac:dyDescent="0.3">
      <c r="A1273" s="30">
        <v>2012</v>
      </c>
      <c r="B1273" s="31">
        <v>9</v>
      </c>
      <c r="C1273" s="30" t="str">
        <f t="shared" si="158"/>
        <v>2012-9</v>
      </c>
      <c r="D1273" s="7">
        <v>4.6710199999999995</v>
      </c>
      <c r="E1273" s="7">
        <v>6.3408892472389926</v>
      </c>
      <c r="F1273" s="7">
        <v>31.607470187149527</v>
      </c>
      <c r="G1273" s="7">
        <v>230.65899999999999</v>
      </c>
      <c r="H1273" s="24">
        <f t="shared" si="147"/>
        <v>29.411705443440479</v>
      </c>
      <c r="I1273" s="24">
        <f t="shared" si="148"/>
        <v>38.142325143939303</v>
      </c>
      <c r="J1273" s="24">
        <f t="shared" si="156"/>
        <v>31.607470187149527</v>
      </c>
      <c r="K1273" s="24">
        <f t="shared" si="157"/>
        <v>92.293133802816911</v>
      </c>
      <c r="L1273" s="24">
        <f t="shared" si="152"/>
        <v>85.881547931163098</v>
      </c>
      <c r="M1273" s="24">
        <f t="shared" si="153"/>
        <v>111.37476986346589</v>
      </c>
      <c r="N1273" s="16">
        <f t="shared" si="154"/>
        <v>46.905299488457487</v>
      </c>
      <c r="O1273" s="16">
        <f t="shared" si="155"/>
        <v>62.609298056353012</v>
      </c>
      <c r="P1273" s="63">
        <f>N1273*'Datos mes_productividad'!V1014/100</f>
        <v>50.21471942945297</v>
      </c>
      <c r="Q1273" s="63">
        <f t="shared" si="149"/>
        <v>7.1510840798342521</v>
      </c>
      <c r="R1273" s="63">
        <f t="shared" si="150"/>
        <v>6.9965004125063652</v>
      </c>
      <c r="S1273" s="63">
        <f t="shared" si="151"/>
        <v>153.0947005115425</v>
      </c>
    </row>
    <row r="1274" spans="1:19" x14ac:dyDescent="0.3">
      <c r="A1274" s="30">
        <v>2012</v>
      </c>
      <c r="B1274" s="31">
        <v>10</v>
      </c>
      <c r="C1274" s="30" t="str">
        <f t="shared" si="158"/>
        <v>2012-10</v>
      </c>
      <c r="D1274" s="7">
        <v>4.7276086956521741</v>
      </c>
      <c r="E1274" s="7">
        <v>6.3005755902530121</v>
      </c>
      <c r="F1274" s="7">
        <v>32.101019010800663</v>
      </c>
      <c r="G1274" s="7">
        <v>231.024</v>
      </c>
      <c r="H1274" s="24">
        <f t="shared" si="147"/>
        <v>29.768023773901547</v>
      </c>
      <c r="I1274" s="24">
        <f t="shared" si="148"/>
        <v>37.899826568022675</v>
      </c>
      <c r="J1274" s="24">
        <f t="shared" si="156"/>
        <v>32.101019010800663</v>
      </c>
      <c r="K1274" s="24">
        <f t="shared" si="157"/>
        <v>92.439180537772089</v>
      </c>
      <c r="L1274" s="24">
        <f t="shared" si="152"/>
        <v>85.721008512612414</v>
      </c>
      <c r="M1274" s="24">
        <f t="shared" si="153"/>
        <v>109.13762299237106</v>
      </c>
      <c r="N1274" s="16">
        <f t="shared" si="154"/>
        <v>46.817618843566706</v>
      </c>
      <c r="O1274" s="16">
        <f t="shared" si="155"/>
        <v>61.351686521712622</v>
      </c>
      <c r="P1274" s="63">
        <f>N1274*'Datos mes_productividad'!V1015/100</f>
        <v>50.16108168383289</v>
      </c>
      <c r="Q1274" s="63">
        <f t="shared" si="149"/>
        <v>7.2418635717585982</v>
      </c>
      <c r="R1274" s="63">
        <f t="shared" si="150"/>
        <v>7.0837977317862748</v>
      </c>
      <c r="S1274" s="63">
        <f t="shared" si="151"/>
        <v>153.18238115643331</v>
      </c>
    </row>
    <row r="1275" spans="1:19" x14ac:dyDescent="0.3">
      <c r="A1275" s="30">
        <v>2012</v>
      </c>
      <c r="B1275" s="31">
        <v>11</v>
      </c>
      <c r="C1275" s="30" t="str">
        <f t="shared" si="158"/>
        <v>2012-11</v>
      </c>
      <c r="D1275" s="7">
        <v>4.7977590909090919</v>
      </c>
      <c r="E1275" s="7">
        <v>6.3971987102309704</v>
      </c>
      <c r="F1275" s="7">
        <v>32.543930678096601</v>
      </c>
      <c r="G1275" s="7">
        <v>231.33</v>
      </c>
      <c r="H1275" s="24">
        <f t="shared" si="147"/>
        <v>30.209735169279302</v>
      </c>
      <c r="I1275" s="24">
        <f t="shared" si="148"/>
        <v>38.481043226273862</v>
      </c>
      <c r="J1275" s="24">
        <f t="shared" si="156"/>
        <v>32.543930678096601</v>
      </c>
      <c r="K1275" s="24">
        <f t="shared" si="157"/>
        <v>92.561619718309871</v>
      </c>
      <c r="L1275" s="24">
        <f t="shared" si="152"/>
        <v>85.922688509525415</v>
      </c>
      <c r="M1275" s="24">
        <f t="shared" si="153"/>
        <v>109.44798662171095</v>
      </c>
      <c r="N1275" s="16">
        <f t="shared" si="154"/>
        <v>46.927768938481371</v>
      </c>
      <c r="O1275" s="16">
        <f t="shared" si="155"/>
        <v>61.526157355627831</v>
      </c>
      <c r="P1275" s="63">
        <f>N1275*'Datos mes_productividad'!V1016/100</f>
        <v>50.319454359942881</v>
      </c>
      <c r="Q1275" s="63">
        <f t="shared" si="149"/>
        <v>7.3440368814113803</v>
      </c>
      <c r="R1275" s="63">
        <f t="shared" si="150"/>
        <v>7.1813119857681729</v>
      </c>
      <c r="S1275" s="63">
        <f t="shared" si="151"/>
        <v>153.07223106151861</v>
      </c>
    </row>
    <row r="1276" spans="1:19" x14ac:dyDescent="0.3">
      <c r="A1276" s="30">
        <v>2012</v>
      </c>
      <c r="B1276" s="31">
        <v>12</v>
      </c>
      <c r="C1276" s="30" t="str">
        <f t="shared" si="158"/>
        <v>2012-12</v>
      </c>
      <c r="D1276" s="7">
        <v>4.8828333333333331</v>
      </c>
      <c r="E1276" s="7">
        <v>6.5632453036754139</v>
      </c>
      <c r="F1276" s="7">
        <v>32.934968131621453</v>
      </c>
      <c r="G1276" s="7">
        <v>231.72499999999999</v>
      </c>
      <c r="H1276" s="24">
        <f t="shared" si="147"/>
        <v>30.745416574840746</v>
      </c>
      <c r="I1276" s="24">
        <f t="shared" si="148"/>
        <v>39.479862620408404</v>
      </c>
      <c r="J1276" s="24">
        <f t="shared" si="156"/>
        <v>32.934968131621453</v>
      </c>
      <c r="K1276" s="24">
        <f t="shared" si="157"/>
        <v>92.719670294494236</v>
      </c>
      <c r="L1276" s="24">
        <f t="shared" si="152"/>
        <v>86.555568430901246</v>
      </c>
      <c r="M1276" s="24">
        <f t="shared" si="153"/>
        <v>111.14508539395322</v>
      </c>
      <c r="N1276" s="16">
        <f t="shared" si="154"/>
        <v>47.273424355360419</v>
      </c>
      <c r="O1276" s="16">
        <f t="shared" si="155"/>
        <v>62.480180991255928</v>
      </c>
      <c r="P1276" s="63">
        <f>N1276*'Datos mes_productividad'!V1017/100</f>
        <v>50.730778016664473</v>
      </c>
      <c r="Q1276" s="63">
        <f t="shared" si="149"/>
        <v>7.4573841444350091</v>
      </c>
      <c r="R1276" s="63">
        <f t="shared" si="150"/>
        <v>7.2885673274096341</v>
      </c>
      <c r="S1276" s="63">
        <f t="shared" si="151"/>
        <v>152.72657564463958</v>
      </c>
    </row>
    <row r="1277" spans="1:19" x14ac:dyDescent="0.3">
      <c r="A1277" s="34">
        <v>2013</v>
      </c>
      <c r="B1277" s="35">
        <v>1</v>
      </c>
      <c r="C1277" s="30" t="str">
        <f t="shared" si="158"/>
        <v>2013-1</v>
      </c>
      <c r="D1277" s="7">
        <v>4.9487869565217384</v>
      </c>
      <c r="E1277" s="7">
        <v>7.3925224236745004</v>
      </c>
      <c r="F1277" s="7">
        <v>33.562976171650007</v>
      </c>
      <c r="G1277" s="7">
        <v>232.22900000000001</v>
      </c>
      <c r="H1277" s="24">
        <f t="shared" si="147"/>
        <v>31.160702430637777</v>
      </c>
      <c r="I1277" s="24">
        <f t="shared" si="148"/>
        <v>44.468209887190838</v>
      </c>
      <c r="J1277" s="24">
        <f t="shared" si="156"/>
        <v>33.562976171650007</v>
      </c>
      <c r="K1277" s="24">
        <f t="shared" si="157"/>
        <v>92.92133482714469</v>
      </c>
      <c r="L1277" s="24">
        <f t="shared" si="152"/>
        <v>86.270479983598165</v>
      </c>
      <c r="M1277" s="24">
        <f t="shared" si="153"/>
        <v>123.11320065774333</v>
      </c>
      <c r="N1277" s="16">
        <f t="shared" si="154"/>
        <v>47.117719674627736</v>
      </c>
      <c r="O1277" s="16">
        <f t="shared" si="155"/>
        <v>69.208053889597338</v>
      </c>
      <c r="P1277" s="63">
        <f>N1277*'Datos mes_productividad'!V1018/100</f>
        <v>50.604270511303547</v>
      </c>
      <c r="Q1277" s="63">
        <f t="shared" si="149"/>
        <v>7.5658183475750231</v>
      </c>
      <c r="R1277" s="63">
        <f t="shared" si="150"/>
        <v>7.3932763745371108</v>
      </c>
      <c r="S1277" s="63">
        <f t="shared" si="151"/>
        <v>152.88228032537228</v>
      </c>
    </row>
    <row r="1278" spans="1:19" x14ac:dyDescent="0.3">
      <c r="A1278" s="34">
        <v>2013</v>
      </c>
      <c r="B1278" s="35">
        <v>2</v>
      </c>
      <c r="C1278" s="30" t="str">
        <f t="shared" si="158"/>
        <v>2013-2</v>
      </c>
      <c r="D1278" s="7">
        <v>5.0104649999999999</v>
      </c>
      <c r="E1278" s="7">
        <v>7.7752548970765316</v>
      </c>
      <c r="F1278" s="7">
        <v>34.253593529417458</v>
      </c>
      <c r="G1278" s="7">
        <v>232.56899999999999</v>
      </c>
      <c r="H1278" s="24">
        <f t="shared" si="147"/>
        <v>31.549066523942948</v>
      </c>
      <c r="I1278" s="24">
        <f t="shared" si="148"/>
        <v>46.77045896842197</v>
      </c>
      <c r="J1278" s="24">
        <f t="shared" si="156"/>
        <v>34.253593529417458</v>
      </c>
      <c r="K1278" s="24">
        <f t="shared" si="157"/>
        <v>93.05737836107555</v>
      </c>
      <c r="L1278" s="24">
        <f t="shared" si="152"/>
        <v>85.709939248737015</v>
      </c>
      <c r="M1278" s="24">
        <f t="shared" si="153"/>
        <v>127.06218086600919</v>
      </c>
      <c r="N1278" s="16">
        <f t="shared" si="154"/>
        <v>46.811573224342325</v>
      </c>
      <c r="O1278" s="16">
        <f t="shared" si="155"/>
        <v>71.427972091727412</v>
      </c>
      <c r="P1278" s="63">
        <f>N1278*'Datos mes_productividad'!V1019/100</f>
        <v>50.315823607277643</v>
      </c>
      <c r="Q1278" s="63">
        <f t="shared" si="149"/>
        <v>7.6754525076449562</v>
      </c>
      <c r="R1278" s="63">
        <f t="shared" si="150"/>
        <v>7.499873268695616</v>
      </c>
      <c r="S1278" s="63">
        <f t="shared" si="151"/>
        <v>153.18842677565766</v>
      </c>
    </row>
    <row r="1279" spans="1:19" x14ac:dyDescent="0.3">
      <c r="A1279" s="34">
        <v>2013</v>
      </c>
      <c r="B1279" s="35">
        <v>3</v>
      </c>
      <c r="C1279" s="30" t="str">
        <f t="shared" si="158"/>
        <v>2013-3</v>
      </c>
      <c r="D1279" s="7">
        <v>5.0882047619047626</v>
      </c>
      <c r="E1279" s="7">
        <v>8.1141619232620972</v>
      </c>
      <c r="F1279" s="7">
        <v>34.981038027814193</v>
      </c>
      <c r="G1279" s="7">
        <v>232.79400000000001</v>
      </c>
      <c r="H1279" s="24">
        <f t="shared" si="147"/>
        <v>32.038565386800755</v>
      </c>
      <c r="I1279" s="24">
        <f t="shared" si="148"/>
        <v>48.809085016332219</v>
      </c>
      <c r="J1279" s="24">
        <f t="shared" si="156"/>
        <v>34.981038027814193</v>
      </c>
      <c r="K1279" s="24">
        <f t="shared" si="157"/>
        <v>93.1474071702945</v>
      </c>
      <c r="L1279" s="24">
        <f t="shared" si="152"/>
        <v>85.312199508303436</v>
      </c>
      <c r="M1279" s="24">
        <f t="shared" si="153"/>
        <v>129.96869080931342</v>
      </c>
      <c r="N1279" s="16">
        <f t="shared" si="154"/>
        <v>46.594342607371466</v>
      </c>
      <c r="O1279" s="16">
        <f t="shared" si="155"/>
        <v>73.061865904187542</v>
      </c>
      <c r="P1279" s="63">
        <f>N1279*'Datos mes_productividad'!V1020/100</f>
        <v>50.122529722631086</v>
      </c>
      <c r="Q1279" s="63">
        <f t="shared" si="149"/>
        <v>7.8055939644830303</v>
      </c>
      <c r="R1279" s="63">
        <f t="shared" si="150"/>
        <v>7.6260725796754798</v>
      </c>
      <c r="S1279" s="63">
        <f t="shared" si="151"/>
        <v>153.40565739262851</v>
      </c>
    </row>
    <row r="1280" spans="1:19" x14ac:dyDescent="0.3">
      <c r="A1280" s="34">
        <v>2013</v>
      </c>
      <c r="B1280" s="35">
        <v>4</v>
      </c>
      <c r="C1280" s="30" t="str">
        <f t="shared" si="158"/>
        <v>2013-4</v>
      </c>
      <c r="D1280" s="7">
        <v>5.1530272727272726</v>
      </c>
      <c r="E1280" s="7">
        <v>8.7125952311758823</v>
      </c>
      <c r="F1280" s="7">
        <v>35.448858024151754</v>
      </c>
      <c r="G1280" s="7">
        <v>232.83199999999999</v>
      </c>
      <c r="H1280" s="24">
        <f t="shared" si="147"/>
        <v>32.44672904150913</v>
      </c>
      <c r="I1280" s="24">
        <f t="shared" si="148"/>
        <v>52.408838444820141</v>
      </c>
      <c r="J1280" s="24">
        <f t="shared" si="156"/>
        <v>35.448858024151754</v>
      </c>
      <c r="K1280" s="24">
        <f t="shared" si="157"/>
        <v>93.162612035851481</v>
      </c>
      <c r="L1280" s="24">
        <f t="shared" si="152"/>
        <v>85.272761888888581</v>
      </c>
      <c r="M1280" s="24">
        <f t="shared" si="153"/>
        <v>137.7348821775262</v>
      </c>
      <c r="N1280" s="16">
        <f t="shared" si="154"/>
        <v>46.572803250031889</v>
      </c>
      <c r="O1280" s="16">
        <f t="shared" si="155"/>
        <v>77.427628372035386</v>
      </c>
      <c r="P1280" s="63">
        <f>N1280*'Datos mes_productividad'!V1021/100</f>
        <v>50.139571362584391</v>
      </c>
      <c r="Q1280" s="63">
        <f t="shared" si="149"/>
        <v>7.9061452923067881</v>
      </c>
      <c r="R1280" s="63">
        <f t="shared" si="150"/>
        <v>7.7223487587120179</v>
      </c>
      <c r="S1280" s="63">
        <f t="shared" si="151"/>
        <v>153.42719674996809</v>
      </c>
    </row>
    <row r="1281" spans="1:19" x14ac:dyDescent="0.3">
      <c r="A1281" s="34">
        <v>2013</v>
      </c>
      <c r="B1281" s="35">
        <v>5</v>
      </c>
      <c r="C1281" s="30" t="str">
        <f t="shared" si="158"/>
        <v>2013-5</v>
      </c>
      <c r="D1281" s="7">
        <v>5.2383260869565218</v>
      </c>
      <c r="E1281" s="7">
        <v>9.3142315419734842</v>
      </c>
      <c r="F1281" s="7">
        <v>36.0593219433473</v>
      </c>
      <c r="G1281" s="7">
        <v>232.99600000000001</v>
      </c>
      <c r="H1281" s="24">
        <f t="shared" ref="H1281:H1344" si="159">D1281/D$1324*100</f>
        <v>32.983824493634238</v>
      </c>
      <c r="I1281" s="24">
        <f t="shared" ref="I1281:I1344" si="160">E1281/E$1324*100</f>
        <v>56.027858883449369</v>
      </c>
      <c r="J1281" s="24">
        <f t="shared" si="156"/>
        <v>36.0593219433473</v>
      </c>
      <c r="K1281" s="24">
        <f t="shared" si="157"/>
        <v>93.228233034571076</v>
      </c>
      <c r="L1281" s="24">
        <f t="shared" si="152"/>
        <v>85.27680251711574</v>
      </c>
      <c r="M1281" s="24">
        <f t="shared" si="153"/>
        <v>144.85514432636077</v>
      </c>
      <c r="N1281" s="16">
        <f t="shared" si="154"/>
        <v>46.575010090519541</v>
      </c>
      <c r="O1281" s="16">
        <f t="shared" si="155"/>
        <v>81.430281896368157</v>
      </c>
      <c r="P1281" s="63">
        <f>N1281*'Datos mes_productividad'!V1022/100</f>
        <v>50.182193383161085</v>
      </c>
      <c r="Q1281" s="63">
        <f t="shared" ref="Q1281:Q1344" si="161">D1281+(D1281-(D1281*N1281/100))</f>
        <v>8.0369012703387259</v>
      </c>
      <c r="R1281" s="63">
        <f t="shared" ref="R1281:R1344" si="162">D1281+(D1281-(D1281*P1281/100))</f>
        <v>7.8479452469159465</v>
      </c>
      <c r="S1281" s="63">
        <f t="shared" ref="S1281:S1344" si="163">Q1281/D1281*100</f>
        <v>153.42498990948044</v>
      </c>
    </row>
    <row r="1282" spans="1:19" x14ac:dyDescent="0.3">
      <c r="A1282" s="34">
        <v>2013</v>
      </c>
      <c r="B1282" s="35">
        <v>6</v>
      </c>
      <c r="C1282" s="30" t="str">
        <f t="shared" si="158"/>
        <v>2013-6</v>
      </c>
      <c r="D1282" s="7">
        <v>5.3306300000000002</v>
      </c>
      <c r="E1282" s="7">
        <v>8.4707180913632545</v>
      </c>
      <c r="F1282" s="7">
        <v>36.935971044961761</v>
      </c>
      <c r="G1282" s="7">
        <v>233.35</v>
      </c>
      <c r="H1282" s="24">
        <f t="shared" si="159"/>
        <v>33.565028492270883</v>
      </c>
      <c r="I1282" s="24">
        <f t="shared" si="160"/>
        <v>50.953875875392427</v>
      </c>
      <c r="J1282" s="24">
        <f t="shared" si="156"/>
        <v>36.935971044961761</v>
      </c>
      <c r="K1282" s="24">
        <f t="shared" si="157"/>
        <v>93.369878361075536</v>
      </c>
      <c r="L1282" s="24">
        <f t="shared" ref="L1282:L1345" si="164">H1282*K1282/J1282</f>
        <v>84.848524049751603</v>
      </c>
      <c r="M1282" s="24">
        <f t="shared" ref="M1282:M1345" si="165">I1282*K1282/J1282</f>
        <v>128.80552637209428</v>
      </c>
      <c r="N1282" s="16">
        <f t="shared" ref="N1282:N1345" si="166">L1282/$E$5*100</f>
        <v>46.341100359499393</v>
      </c>
      <c r="O1282" s="16">
        <f t="shared" ref="O1282:O1345" si="167">M1282/$F$5*100</f>
        <v>72.407993316817169</v>
      </c>
      <c r="P1282" s="63">
        <f>N1282*'Datos mes_productividad'!V1023/100</f>
        <v>49.970243786645739</v>
      </c>
      <c r="Q1282" s="63">
        <f t="shared" si="161"/>
        <v>8.1909874019064173</v>
      </c>
      <c r="R1282" s="63">
        <f t="shared" si="162"/>
        <v>7.9975311936359263</v>
      </c>
      <c r="S1282" s="63">
        <f t="shared" si="163"/>
        <v>153.65889964050058</v>
      </c>
    </row>
    <row r="1283" spans="1:19" x14ac:dyDescent="0.3">
      <c r="A1283" s="34">
        <v>2013</v>
      </c>
      <c r="B1283" s="35">
        <v>7</v>
      </c>
      <c r="C1283" s="30" t="str">
        <f t="shared" si="158"/>
        <v>2013-7</v>
      </c>
      <c r="D1283" s="7">
        <v>5.4397086956521736</v>
      </c>
      <c r="E1283" s="7">
        <v>8.4025762459039228</v>
      </c>
      <c r="F1283" s="7">
        <v>37.991310933117965</v>
      </c>
      <c r="G1283" s="7">
        <v>233.88</v>
      </c>
      <c r="H1283" s="24">
        <f t="shared" si="159"/>
        <v>34.251857164954025</v>
      </c>
      <c r="I1283" s="24">
        <f t="shared" si="160"/>
        <v>50.543982511216491</v>
      </c>
      <c r="J1283" s="24">
        <f t="shared" si="156"/>
        <v>37.991310933117965</v>
      </c>
      <c r="K1283" s="24">
        <f t="shared" si="157"/>
        <v>93.581946222791302</v>
      </c>
      <c r="L1283" s="24">
        <f t="shared" si="164"/>
        <v>84.370751535379867</v>
      </c>
      <c r="M1283" s="24">
        <f t="shared" si="165"/>
        <v>124.50226478305343</v>
      </c>
      <c r="N1283" s="16">
        <f t="shared" si="166"/>
        <v>46.080158825330471</v>
      </c>
      <c r="O1283" s="16">
        <f t="shared" si="167"/>
        <v>69.988915928168026</v>
      </c>
      <c r="P1283" s="63">
        <f>N1283*'Datos mes_productividad'!V1024/100</f>
        <v>49.611665222257983</v>
      </c>
      <c r="Q1283" s="63">
        <f t="shared" si="161"/>
        <v>8.3727909847125126</v>
      </c>
      <c r="R1283" s="63">
        <f t="shared" si="162"/>
        <v>8.180687324151334</v>
      </c>
      <c r="S1283" s="63">
        <f t="shared" si="163"/>
        <v>153.91984117466953</v>
      </c>
    </row>
    <row r="1284" spans="1:19" x14ac:dyDescent="0.3">
      <c r="A1284" s="34">
        <v>2013</v>
      </c>
      <c r="B1284" s="35">
        <v>8</v>
      </c>
      <c r="C1284" s="30" t="str">
        <f t="shared" si="158"/>
        <v>2013-8</v>
      </c>
      <c r="D1284" s="7">
        <v>5.5823227272727269</v>
      </c>
      <c r="E1284" s="7">
        <v>9.0277380606412905</v>
      </c>
      <c r="F1284" s="7">
        <v>38.831406068419845</v>
      </c>
      <c r="G1284" s="7">
        <v>234.33600000000001</v>
      </c>
      <c r="H1284" s="24">
        <f t="shared" si="159"/>
        <v>35.149845589350669</v>
      </c>
      <c r="I1284" s="24">
        <f t="shared" si="160"/>
        <v>54.30451581743543</v>
      </c>
      <c r="J1284" s="24">
        <f t="shared" si="156"/>
        <v>38.831406068419845</v>
      </c>
      <c r="K1284" s="24">
        <f t="shared" si="157"/>
        <v>93.764404609475037</v>
      </c>
      <c r="L1284" s="24">
        <f t="shared" si="164"/>
        <v>84.874710382450047</v>
      </c>
      <c r="M1284" s="24">
        <f t="shared" si="165"/>
        <v>131.12660881390673</v>
      </c>
      <c r="N1284" s="16">
        <f t="shared" si="166"/>
        <v>46.35540235809296</v>
      </c>
      <c r="O1284" s="16">
        <f t="shared" si="167"/>
        <v>73.712789210815004</v>
      </c>
      <c r="P1284" s="63">
        <f>N1284*'Datos mes_productividad'!V1025/100</f>
        <v>49.830460756397414</v>
      </c>
      <c r="Q1284" s="63">
        <f t="shared" si="161"/>
        <v>8.5769372933909125</v>
      </c>
      <c r="R1284" s="63">
        <f t="shared" si="162"/>
        <v>8.3829483186363642</v>
      </c>
      <c r="S1284" s="63">
        <f t="shared" si="163"/>
        <v>153.64459764190704</v>
      </c>
    </row>
    <row r="1285" spans="1:19" x14ac:dyDescent="0.3">
      <c r="A1285" s="34">
        <v>2013</v>
      </c>
      <c r="B1285" s="35">
        <v>9</v>
      </c>
      <c r="C1285" s="30" t="str">
        <f t="shared" si="158"/>
        <v>2013-9</v>
      </c>
      <c r="D1285" s="7">
        <v>5.736880952380953</v>
      </c>
      <c r="E1285" s="7">
        <v>9.3864197311201938</v>
      </c>
      <c r="F1285" s="7">
        <v>39.625651290597077</v>
      </c>
      <c r="G1285" s="7">
        <v>234.7</v>
      </c>
      <c r="H1285" s="24">
        <f t="shared" si="159"/>
        <v>36.123042233925965</v>
      </c>
      <c r="I1285" s="24">
        <f t="shared" si="160"/>
        <v>56.462092202251604</v>
      </c>
      <c r="J1285" s="24">
        <f t="shared" si="156"/>
        <v>39.625651290597077</v>
      </c>
      <c r="K1285" s="24">
        <f t="shared" si="157"/>
        <v>93.910051216389249</v>
      </c>
      <c r="L1285" s="24">
        <f t="shared" si="164"/>
        <v>85.609110154481044</v>
      </c>
      <c r="M1285" s="24">
        <f t="shared" si="165"/>
        <v>133.81125099024322</v>
      </c>
      <c r="N1285" s="16">
        <f t="shared" si="166"/>
        <v>46.756504132352774</v>
      </c>
      <c r="O1285" s="16">
        <f t="shared" si="167"/>
        <v>75.22196011549083</v>
      </c>
      <c r="P1285" s="63">
        <f>N1285*'Datos mes_productividad'!V1026/100</f>
        <v>50.183539710599788</v>
      </c>
      <c r="Q1285" s="63">
        <f t="shared" si="161"/>
        <v>8.7913969251937463</v>
      </c>
      <c r="R1285" s="63">
        <f t="shared" si="162"/>
        <v>8.5947919738739742</v>
      </c>
      <c r="S1285" s="63">
        <f t="shared" si="163"/>
        <v>153.24349586764723</v>
      </c>
    </row>
    <row r="1286" spans="1:19" x14ac:dyDescent="0.3">
      <c r="A1286" s="34">
        <v>2013</v>
      </c>
      <c r="B1286" s="35">
        <v>10</v>
      </c>
      <c r="C1286" s="30" t="str">
        <f t="shared" si="158"/>
        <v>2013-10</v>
      </c>
      <c r="D1286" s="7">
        <v>5.8477304347826102</v>
      </c>
      <c r="E1286" s="7">
        <v>9.8035514592933968</v>
      </c>
      <c r="F1286" s="7">
        <v>40.634396819731592</v>
      </c>
      <c r="G1286" s="7">
        <v>234.92099999999999</v>
      </c>
      <c r="H1286" s="24">
        <f t="shared" si="159"/>
        <v>36.821020903457544</v>
      </c>
      <c r="I1286" s="24">
        <f t="shared" si="160"/>
        <v>58.971262979956549</v>
      </c>
      <c r="J1286" s="24">
        <f t="shared" si="156"/>
        <v>40.634396819731592</v>
      </c>
      <c r="K1286" s="24">
        <f t="shared" si="157"/>
        <v>93.998479513444295</v>
      </c>
      <c r="L1286" s="24">
        <f t="shared" si="164"/>
        <v>85.177097482521958</v>
      </c>
      <c r="M1286" s="24">
        <f t="shared" si="165"/>
        <v>136.41666885557567</v>
      </c>
      <c r="N1286" s="16">
        <f t="shared" si="166"/>
        <v>46.520554918008251</v>
      </c>
      <c r="O1286" s="16">
        <f t="shared" si="167"/>
        <v>76.686595094237973</v>
      </c>
      <c r="P1286" s="63">
        <f>N1286*'Datos mes_productividad'!V1027/100</f>
        <v>49.852719668995299</v>
      </c>
      <c r="Q1286" s="63">
        <f t="shared" si="161"/>
        <v>8.9750642211950939</v>
      </c>
      <c r="R1286" s="63">
        <f t="shared" si="162"/>
        <v>8.7802082089145266</v>
      </c>
      <c r="S1286" s="63">
        <f t="shared" si="163"/>
        <v>153.47944508199177</v>
      </c>
    </row>
    <row r="1287" spans="1:19" x14ac:dyDescent="0.3">
      <c r="A1287" s="34">
        <v>2013</v>
      </c>
      <c r="B1287" s="35">
        <v>11</v>
      </c>
      <c r="C1287" s="30" t="str">
        <f t="shared" si="158"/>
        <v>2013-11</v>
      </c>
      <c r="D1287" s="7">
        <v>6.017557142857143</v>
      </c>
      <c r="E1287" s="7">
        <v>9.8789828975227962</v>
      </c>
      <c r="F1287" s="7">
        <v>41.664723391169893</v>
      </c>
      <c r="G1287" s="7">
        <v>235.35900000000001</v>
      </c>
      <c r="H1287" s="24">
        <f t="shared" si="159"/>
        <v>37.890357603860735</v>
      </c>
      <c r="I1287" s="24">
        <f t="shared" si="160"/>
        <v>59.425005401695508</v>
      </c>
      <c r="J1287" s="24">
        <f t="shared" si="156"/>
        <v>41.664723391169893</v>
      </c>
      <c r="K1287" s="24">
        <f t="shared" si="157"/>
        <v>94.173735595390525</v>
      </c>
      <c r="L1287" s="24">
        <f t="shared" si="164"/>
        <v>85.642630699835863</v>
      </c>
      <c r="M1287" s="24">
        <f t="shared" si="165"/>
        <v>134.3168582667216</v>
      </c>
      <c r="N1287" s="16">
        <f t="shared" si="166"/>
        <v>46.774811804451843</v>
      </c>
      <c r="O1287" s="16">
        <f t="shared" si="167"/>
        <v>75.506187115118323</v>
      </c>
      <c r="P1287" s="63">
        <f>N1287*'Datos mes_productividad'!V1028/100</f>
        <v>50.047308770633272</v>
      </c>
      <c r="Q1287" s="63">
        <f t="shared" si="161"/>
        <v>9.2204132569175083</v>
      </c>
      <c r="R1287" s="63">
        <f t="shared" si="162"/>
        <v>9.023488881979274</v>
      </c>
      <c r="S1287" s="63">
        <f t="shared" si="163"/>
        <v>153.22518819554816</v>
      </c>
    </row>
    <row r="1288" spans="1:19" x14ac:dyDescent="0.3">
      <c r="A1288" s="34">
        <v>2013</v>
      </c>
      <c r="B1288" s="35">
        <v>12</v>
      </c>
      <c r="C1288" s="30" t="str">
        <f t="shared" si="158"/>
        <v>2013-12</v>
      </c>
      <c r="D1288" s="7">
        <v>6.3421772727272723</v>
      </c>
      <c r="E1288" s="7">
        <v>9.6876310873085085</v>
      </c>
      <c r="F1288" s="7">
        <v>42.778338596916761</v>
      </c>
      <c r="G1288" s="7">
        <v>235.75899999999999</v>
      </c>
      <c r="H1288" s="24">
        <f t="shared" si="159"/>
        <v>39.934371896403185</v>
      </c>
      <c r="I1288" s="24">
        <f t="shared" si="160"/>
        <v>58.273967640666527</v>
      </c>
      <c r="J1288" s="24">
        <f t="shared" si="156"/>
        <v>42.778338596916761</v>
      </c>
      <c r="K1288" s="24">
        <f t="shared" si="157"/>
        <v>94.333786811779774</v>
      </c>
      <c r="L1288" s="24">
        <f t="shared" si="164"/>
        <v>88.062338288405257</v>
      </c>
      <c r="M1288" s="24">
        <f t="shared" si="165"/>
        <v>128.50438376976609</v>
      </c>
      <c r="N1288" s="16">
        <f t="shared" si="166"/>
        <v>48.096365873404032</v>
      </c>
      <c r="O1288" s="16">
        <f t="shared" si="167"/>
        <v>72.238706080850321</v>
      </c>
      <c r="P1288" s="63">
        <f>N1288*'Datos mes_productividad'!V1029/100</f>
        <v>51.381366867169156</v>
      </c>
      <c r="Q1288" s="63">
        <f t="shared" si="161"/>
        <v>9.6339977600237585</v>
      </c>
      <c r="R1288" s="63">
        <f t="shared" si="162"/>
        <v>9.4256571735883217</v>
      </c>
      <c r="S1288" s="63">
        <f t="shared" si="163"/>
        <v>151.90363412659599</v>
      </c>
    </row>
    <row r="1289" spans="1:19" x14ac:dyDescent="0.3">
      <c r="A1289" s="34">
        <v>2014</v>
      </c>
      <c r="B1289" s="35">
        <v>1</v>
      </c>
      <c r="C1289" s="30" t="str">
        <f t="shared" si="158"/>
        <v>2014-1</v>
      </c>
      <c r="D1289" s="7">
        <v>7.0718521739130438</v>
      </c>
      <c r="E1289" s="7">
        <v>11.596599196599199</v>
      </c>
      <c r="F1289" s="7">
        <v>44.855590115483828</v>
      </c>
      <c r="G1289" s="7">
        <v>235.96100000000001</v>
      </c>
      <c r="H1289" s="24">
        <f t="shared" si="159"/>
        <v>44.528868015697782</v>
      </c>
      <c r="I1289" s="24">
        <f t="shared" si="160"/>
        <v>69.756975697569771</v>
      </c>
      <c r="J1289" s="24">
        <f t="shared" si="156"/>
        <v>44.855590115483828</v>
      </c>
      <c r="K1289" s="24">
        <f t="shared" si="157"/>
        <v>94.41461267605635</v>
      </c>
      <c r="L1289" s="24">
        <f t="shared" si="164"/>
        <v>93.726909305649485</v>
      </c>
      <c r="M1289" s="24">
        <f t="shared" si="165"/>
        <v>146.82847388659499</v>
      </c>
      <c r="N1289" s="16">
        <f t="shared" si="166"/>
        <v>51.19014336621823</v>
      </c>
      <c r="O1289" s="16">
        <f t="shared" si="167"/>
        <v>82.539588597980867</v>
      </c>
      <c r="P1289" s="63">
        <f>N1289*'Datos mes_productividad'!V1030/100</f>
        <v>54.601484107478825</v>
      </c>
      <c r="Q1289" s="63">
        <f t="shared" si="161"/>
        <v>10.52361308135298</v>
      </c>
      <c r="R1289" s="63">
        <f t="shared" si="162"/>
        <v>10.282368106982561</v>
      </c>
      <c r="S1289" s="63">
        <f t="shared" si="163"/>
        <v>148.80985663378178</v>
      </c>
    </row>
    <row r="1290" spans="1:19" x14ac:dyDescent="0.3">
      <c r="A1290" s="34">
        <v>2014</v>
      </c>
      <c r="B1290" s="35">
        <v>2</v>
      </c>
      <c r="C1290" s="30" t="str">
        <f t="shared" si="158"/>
        <v>2014-2</v>
      </c>
      <c r="D1290" s="7">
        <v>7.8488399999999983</v>
      </c>
      <c r="E1290" s="7">
        <v>11.957362007168465</v>
      </c>
      <c r="F1290" s="7">
        <v>47.280244624434339</v>
      </c>
      <c r="G1290" s="7">
        <v>236.185</v>
      </c>
      <c r="H1290" s="24">
        <f t="shared" si="159"/>
        <v>49.421276327802779</v>
      </c>
      <c r="I1290" s="24">
        <f t="shared" si="160"/>
        <v>71.927070755856121</v>
      </c>
      <c r="J1290" s="24">
        <f t="shared" ref="J1290:J1353" si="168">F1290/F$1324*100</f>
        <v>47.280244624434339</v>
      </c>
      <c r="K1290" s="24">
        <f t="shared" ref="K1290:K1353" si="169">G1290/G$1324*100</f>
        <v>94.504241357234321</v>
      </c>
      <c r="L1290" s="24">
        <f t="shared" si="164"/>
        <v>98.783757642648254</v>
      </c>
      <c r="M1290" s="24">
        <f t="shared" si="165"/>
        <v>143.76857202886399</v>
      </c>
      <c r="N1290" s="16">
        <f t="shared" si="166"/>
        <v>53.952005389300929</v>
      </c>
      <c r="O1290" s="16">
        <f t="shared" si="167"/>
        <v>80.819465560521621</v>
      </c>
      <c r="P1290" s="63">
        <f>N1290*'Datos mes_productividad'!V1031/100</f>
        <v>57.457986659238067</v>
      </c>
      <c r="Q1290" s="63">
        <f t="shared" si="161"/>
        <v>11.463073420202392</v>
      </c>
      <c r="R1290" s="63">
        <f t="shared" si="162"/>
        <v>11.187894559895057</v>
      </c>
      <c r="S1290" s="63">
        <f t="shared" si="163"/>
        <v>146.04799461069908</v>
      </c>
    </row>
    <row r="1291" spans="1:19" x14ac:dyDescent="0.3">
      <c r="A1291" s="34">
        <v>2014</v>
      </c>
      <c r="B1291" s="35">
        <v>3</v>
      </c>
      <c r="C1291" s="30" t="str">
        <f t="shared" ref="C1291:C1354" si="170">_xlfn.CONCAT(A1291,"-",B1291)</f>
        <v>2014-3</v>
      </c>
      <c r="D1291" s="7">
        <v>7.9285952380952374</v>
      </c>
      <c r="E1291" s="7">
        <v>10.940786623797381</v>
      </c>
      <c r="F1291" s="7">
        <v>48.563581397833183</v>
      </c>
      <c r="G1291" s="7">
        <v>236.625</v>
      </c>
      <c r="H1291" s="24">
        <f t="shared" si="159"/>
        <v>49.923465907472448</v>
      </c>
      <c r="I1291" s="24">
        <f t="shared" si="160"/>
        <v>65.812069011779258</v>
      </c>
      <c r="J1291" s="24">
        <f t="shared" si="168"/>
        <v>48.563581397833183</v>
      </c>
      <c r="K1291" s="24">
        <f t="shared" si="169"/>
        <v>94.680297695262496</v>
      </c>
      <c r="L1291" s="24">
        <f t="shared" si="164"/>
        <v>97.331549240099463</v>
      </c>
      <c r="M1291" s="24">
        <f t="shared" si="165"/>
        <v>128.30821176327905</v>
      </c>
      <c r="N1291" s="16">
        <f t="shared" si="166"/>
        <v>53.158863303694794</v>
      </c>
      <c r="O1291" s="16">
        <f t="shared" si="167"/>
        <v>72.128428038170483</v>
      </c>
      <c r="P1291" s="63">
        <f>N1291*'Datos mes_productividad'!V1032/100</f>
        <v>56.525343307944532</v>
      </c>
      <c r="Q1291" s="63">
        <f t="shared" si="161"/>
        <v>11.642439371668173</v>
      </c>
      <c r="R1291" s="63">
        <f t="shared" si="162"/>
        <v>11.3755247983598</v>
      </c>
      <c r="S1291" s="63">
        <f t="shared" si="163"/>
        <v>146.8411366963052</v>
      </c>
    </row>
    <row r="1292" spans="1:19" x14ac:dyDescent="0.3">
      <c r="A1292" s="34">
        <v>2014</v>
      </c>
      <c r="B1292" s="35">
        <v>4</v>
      </c>
      <c r="C1292" s="30" t="str">
        <f t="shared" si="170"/>
        <v>2014-4</v>
      </c>
      <c r="D1292" s="7">
        <v>8.0024454545454553</v>
      </c>
      <c r="E1292" s="7">
        <v>10.558816658035676</v>
      </c>
      <c r="F1292" s="7">
        <v>49.876913044792232</v>
      </c>
      <c r="G1292" s="7">
        <v>237.072</v>
      </c>
      <c r="H1292" s="24">
        <f t="shared" si="159"/>
        <v>50.388473724430661</v>
      </c>
      <c r="I1292" s="24">
        <f t="shared" si="160"/>
        <v>63.514406639637031</v>
      </c>
      <c r="J1292" s="24">
        <f t="shared" si="168"/>
        <v>49.876913044792232</v>
      </c>
      <c r="K1292" s="24">
        <f t="shared" si="169"/>
        <v>94.859154929577471</v>
      </c>
      <c r="L1292" s="24">
        <f t="shared" si="164"/>
        <v>95.832074278497927</v>
      </c>
      <c r="M1292" s="24">
        <f t="shared" si="165"/>
        <v>120.79582660375951</v>
      </c>
      <c r="N1292" s="16">
        <f t="shared" si="166"/>
        <v>52.339905985811583</v>
      </c>
      <c r="O1292" s="16">
        <f t="shared" si="167"/>
        <v>67.905342664857685</v>
      </c>
      <c r="P1292" s="63">
        <f>N1292*'Datos mes_productividad'!V1033/100</f>
        <v>55.568051927365239</v>
      </c>
      <c r="Q1292" s="63">
        <f t="shared" si="161"/>
        <v>11.816418481615967</v>
      </c>
      <c r="R1292" s="63">
        <f t="shared" si="162"/>
        <v>11.558087863450012</v>
      </c>
      <c r="S1292" s="63">
        <f t="shared" si="163"/>
        <v>147.66009401418842</v>
      </c>
    </row>
    <row r="1293" spans="1:19" x14ac:dyDescent="0.3">
      <c r="A1293" s="34">
        <v>2014</v>
      </c>
      <c r="B1293" s="35">
        <v>5</v>
      </c>
      <c r="C1293" s="30" t="str">
        <f t="shared" si="170"/>
        <v>2014-5</v>
      </c>
      <c r="D1293" s="7">
        <v>8.0387954545454559</v>
      </c>
      <c r="E1293" s="7">
        <v>11.259832496090562</v>
      </c>
      <c r="F1293" s="7">
        <v>51.101645803710767</v>
      </c>
      <c r="G1293" s="7">
        <v>237.529</v>
      </c>
      <c r="H1293" s="24">
        <f t="shared" si="159"/>
        <v>50.617356386647707</v>
      </c>
      <c r="I1293" s="24">
        <f t="shared" si="160"/>
        <v>67.731224341946401</v>
      </c>
      <c r="J1293" s="24">
        <f t="shared" si="168"/>
        <v>51.101645803710774</v>
      </c>
      <c r="K1293" s="24">
        <f t="shared" si="169"/>
        <v>95.042013444302171</v>
      </c>
      <c r="L1293" s="24">
        <f t="shared" si="164"/>
        <v>94.141301919975902</v>
      </c>
      <c r="M1293" s="24">
        <f t="shared" si="165"/>
        <v>125.9707360352544</v>
      </c>
      <c r="N1293" s="16">
        <f t="shared" si="166"/>
        <v>51.416469162026722</v>
      </c>
      <c r="O1293" s="16">
        <f t="shared" si="167"/>
        <v>70.814416662570849</v>
      </c>
      <c r="P1293" s="63">
        <f>N1293*'Datos mes_productividad'!V1034/100</f>
        <v>54.502847686078027</v>
      </c>
      <c r="Q1293" s="63">
        <f t="shared" si="161"/>
        <v>11.944326123206142</v>
      </c>
      <c r="R1293" s="63">
        <f t="shared" si="162"/>
        <v>11.696218466704638</v>
      </c>
      <c r="S1293" s="63">
        <f t="shared" si="163"/>
        <v>148.58353083797329</v>
      </c>
    </row>
    <row r="1294" spans="1:19" x14ac:dyDescent="0.3">
      <c r="A1294" s="34">
        <v>2014</v>
      </c>
      <c r="B1294" s="35">
        <v>6</v>
      </c>
      <c r="C1294" s="30" t="str">
        <f t="shared" si="170"/>
        <v>2014-6</v>
      </c>
      <c r="D1294" s="7">
        <v>8.124604761904763</v>
      </c>
      <c r="E1294" s="7">
        <v>11.951340169662755</v>
      </c>
      <c r="F1294" s="7">
        <v>51.887377854706713</v>
      </c>
      <c r="G1294" s="7">
        <v>237.83699999999999</v>
      </c>
      <c r="H1294" s="24">
        <f t="shared" si="159"/>
        <v>51.157666227401457</v>
      </c>
      <c r="I1294" s="24">
        <f t="shared" si="160"/>
        <v>71.890847621347547</v>
      </c>
      <c r="J1294" s="24">
        <f t="shared" si="168"/>
        <v>51.88737785470672</v>
      </c>
      <c r="K1294" s="24">
        <f t="shared" si="169"/>
        <v>95.165252880921898</v>
      </c>
      <c r="L1294" s="24">
        <f t="shared" si="164"/>
        <v>93.826908288965313</v>
      </c>
      <c r="M1294" s="24">
        <f t="shared" si="165"/>
        <v>131.85308212850393</v>
      </c>
      <c r="N1294" s="16">
        <f t="shared" si="166"/>
        <v>51.244759082561977</v>
      </c>
      <c r="O1294" s="16">
        <f t="shared" si="167"/>
        <v>74.12117599661363</v>
      </c>
      <c r="P1294" s="63">
        <f>N1294*'Datos mes_productividad'!V1035/100</f>
        <v>54.236431933036727</v>
      </c>
      <c r="Q1294" s="63">
        <f t="shared" si="161"/>
        <v>12.085775387161071</v>
      </c>
      <c r="R1294" s="63">
        <f t="shared" si="162"/>
        <v>11.842713792290787</v>
      </c>
      <c r="S1294" s="63">
        <f t="shared" si="163"/>
        <v>148.75524091743802</v>
      </c>
    </row>
    <row r="1295" spans="1:19" x14ac:dyDescent="0.3">
      <c r="A1295" s="34">
        <v>2014</v>
      </c>
      <c r="B1295" s="35">
        <v>7</v>
      </c>
      <c r="C1295" s="30" t="str">
        <f t="shared" si="170"/>
        <v>2014-7</v>
      </c>
      <c r="D1295" s="7">
        <v>8.1596826086956522</v>
      </c>
      <c r="E1295" s="7">
        <v>12.364839678388066</v>
      </c>
      <c r="F1295" s="7">
        <v>52.665688522527304</v>
      </c>
      <c r="G1295" s="7">
        <v>238.19499999999999</v>
      </c>
      <c r="H1295" s="24">
        <f t="shared" si="159"/>
        <v>51.378538605897752</v>
      </c>
      <c r="I1295" s="24">
        <f t="shared" si="160"/>
        <v>74.378169524269509</v>
      </c>
      <c r="J1295" s="24">
        <f t="shared" si="168"/>
        <v>52.665688522527311</v>
      </c>
      <c r="K1295" s="24">
        <f t="shared" si="169"/>
        <v>95.308498719590276</v>
      </c>
      <c r="L1295" s="24">
        <f t="shared" si="164"/>
        <v>92.979158125694198</v>
      </c>
      <c r="M1295" s="24">
        <f t="shared" si="165"/>
        <v>134.60132913361804</v>
      </c>
      <c r="N1295" s="16">
        <f t="shared" si="166"/>
        <v>50.781749550741559</v>
      </c>
      <c r="O1295" s="16">
        <f t="shared" si="167"/>
        <v>75.666102339326656</v>
      </c>
      <c r="P1295" s="63">
        <f>N1295*'Datos mes_productividad'!V1036/100</f>
        <v>53.796046396575072</v>
      </c>
      <c r="Q1295" s="63">
        <f t="shared" si="161"/>
        <v>12.175735630908063</v>
      </c>
      <c r="R1295" s="63">
        <f t="shared" si="162"/>
        <v>11.929778575404125</v>
      </c>
      <c r="S1295" s="63">
        <f t="shared" si="163"/>
        <v>149.21825044925845</v>
      </c>
    </row>
    <row r="1296" spans="1:19" x14ac:dyDescent="0.3">
      <c r="A1296" s="34">
        <v>2014</v>
      </c>
      <c r="B1296" s="35">
        <v>8</v>
      </c>
      <c r="C1296" s="30" t="str">
        <f t="shared" si="170"/>
        <v>2014-8</v>
      </c>
      <c r="D1296" s="7">
        <v>8.3167952380952386</v>
      </c>
      <c r="E1296" s="7">
        <v>13.434719475235605</v>
      </c>
      <c r="F1296" s="7">
        <v>53.455673850365201</v>
      </c>
      <c r="G1296" s="7">
        <v>238.405</v>
      </c>
      <c r="H1296" s="24">
        <f t="shared" si="159"/>
        <v>52.367819400530415</v>
      </c>
      <c r="I1296" s="24">
        <f t="shared" si="160"/>
        <v>80.813813088625949</v>
      </c>
      <c r="J1296" s="24">
        <f t="shared" si="168"/>
        <v>53.455673850365201</v>
      </c>
      <c r="K1296" s="24">
        <f t="shared" si="169"/>
        <v>95.392525608194617</v>
      </c>
      <c r="L1296" s="24">
        <f t="shared" si="164"/>
        <v>93.45123152303654</v>
      </c>
      <c r="M1296" s="24">
        <f t="shared" si="165"/>
        <v>144.21357321454732</v>
      </c>
      <c r="N1296" s="16">
        <f t="shared" si="166"/>
        <v>51.039578439673839</v>
      </c>
      <c r="O1296" s="16">
        <f t="shared" si="167"/>
        <v>81.069622861892782</v>
      </c>
      <c r="P1296" s="63">
        <f>N1296*'Datos mes_productividad'!V1037/100</f>
        <v>54.119132200146659</v>
      </c>
      <c r="Q1296" s="63">
        <f t="shared" si="161"/>
        <v>12.3887332469758</v>
      </c>
      <c r="R1296" s="63">
        <f t="shared" si="162"/>
        <v>12.132613066470213</v>
      </c>
      <c r="S1296" s="63">
        <f t="shared" si="163"/>
        <v>148.96042156032615</v>
      </c>
    </row>
    <row r="1297" spans="1:19" x14ac:dyDescent="0.3">
      <c r="A1297" s="34">
        <v>2014</v>
      </c>
      <c r="B1297" s="35">
        <v>9</v>
      </c>
      <c r="C1297" s="30" t="str">
        <f t="shared" si="170"/>
        <v>2014-9</v>
      </c>
      <c r="D1297" s="7">
        <v>8.4160409090909098</v>
      </c>
      <c r="E1297" s="7">
        <v>14.87211383985578</v>
      </c>
      <c r="F1297" s="7">
        <v>54.257508958120674</v>
      </c>
      <c r="G1297" s="7">
        <v>238.786</v>
      </c>
      <c r="H1297" s="24">
        <f t="shared" si="159"/>
        <v>52.99273311142467</v>
      </c>
      <c r="I1297" s="24">
        <f t="shared" si="160"/>
        <v>89.460165528748036</v>
      </c>
      <c r="J1297" s="24">
        <f t="shared" si="168"/>
        <v>54.257508958120667</v>
      </c>
      <c r="K1297" s="24">
        <f t="shared" si="169"/>
        <v>95.544974391805383</v>
      </c>
      <c r="L1297" s="24">
        <f t="shared" si="164"/>
        <v>93.317762376281095</v>
      </c>
      <c r="M1297" s="24">
        <f t="shared" si="165"/>
        <v>157.53523131938056</v>
      </c>
      <c r="N1297" s="16">
        <f t="shared" si="166"/>
        <v>50.966682567954678</v>
      </c>
      <c r="O1297" s="16">
        <f t="shared" si="167"/>
        <v>88.558389518046653</v>
      </c>
      <c r="P1297" s="63">
        <f>N1297*'Datos mes_productividad'!V1038/100</f>
        <v>54.091765519925374</v>
      </c>
      <c r="Q1297" s="63">
        <f t="shared" si="161"/>
        <v>12.542704963256249</v>
      </c>
      <c r="R1297" s="63">
        <f t="shared" si="162"/>
        <v>12.279696703575368</v>
      </c>
      <c r="S1297" s="63">
        <f t="shared" si="163"/>
        <v>149.03331743204532</v>
      </c>
    </row>
    <row r="1298" spans="1:19" x14ac:dyDescent="0.3">
      <c r="A1298" s="34">
        <v>2014</v>
      </c>
      <c r="B1298" s="35">
        <v>10</v>
      </c>
      <c r="C1298" s="30" t="str">
        <f t="shared" si="170"/>
        <v>2014-10</v>
      </c>
      <c r="D1298" s="7">
        <v>8.4782217391304346</v>
      </c>
      <c r="E1298" s="7">
        <v>14.836986454405809</v>
      </c>
      <c r="F1298" s="7">
        <v>55.071371592492468</v>
      </c>
      <c r="G1298" s="7">
        <v>239.191</v>
      </c>
      <c r="H1298" s="24">
        <f t="shared" si="159"/>
        <v>53.384263067911938</v>
      </c>
      <c r="I1298" s="24">
        <f t="shared" si="160"/>
        <v>89.248863910781324</v>
      </c>
      <c r="J1298" s="24">
        <f t="shared" si="168"/>
        <v>55.071371592492468</v>
      </c>
      <c r="K1298" s="24">
        <f t="shared" si="169"/>
        <v>95.707026248399501</v>
      </c>
      <c r="L1298" s="24">
        <f t="shared" si="164"/>
        <v>92.775046615846833</v>
      </c>
      <c r="M1298" s="24">
        <f t="shared" si="165"/>
        <v>155.10315276246772</v>
      </c>
      <c r="N1298" s="16">
        <f t="shared" si="166"/>
        <v>50.670271454118222</v>
      </c>
      <c r="O1298" s="16">
        <f t="shared" si="167"/>
        <v>87.191197186669541</v>
      </c>
      <c r="P1298" s="63">
        <f>N1298*'Datos mes_productividad'!V1039/100</f>
        <v>53.826862575059515</v>
      </c>
      <c r="Q1298" s="63">
        <f t="shared" si="161"/>
        <v>12.660505508561414</v>
      </c>
      <c r="R1298" s="63">
        <f t="shared" si="162"/>
        <v>12.392882713930309</v>
      </c>
      <c r="S1298" s="63">
        <f t="shared" si="163"/>
        <v>149.32972854588175</v>
      </c>
    </row>
    <row r="1299" spans="1:19" x14ac:dyDescent="0.3">
      <c r="A1299" s="34">
        <v>2014</v>
      </c>
      <c r="B1299" s="35">
        <v>11</v>
      </c>
      <c r="C1299" s="30" t="str">
        <f t="shared" si="170"/>
        <v>2014-11</v>
      </c>
      <c r="D1299" s="7">
        <v>8.5126400000000011</v>
      </c>
      <c r="E1299" s="7">
        <v>13.427582482636248</v>
      </c>
      <c r="F1299" s="7">
        <v>55.89744216637984</v>
      </c>
      <c r="G1299" s="7">
        <v>239.458</v>
      </c>
      <c r="H1299" s="24">
        <f t="shared" si="159"/>
        <v>53.600982274974029</v>
      </c>
      <c r="I1299" s="24">
        <f t="shared" si="160"/>
        <v>80.77088196624544</v>
      </c>
      <c r="J1299" s="24">
        <f t="shared" si="168"/>
        <v>55.89744216637984</v>
      </c>
      <c r="K1299" s="24">
        <f t="shared" si="169"/>
        <v>95.813860435339322</v>
      </c>
      <c r="L1299" s="24">
        <f t="shared" si="164"/>
        <v>91.877496283370093</v>
      </c>
      <c r="M1299" s="24">
        <f t="shared" si="165"/>
        <v>138.44944798937149</v>
      </c>
      <c r="N1299" s="16">
        <f t="shared" si="166"/>
        <v>50.180062926617872</v>
      </c>
      <c r="O1299" s="16">
        <f t="shared" si="167"/>
        <v>77.829321358243547</v>
      </c>
      <c r="P1299" s="63">
        <f>N1299*'Datos mes_productividad'!V1040/100</f>
        <v>53.35536343948489</v>
      </c>
      <c r="Q1299" s="63">
        <f t="shared" si="161"/>
        <v>12.753631891283558</v>
      </c>
      <c r="R1299" s="63">
        <f t="shared" si="162"/>
        <v>12.483329989705034</v>
      </c>
      <c r="S1299" s="63">
        <f t="shared" si="163"/>
        <v>149.81993707338214</v>
      </c>
    </row>
    <row r="1300" spans="1:19" x14ac:dyDescent="0.3">
      <c r="A1300" s="34">
        <v>2014</v>
      </c>
      <c r="B1300" s="35">
        <v>12</v>
      </c>
      <c r="C1300" s="30" t="str">
        <f t="shared" si="170"/>
        <v>2014-12</v>
      </c>
      <c r="D1300" s="7">
        <v>8.5460782608695656</v>
      </c>
      <c r="E1300" s="7">
        <v>13.144333088849221</v>
      </c>
      <c r="F1300" s="7">
        <v>56.735903798875533</v>
      </c>
      <c r="G1300" s="7">
        <v>239.584</v>
      </c>
      <c r="H1300" s="24">
        <f t="shared" si="159"/>
        <v>53.811530780276208</v>
      </c>
      <c r="I1300" s="24">
        <f t="shared" si="160"/>
        <v>79.067053046768123</v>
      </c>
      <c r="J1300" s="24">
        <f t="shared" si="168"/>
        <v>56.735903798875533</v>
      </c>
      <c r="K1300" s="24">
        <f t="shared" si="169"/>
        <v>95.864276568501921</v>
      </c>
      <c r="L1300" s="24">
        <f t="shared" si="164"/>
        <v>90.923086156901803</v>
      </c>
      <c r="M1300" s="24">
        <f t="shared" si="165"/>
        <v>133.59628265729708</v>
      </c>
      <c r="N1300" s="16">
        <f t="shared" si="166"/>
        <v>49.658799699589252</v>
      </c>
      <c r="O1300" s="16">
        <f t="shared" si="167"/>
        <v>75.101115722756262</v>
      </c>
      <c r="P1300" s="63">
        <f>N1300*'Datos mes_productividad'!V1041/100</f>
        <v>52.849896867192456</v>
      </c>
      <c r="Q1300" s="63">
        <f t="shared" si="161"/>
        <v>12.848276636003773</v>
      </c>
      <c r="R1300" s="63">
        <f t="shared" si="162"/>
        <v>12.575562974680011</v>
      </c>
      <c r="S1300" s="63">
        <f t="shared" si="163"/>
        <v>150.34120030041075</v>
      </c>
    </row>
    <row r="1301" spans="1:19" x14ac:dyDescent="0.3">
      <c r="A1301" s="34">
        <v>2015</v>
      </c>
      <c r="B1301" s="35">
        <v>1</v>
      </c>
      <c r="C1301" s="30" t="str">
        <f t="shared" si="170"/>
        <v>2015-1</v>
      </c>
      <c r="D1301" s="7">
        <v>8.5960727272727269</v>
      </c>
      <c r="E1301" s="7">
        <v>13.74890645747789</v>
      </c>
      <c r="F1301" s="7">
        <v>57.870621874853043</v>
      </c>
      <c r="G1301" s="7">
        <v>239.81100000000001</v>
      </c>
      <c r="H1301" s="24">
        <f t="shared" si="159"/>
        <v>54.126327659684073</v>
      </c>
      <c r="I1301" s="24">
        <f t="shared" si="160"/>
        <v>82.703740757351028</v>
      </c>
      <c r="J1301" s="24">
        <f t="shared" si="168"/>
        <v>57.870621874853043</v>
      </c>
      <c r="K1301" s="24">
        <f t="shared" si="169"/>
        <v>95.95510563380283</v>
      </c>
      <c r="L1301" s="24">
        <f t="shared" si="164"/>
        <v>89.746702556373705</v>
      </c>
      <c r="M1301" s="24">
        <f t="shared" si="165"/>
        <v>137.13082603196779</v>
      </c>
      <c r="N1301" s="16">
        <f t="shared" si="166"/>
        <v>49.016302837046574</v>
      </c>
      <c r="O1301" s="16">
        <f t="shared" si="167"/>
        <v>77.088058366131875</v>
      </c>
      <c r="P1301" s="63">
        <f>N1301*'Datos mes_productividad'!V1042/100</f>
        <v>52.214307421001877</v>
      </c>
      <c r="Q1301" s="63">
        <f t="shared" si="161"/>
        <v>12.978668414452684</v>
      </c>
      <c r="R1301" s="63">
        <f t="shared" si="162"/>
        <v>12.703765614594371</v>
      </c>
      <c r="S1301" s="63">
        <f t="shared" si="163"/>
        <v>150.9836971629534</v>
      </c>
    </row>
    <row r="1302" spans="1:19" x14ac:dyDescent="0.3">
      <c r="A1302" s="34">
        <v>2015</v>
      </c>
      <c r="B1302" s="35">
        <v>2</v>
      </c>
      <c r="C1302" s="30" t="str">
        <f t="shared" si="170"/>
        <v>2015-2</v>
      </c>
      <c r="D1302" s="7">
        <v>8.6841600000000003</v>
      </c>
      <c r="E1302" s="7">
        <v>13.203436308812657</v>
      </c>
      <c r="F1302" s="7">
        <v>58.680810581100985</v>
      </c>
      <c r="G1302" s="7">
        <v>240.172</v>
      </c>
      <c r="H1302" s="24">
        <f t="shared" si="159"/>
        <v>54.680981015647134</v>
      </c>
      <c r="I1302" s="24">
        <f t="shared" si="160"/>
        <v>79.422576403981893</v>
      </c>
      <c r="J1302" s="24">
        <f t="shared" si="168"/>
        <v>58.680810581100985</v>
      </c>
      <c r="K1302" s="24">
        <f t="shared" si="169"/>
        <v>96.099551856594118</v>
      </c>
      <c r="L1302" s="24">
        <f t="shared" si="164"/>
        <v>89.549168095081001</v>
      </c>
      <c r="M1302" s="24">
        <f t="shared" si="165"/>
        <v>130.06763069794602</v>
      </c>
      <c r="N1302" s="16">
        <f t="shared" si="166"/>
        <v>48.908416879126356</v>
      </c>
      <c r="O1302" s="16">
        <f t="shared" si="167"/>
        <v>73.117484936977945</v>
      </c>
      <c r="P1302" s="63">
        <f>N1302*'Datos mes_productividad'!V1043/100</f>
        <v>52.147515493341558</v>
      </c>
      <c r="Q1302" s="63">
        <f t="shared" si="161"/>
        <v>13.12103482474966</v>
      </c>
      <c r="R1302" s="63">
        <f t="shared" si="162"/>
        <v>12.839746318533429</v>
      </c>
      <c r="S1302" s="63">
        <f t="shared" si="163"/>
        <v>151.09158312087362</v>
      </c>
    </row>
    <row r="1303" spans="1:19" x14ac:dyDescent="0.3">
      <c r="A1303" s="34">
        <v>2015</v>
      </c>
      <c r="B1303" s="35">
        <v>3</v>
      </c>
      <c r="C1303" s="30" t="str">
        <f t="shared" si="170"/>
        <v>2015-3</v>
      </c>
      <c r="D1303" s="7">
        <v>8.7807727272727263</v>
      </c>
      <c r="E1303" s="7">
        <v>12.885728622631847</v>
      </c>
      <c r="F1303" s="7">
        <v>59.678384360979706</v>
      </c>
      <c r="G1303" s="7">
        <v>240.755</v>
      </c>
      <c r="H1303" s="24">
        <f t="shared" si="159"/>
        <v>55.289316042393509</v>
      </c>
      <c r="I1303" s="24">
        <f t="shared" si="160"/>
        <v>77.51147065926105</v>
      </c>
      <c r="J1303" s="24">
        <f t="shared" si="168"/>
        <v>59.678384360979706</v>
      </c>
      <c r="K1303" s="24">
        <f t="shared" si="169"/>
        <v>96.332826504481446</v>
      </c>
      <c r="L1303" s="24">
        <f t="shared" si="164"/>
        <v>89.247994008125659</v>
      </c>
      <c r="M1303" s="24">
        <f t="shared" si="165"/>
        <v>125.11898797327325</v>
      </c>
      <c r="N1303" s="16">
        <f t="shared" si="166"/>
        <v>48.743926821749575</v>
      </c>
      <c r="O1303" s="16">
        <f t="shared" si="167"/>
        <v>70.335606709949857</v>
      </c>
      <c r="P1303" s="63">
        <f>N1303*'Datos mes_productividad'!V1044/100</f>
        <v>52.02014696093331</v>
      </c>
      <c r="Q1303" s="63">
        <f t="shared" si="161"/>
        <v>13.28145202197949</v>
      </c>
      <c r="R1303" s="63">
        <f t="shared" si="162"/>
        <v>12.993774577512628</v>
      </c>
      <c r="S1303" s="63">
        <f t="shared" si="163"/>
        <v>151.25607317825043</v>
      </c>
    </row>
    <row r="1304" spans="1:19" x14ac:dyDescent="0.3">
      <c r="A1304" s="34">
        <v>2015</v>
      </c>
      <c r="B1304" s="35">
        <v>4</v>
      </c>
      <c r="C1304" s="30" t="str">
        <f t="shared" si="170"/>
        <v>2015-4</v>
      </c>
      <c r="D1304" s="7">
        <v>8.8629227272727267</v>
      </c>
      <c r="E1304" s="7">
        <v>12.671451571387054</v>
      </c>
      <c r="F1304" s="7">
        <v>61.05098720128224</v>
      </c>
      <c r="G1304" s="7">
        <v>241.346</v>
      </c>
      <c r="H1304" s="24">
        <f t="shared" si="159"/>
        <v>55.806584562369586</v>
      </c>
      <c r="I1304" s="24">
        <f t="shared" si="160"/>
        <v>76.222530789664333</v>
      </c>
      <c r="J1304" s="24">
        <f t="shared" si="168"/>
        <v>61.05098720128224</v>
      </c>
      <c r="K1304" s="24">
        <f t="shared" si="169"/>
        <v>96.569302176696553</v>
      </c>
      <c r="L1304" s="24">
        <f t="shared" si="164"/>
        <v>88.27380481637239</v>
      </c>
      <c r="M1304" s="24">
        <f t="shared" si="165"/>
        <v>120.5673641972665</v>
      </c>
      <c r="N1304" s="16">
        <f t="shared" si="166"/>
        <v>48.211861006701263</v>
      </c>
      <c r="O1304" s="16">
        <f t="shared" si="167"/>
        <v>67.776912582170851</v>
      </c>
      <c r="P1304" s="63">
        <f>N1304*'Datos mes_productividad'!V1045/100</f>
        <v>51.499854573503555</v>
      </c>
      <c r="Q1304" s="63">
        <f t="shared" si="161"/>
        <v>13.45286546814139</v>
      </c>
      <c r="R1304" s="63">
        <f t="shared" si="162"/>
        <v>13.161453139038004</v>
      </c>
      <c r="S1304" s="63">
        <f t="shared" si="163"/>
        <v>151.78813899329876</v>
      </c>
    </row>
    <row r="1305" spans="1:19" x14ac:dyDescent="0.3">
      <c r="A1305" s="34">
        <v>2015</v>
      </c>
      <c r="B1305" s="35">
        <v>5</v>
      </c>
      <c r="C1305" s="30" t="str">
        <f t="shared" si="170"/>
        <v>2015-5</v>
      </c>
      <c r="D1305" s="7">
        <v>8.948599999999999</v>
      </c>
      <c r="E1305" s="7">
        <v>12.674383255435886</v>
      </c>
      <c r="F1305" s="7">
        <v>62.394108919710447</v>
      </c>
      <c r="G1305" s="7">
        <v>241.68799999999999</v>
      </c>
      <c r="H1305" s="24">
        <f t="shared" si="159"/>
        <v>56.34606302931082</v>
      </c>
      <c r="I1305" s="24">
        <f t="shared" si="160"/>
        <v>76.240165736727718</v>
      </c>
      <c r="J1305" s="24">
        <f t="shared" si="168"/>
        <v>62.394108919710447</v>
      </c>
      <c r="K1305" s="24">
        <f t="shared" si="169"/>
        <v>96.706145966709343</v>
      </c>
      <c r="L1305" s="24">
        <f t="shared" si="164"/>
        <v>87.332132637294251</v>
      </c>
      <c r="M1305" s="24">
        <f t="shared" si="165"/>
        <v>118.16648596984753</v>
      </c>
      <c r="N1305" s="16">
        <f t="shared" si="166"/>
        <v>47.697554771617895</v>
      </c>
      <c r="O1305" s="16">
        <f t="shared" si="167"/>
        <v>66.427259507944456</v>
      </c>
      <c r="P1305" s="63">
        <f>N1305*'Datos mes_productividad'!V1046/100</f>
        <v>50.997544712585004</v>
      </c>
      <c r="Q1305" s="63">
        <f t="shared" si="161"/>
        <v>13.628936613706999</v>
      </c>
      <c r="R1305" s="63">
        <f t="shared" si="162"/>
        <v>13.333633713849617</v>
      </c>
      <c r="S1305" s="63">
        <f t="shared" si="163"/>
        <v>152.30244522838211</v>
      </c>
    </row>
    <row r="1306" spans="1:19" x14ac:dyDescent="0.3">
      <c r="A1306" s="34">
        <v>2015</v>
      </c>
      <c r="B1306" s="35">
        <v>6</v>
      </c>
      <c r="C1306" s="30" t="str">
        <f t="shared" si="170"/>
        <v>2015-6</v>
      </c>
      <c r="D1306" s="7">
        <v>9.0410318181818194</v>
      </c>
      <c r="E1306" s="7">
        <v>12.981165623101109</v>
      </c>
      <c r="F1306" s="7">
        <v>63.267626444586391</v>
      </c>
      <c r="G1306" s="7">
        <v>242.06399999999999</v>
      </c>
      <c r="H1306" s="24">
        <f t="shared" si="159"/>
        <v>56.928072399847743</v>
      </c>
      <c r="I1306" s="24">
        <f t="shared" si="160"/>
        <v>78.085552457684813</v>
      </c>
      <c r="J1306" s="24">
        <f t="shared" si="168"/>
        <v>63.267626444586391</v>
      </c>
      <c r="K1306" s="24">
        <f t="shared" si="169"/>
        <v>96.856594110115239</v>
      </c>
      <c r="L1306" s="24">
        <f t="shared" si="164"/>
        <v>87.151352307055134</v>
      </c>
      <c r="M1306" s="24">
        <f t="shared" si="165"/>
        <v>119.54140032236407</v>
      </c>
      <c r="N1306" s="16">
        <f t="shared" si="166"/>
        <v>47.598819295421251</v>
      </c>
      <c r="O1306" s="16">
        <f t="shared" si="167"/>
        <v>67.200167255401027</v>
      </c>
      <c r="P1306" s="63">
        <f>N1306*'Datos mes_productividad'!V1047/100</f>
        <v>50.938995577968669</v>
      </c>
      <c r="Q1306" s="63">
        <f t="shared" si="161"/>
        <v>13.778639238785736</v>
      </c>
      <c r="R1306" s="63">
        <f t="shared" si="162"/>
        <v>13.476652838297262</v>
      </c>
      <c r="S1306" s="63">
        <f t="shared" si="163"/>
        <v>152.40118070457876</v>
      </c>
    </row>
    <row r="1307" spans="1:19" x14ac:dyDescent="0.3">
      <c r="A1307" s="34">
        <v>2015</v>
      </c>
      <c r="B1307" s="35">
        <v>7</v>
      </c>
      <c r="C1307" s="30" t="str">
        <f t="shared" si="170"/>
        <v>2015-7</v>
      </c>
      <c r="D1307" s="7">
        <v>9.1397826086956506</v>
      </c>
      <c r="E1307" s="7">
        <v>14.284984683049201</v>
      </c>
      <c r="F1307" s="7">
        <v>64.532978973478123</v>
      </c>
      <c r="G1307" s="7">
        <v>242.565</v>
      </c>
      <c r="H1307" s="24">
        <f t="shared" si="159"/>
        <v>57.549870029251963</v>
      </c>
      <c r="I1307" s="24">
        <f t="shared" si="160"/>
        <v>85.92840991416216</v>
      </c>
      <c r="J1307" s="24">
        <f t="shared" si="168"/>
        <v>64.532978973478123</v>
      </c>
      <c r="K1307" s="24">
        <f t="shared" si="169"/>
        <v>97.057058258642769</v>
      </c>
      <c r="L1307" s="24">
        <f t="shared" si="164"/>
        <v>86.554521069018293</v>
      </c>
      <c r="M1307" s="24">
        <f t="shared" si="165"/>
        <v>129.23560665840242</v>
      </c>
      <c r="N1307" s="16">
        <f t="shared" si="166"/>
        <v>47.272852325349596</v>
      </c>
      <c r="O1307" s="16">
        <f t="shared" si="167"/>
        <v>72.649762838465918</v>
      </c>
      <c r="P1307" s="63">
        <f>N1307*'Datos mes_productividad'!V1048/100</f>
        <v>50.392263128817746</v>
      </c>
      <c r="Q1307" s="63">
        <f t="shared" si="161"/>
        <v>13.958929281924622</v>
      </c>
      <c r="R1307" s="63">
        <f t="shared" si="162"/>
        <v>13.673821915815466</v>
      </c>
      <c r="S1307" s="63">
        <f t="shared" si="163"/>
        <v>152.72714767465041</v>
      </c>
    </row>
    <row r="1308" spans="1:19" x14ac:dyDescent="0.3">
      <c r="A1308" s="34">
        <v>2015</v>
      </c>
      <c r="B1308" s="35">
        <v>8</v>
      </c>
      <c r="C1308" s="30" t="str">
        <f t="shared" si="170"/>
        <v>2015-8</v>
      </c>
      <c r="D1308" s="7">
        <v>9.2428285714285714</v>
      </c>
      <c r="E1308" s="7">
        <v>15.292958165538817</v>
      </c>
      <c r="F1308" s="7">
        <v>65.694572595000736</v>
      </c>
      <c r="G1308" s="7">
        <v>242.81700000000001</v>
      </c>
      <c r="H1308" s="24">
        <f t="shared" si="159"/>
        <v>58.198712788014802</v>
      </c>
      <c r="I1308" s="24">
        <f t="shared" si="160"/>
        <v>91.991668679063082</v>
      </c>
      <c r="J1308" s="24">
        <f t="shared" si="168"/>
        <v>65.694572595000736</v>
      </c>
      <c r="K1308" s="24">
        <f t="shared" si="169"/>
        <v>97.157890524967996</v>
      </c>
      <c r="L1308" s="24">
        <f t="shared" si="164"/>
        <v>86.072013903052522</v>
      </c>
      <c r="M1308" s="24">
        <f t="shared" si="165"/>
        <v>136.04954141081794</v>
      </c>
      <c r="N1308" s="16">
        <f t="shared" si="166"/>
        <v>47.009324901005876</v>
      </c>
      <c r="O1308" s="16">
        <f t="shared" si="167"/>
        <v>76.480214496175392</v>
      </c>
      <c r="P1308" s="63">
        <f>N1308*'Datos mes_productividad'!V1049/100</f>
        <v>49.915327925043073</v>
      </c>
      <c r="Q1308" s="63">
        <f t="shared" si="161"/>
        <v>14.140665829671285</v>
      </c>
      <c r="R1308" s="63">
        <f t="shared" si="162"/>
        <v>13.872068951878997</v>
      </c>
      <c r="S1308" s="63">
        <f t="shared" si="163"/>
        <v>152.9906750989941</v>
      </c>
    </row>
    <row r="1309" spans="1:19" x14ac:dyDescent="0.3">
      <c r="A1309" s="34">
        <v>2015</v>
      </c>
      <c r="B1309" s="35">
        <v>9</v>
      </c>
      <c r="C1309" s="30" t="str">
        <f t="shared" si="170"/>
        <v>2015-9</v>
      </c>
      <c r="D1309" s="7">
        <v>9.3638454545454533</v>
      </c>
      <c r="E1309" s="7">
        <v>15.811885450595129</v>
      </c>
      <c r="F1309" s="7">
        <v>66.81138032911575</v>
      </c>
      <c r="G1309" s="7">
        <v>243.316</v>
      </c>
      <c r="H1309" s="24">
        <f t="shared" si="159"/>
        <v>58.960711863145498</v>
      </c>
      <c r="I1309" s="24">
        <f t="shared" si="160"/>
        <v>95.113169853570739</v>
      </c>
      <c r="J1309" s="24">
        <f t="shared" si="168"/>
        <v>66.81138032911575</v>
      </c>
      <c r="K1309" s="24">
        <f t="shared" si="169"/>
        <v>97.357554417413581</v>
      </c>
      <c r="L1309" s="24">
        <f t="shared" si="164"/>
        <v>85.917559036032614</v>
      </c>
      <c r="M1309" s="24">
        <f t="shared" si="165"/>
        <v>138.59892677290341</v>
      </c>
      <c r="N1309" s="16">
        <f t="shared" si="166"/>
        <v>46.924967411305929</v>
      </c>
      <c r="O1309" s="16">
        <f t="shared" si="167"/>
        <v>77.913350817722772</v>
      </c>
      <c r="P1309" s="63">
        <f>N1309*'Datos mes_productividad'!V1050/100</f>
        <v>49.630854490704252</v>
      </c>
      <c r="Q1309" s="63">
        <f t="shared" si="161"/>
        <v>14.333709481100401</v>
      </c>
      <c r="R1309" s="63">
        <f t="shared" si="162"/>
        <v>14.080334396811029</v>
      </c>
      <c r="S1309" s="63">
        <f t="shared" si="163"/>
        <v>153.07503258869409</v>
      </c>
    </row>
    <row r="1310" spans="1:19" x14ac:dyDescent="0.3">
      <c r="A1310" s="34">
        <v>2015</v>
      </c>
      <c r="B1310" s="35">
        <v>10</v>
      </c>
      <c r="C1310" s="30" t="str">
        <f t="shared" si="170"/>
        <v>2015-10</v>
      </c>
      <c r="D1310" s="7">
        <v>9.4695363636363634</v>
      </c>
      <c r="E1310" s="7">
        <v>15.933782040104623</v>
      </c>
      <c r="F1310" s="7">
        <v>67.947173794710721</v>
      </c>
      <c r="G1310" s="7">
        <v>243.768</v>
      </c>
      <c r="H1310" s="24">
        <f t="shared" si="159"/>
        <v>59.626208882261523</v>
      </c>
      <c r="I1310" s="24">
        <f t="shared" si="160"/>
        <v>95.846413909683676</v>
      </c>
      <c r="J1310" s="24">
        <f t="shared" si="168"/>
        <v>67.947173794710721</v>
      </c>
      <c r="K1310" s="24">
        <f t="shared" si="169"/>
        <v>97.538412291933412</v>
      </c>
      <c r="L1310" s="24">
        <f t="shared" si="164"/>
        <v>85.593637241402007</v>
      </c>
      <c r="M1310" s="24">
        <f t="shared" si="165"/>
        <v>137.58787179097902</v>
      </c>
      <c r="N1310" s="16">
        <f t="shared" si="166"/>
        <v>46.748053404118195</v>
      </c>
      <c r="O1310" s="16">
        <f t="shared" si="167"/>
        <v>77.344986521282337</v>
      </c>
      <c r="P1310" s="63">
        <f>N1310*'Datos mes_productividad'!V1051/100</f>
        <v>49.250332042110259</v>
      </c>
      <c r="Q1310" s="63">
        <f t="shared" si="161"/>
        <v>14.512248810877608</v>
      </c>
      <c r="R1310" s="63">
        <f t="shared" si="162"/>
        <v>14.275294625333444</v>
      </c>
      <c r="S1310" s="63">
        <f t="shared" si="163"/>
        <v>153.2519465958818</v>
      </c>
    </row>
    <row r="1311" spans="1:19" x14ac:dyDescent="0.3">
      <c r="A1311" s="34">
        <v>2015</v>
      </c>
      <c r="B1311" s="35">
        <v>11</v>
      </c>
      <c r="C1311" s="30" t="str">
        <f t="shared" si="170"/>
        <v>2015-11</v>
      </c>
      <c r="D1311" s="7">
        <v>9.6265000000000018</v>
      </c>
      <c r="E1311" s="7">
        <v>15.208837321434945</v>
      </c>
      <c r="F1311" s="7">
        <v>69.306117270604929</v>
      </c>
      <c r="G1311" s="7">
        <v>244.24100000000001</v>
      </c>
      <c r="H1311" s="24">
        <f t="shared" si="159"/>
        <v>60.614551522211393</v>
      </c>
      <c r="I1311" s="24">
        <f t="shared" si="160"/>
        <v>91.485656909721797</v>
      </c>
      <c r="J1311" s="24">
        <f t="shared" si="168"/>
        <v>69.306117270604929</v>
      </c>
      <c r="K1311" s="24">
        <f t="shared" si="169"/>
        <v>97.727672855313713</v>
      </c>
      <c r="L1311" s="24">
        <f t="shared" si="164"/>
        <v>85.471806742616096</v>
      </c>
      <c r="M1311" s="24">
        <f t="shared" si="165"/>
        <v>129.00275908572371</v>
      </c>
      <c r="N1311" s="16">
        <f t="shared" si="166"/>
        <v>46.681514127986823</v>
      </c>
      <c r="O1311" s="16">
        <f t="shared" si="167"/>
        <v>72.518867635742609</v>
      </c>
      <c r="P1311" s="63">
        <f>N1311*'Datos mes_productividad'!V1052/100</f>
        <v>48.987855025535474</v>
      </c>
      <c r="Q1311" s="63">
        <f t="shared" si="161"/>
        <v>14.759204042469351</v>
      </c>
      <c r="R1311" s="63">
        <f t="shared" si="162"/>
        <v>14.537184135966831</v>
      </c>
      <c r="S1311" s="63">
        <f t="shared" si="163"/>
        <v>153.31848587201318</v>
      </c>
    </row>
    <row r="1312" spans="1:19" x14ac:dyDescent="0.3">
      <c r="A1312" s="34">
        <v>2015</v>
      </c>
      <c r="B1312" s="35">
        <v>12</v>
      </c>
      <c r="C1312" s="30" t="str">
        <f t="shared" si="170"/>
        <v>2015-12</v>
      </c>
      <c r="D1312" s="7">
        <v>11.318156521739128</v>
      </c>
      <c r="E1312" s="7">
        <v>14.526010249881217</v>
      </c>
      <c r="F1312" s="7">
        <v>72.00905584415851</v>
      </c>
      <c r="G1312" s="7">
        <v>244.547</v>
      </c>
      <c r="H1312" s="24">
        <f t="shared" si="159"/>
        <v>71.266294252678449</v>
      </c>
      <c r="I1312" s="24">
        <f t="shared" si="160"/>
        <v>87.378250020123971</v>
      </c>
      <c r="J1312" s="24">
        <f t="shared" si="168"/>
        <v>72.00905584415851</v>
      </c>
      <c r="K1312" s="24">
        <f t="shared" si="169"/>
        <v>97.850112035851481</v>
      </c>
      <c r="L1312" s="24">
        <f t="shared" si="164"/>
        <v>96.840804191300052</v>
      </c>
      <c r="M1312" s="24">
        <f t="shared" si="165"/>
        <v>118.73467099012602</v>
      </c>
      <c r="N1312" s="16">
        <f t="shared" si="166"/>
        <v>52.890836654887018</v>
      </c>
      <c r="O1312" s="16">
        <f t="shared" si="167"/>
        <v>66.746664570054861</v>
      </c>
      <c r="P1312" s="63">
        <f>N1312*'Datos mes_productividad'!V1053/100</f>
        <v>55.286842221036707</v>
      </c>
      <c r="Q1312" s="63">
        <f t="shared" si="161"/>
        <v>16.650045365220773</v>
      </c>
      <c r="R1312" s="63">
        <f t="shared" si="162"/>
        <v>16.378861704974369</v>
      </c>
      <c r="S1312" s="63">
        <f t="shared" si="163"/>
        <v>147.10916334511299</v>
      </c>
    </row>
    <row r="1313" spans="1:19" x14ac:dyDescent="0.3">
      <c r="A1313" s="34">
        <v>2016</v>
      </c>
      <c r="B1313" s="35">
        <v>1</v>
      </c>
      <c r="C1313" s="30" t="str">
        <f t="shared" si="170"/>
        <v>2016-1</v>
      </c>
      <c r="D1313" s="7">
        <v>13.60992380952381</v>
      </c>
      <c r="E1313" s="7">
        <v>14.413769889705378</v>
      </c>
      <c r="F1313" s="7">
        <v>75.03343618961317</v>
      </c>
      <c r="G1313" s="7">
        <v>244.95500000000001</v>
      </c>
      <c r="H1313" s="24">
        <f t="shared" si="159"/>
        <v>85.696715105775951</v>
      </c>
      <c r="I1313" s="24">
        <f t="shared" si="160"/>
        <v>86.703091040811429</v>
      </c>
      <c r="J1313" s="24">
        <f t="shared" si="168"/>
        <v>75.03343618961317</v>
      </c>
      <c r="K1313" s="24">
        <f t="shared" si="169"/>
        <v>98.01336427656851</v>
      </c>
      <c r="L1313" s="24">
        <f t="shared" si="164"/>
        <v>111.94240569953341</v>
      </c>
      <c r="M1313" s="24">
        <f t="shared" si="165"/>
        <v>113.25699684887834</v>
      </c>
      <c r="N1313" s="16">
        <f t="shared" si="166"/>
        <v>61.138768353402618</v>
      </c>
      <c r="O1313" s="16">
        <f t="shared" si="167"/>
        <v>63.66739146910588</v>
      </c>
      <c r="P1313" s="63">
        <f>N1313*'Datos mes_productividad'!V1054/100</f>
        <v>63.658425460191204</v>
      </c>
      <c r="Q1313" s="63">
        <f t="shared" si="161"/>
        <v>18.898907828068268</v>
      </c>
      <c r="R1313" s="63">
        <f t="shared" si="162"/>
        <v>18.555984415573093</v>
      </c>
      <c r="S1313" s="63">
        <f t="shared" si="163"/>
        <v>138.86123164659739</v>
      </c>
    </row>
    <row r="1314" spans="1:19" x14ac:dyDescent="0.3">
      <c r="A1314" s="34">
        <v>2016</v>
      </c>
      <c r="B1314" s="35">
        <v>2</v>
      </c>
      <c r="C1314" s="30" t="str">
        <f t="shared" si="170"/>
        <v>2016-2</v>
      </c>
      <c r="D1314" s="7">
        <v>14.795185714285717</v>
      </c>
      <c r="E1314" s="7">
        <v>15.022371651302047</v>
      </c>
      <c r="F1314" s="7">
        <v>77.959740201008074</v>
      </c>
      <c r="G1314" s="7">
        <v>245.51</v>
      </c>
      <c r="H1314" s="24">
        <f t="shared" si="159"/>
        <v>93.159876046253288</v>
      </c>
      <c r="I1314" s="24">
        <f t="shared" si="160"/>
        <v>90.364010727131799</v>
      </c>
      <c r="J1314" s="24">
        <f t="shared" si="168"/>
        <v>77.959740201008074</v>
      </c>
      <c r="K1314" s="24">
        <f t="shared" si="169"/>
        <v>98.23543533930858</v>
      </c>
      <c r="L1314" s="24">
        <f t="shared" si="164"/>
        <v>117.38880806892915</v>
      </c>
      <c r="M1314" s="24">
        <f t="shared" si="165"/>
        <v>113.86579675480957</v>
      </c>
      <c r="N1314" s="16">
        <f t="shared" si="166"/>
        <v>64.11339026492098</v>
      </c>
      <c r="O1314" s="16">
        <f t="shared" si="167"/>
        <v>64.009628178675328</v>
      </c>
      <c r="P1314" s="63">
        <f>N1314*'Datos mes_productividad'!V1055/100</f>
        <v>66.494512763924249</v>
      </c>
      <c r="Q1314" s="63">
        <f t="shared" si="161"/>
        <v>20.104676271151597</v>
      </c>
      <c r="R1314" s="63">
        <f t="shared" si="162"/>
        <v>19.752384775339422</v>
      </c>
      <c r="S1314" s="63">
        <f t="shared" si="163"/>
        <v>135.88660973507902</v>
      </c>
    </row>
    <row r="1315" spans="1:19" x14ac:dyDescent="0.3">
      <c r="A1315" s="34">
        <v>2016</v>
      </c>
      <c r="B1315" s="35">
        <v>3</v>
      </c>
      <c r="C1315" s="30" t="str">
        <f t="shared" si="170"/>
        <v>2016-3</v>
      </c>
      <c r="D1315" s="7">
        <v>14.899069565217387</v>
      </c>
      <c r="E1315" s="7">
        <v>15.609941000908746</v>
      </c>
      <c r="F1315" s="7">
        <v>80.532411627641338</v>
      </c>
      <c r="G1315" s="7">
        <v>245.91300000000001</v>
      </c>
      <c r="H1315" s="24">
        <f t="shared" si="159"/>
        <v>93.813994680712682</v>
      </c>
      <c r="I1315" s="24">
        <f t="shared" si="160"/>
        <v>93.898414231667104</v>
      </c>
      <c r="J1315" s="24">
        <f t="shared" si="168"/>
        <v>80.532411627641338</v>
      </c>
      <c r="K1315" s="24">
        <f t="shared" si="169"/>
        <v>98.396686939820754</v>
      </c>
      <c r="L1315" s="24">
        <f t="shared" si="164"/>
        <v>114.62448570214831</v>
      </c>
      <c r="M1315" s="24">
        <f t="shared" si="165"/>
        <v>114.72763180145138</v>
      </c>
      <c r="N1315" s="16">
        <f t="shared" si="166"/>
        <v>62.603620452662526</v>
      </c>
      <c r="O1315" s="16">
        <f t="shared" si="167"/>
        <v>64.494108527112914</v>
      </c>
      <c r="P1315" s="63">
        <f>N1315*'Datos mes_productividad'!V1056/100</f>
        <v>64.674692686294463</v>
      </c>
      <c r="Q1315" s="63">
        <f t="shared" si="161"/>
        <v>20.470782168847926</v>
      </c>
      <c r="R1315" s="63">
        <f t="shared" si="162"/>
        <v>20.1622116760132</v>
      </c>
      <c r="S1315" s="63">
        <f t="shared" si="163"/>
        <v>137.39637954733749</v>
      </c>
    </row>
    <row r="1316" spans="1:19" x14ac:dyDescent="0.3">
      <c r="A1316" s="34">
        <v>2016</v>
      </c>
      <c r="B1316" s="35">
        <v>4</v>
      </c>
      <c r="C1316" s="30" t="str">
        <f t="shared" si="170"/>
        <v>2016-4</v>
      </c>
      <c r="D1316" s="7">
        <v>14.38797619047619</v>
      </c>
      <c r="E1316" s="7">
        <v>14.948972646115505</v>
      </c>
      <c r="F1316" s="7">
        <v>85.525421148555111</v>
      </c>
      <c r="G1316" s="7">
        <v>246.55099999999999</v>
      </c>
      <c r="H1316" s="24">
        <f t="shared" si="159"/>
        <v>90.595826530719322</v>
      </c>
      <c r="I1316" s="24">
        <f t="shared" si="160"/>
        <v>89.922493991559463</v>
      </c>
      <c r="J1316" s="24">
        <f t="shared" si="168"/>
        <v>85.525421148555111</v>
      </c>
      <c r="K1316" s="24">
        <f t="shared" si="169"/>
        <v>98.651968629961587</v>
      </c>
      <c r="L1316" s="24">
        <f t="shared" si="164"/>
        <v>104.50058610515192</v>
      </c>
      <c r="M1316" s="24">
        <f t="shared" si="165"/>
        <v>103.72390965458699</v>
      </c>
      <c r="N1316" s="16">
        <f t="shared" si="166"/>
        <v>57.074323950359037</v>
      </c>
      <c r="O1316" s="16">
        <f t="shared" si="167"/>
        <v>58.308368969878458</v>
      </c>
      <c r="P1316" s="63">
        <f>N1316*'Datos mes_productividad'!V1057/100</f>
        <v>58.731833436163214</v>
      </c>
      <c r="Q1316" s="63">
        <f t="shared" si="161"/>
        <v>20.564112240099472</v>
      </c>
      <c r="R1316" s="63">
        <f t="shared" si="162"/>
        <v>20.325630169927081</v>
      </c>
      <c r="S1316" s="63">
        <f t="shared" si="163"/>
        <v>142.92567604964097</v>
      </c>
    </row>
    <row r="1317" spans="1:19" x14ac:dyDescent="0.3">
      <c r="A1317" s="34">
        <v>2016</v>
      </c>
      <c r="B1317" s="35">
        <v>5</v>
      </c>
      <c r="C1317" s="30" t="str">
        <f t="shared" si="170"/>
        <v>2016-5</v>
      </c>
      <c r="D1317" s="7">
        <v>14.118299999999998</v>
      </c>
      <c r="E1317" s="7">
        <v>14.689460125036163</v>
      </c>
      <c r="F1317" s="7">
        <v>89.111844158998622</v>
      </c>
      <c r="G1317" s="7">
        <v>247.137</v>
      </c>
      <c r="H1317" s="24">
        <f t="shared" si="159"/>
        <v>88.897774139722301</v>
      </c>
      <c r="I1317" s="24">
        <f t="shared" si="160"/>
        <v>88.361449385356678</v>
      </c>
      <c r="J1317" s="24">
        <f t="shared" si="168"/>
        <v>89.111844158998622</v>
      </c>
      <c r="K1317" s="24">
        <f t="shared" si="169"/>
        <v>98.886443661971839</v>
      </c>
      <c r="L1317" s="24">
        <f t="shared" si="164"/>
        <v>98.648892491297872</v>
      </c>
      <c r="M1317" s="24">
        <f t="shared" si="165"/>
        <v>98.053738748183008</v>
      </c>
      <c r="N1317" s="16">
        <f t="shared" si="166"/>
        <v>53.878347071920388</v>
      </c>
      <c r="O1317" s="16">
        <f t="shared" si="167"/>
        <v>55.120883862212608</v>
      </c>
      <c r="P1317" s="63">
        <f>N1317*'Datos mes_productividad'!V1058/100</f>
        <v>55.226167354486108</v>
      </c>
      <c r="Q1317" s="63">
        <f t="shared" si="161"/>
        <v>20.629893325345062</v>
      </c>
      <c r="R1317" s="63">
        <f t="shared" si="162"/>
        <v>20.439604014391584</v>
      </c>
      <c r="S1317" s="63">
        <f t="shared" si="163"/>
        <v>146.12165292807961</v>
      </c>
    </row>
    <row r="1318" spans="1:19" x14ac:dyDescent="0.3">
      <c r="A1318" s="34">
        <v>2016</v>
      </c>
      <c r="B1318" s="35">
        <v>6</v>
      </c>
      <c r="C1318" s="30" t="str">
        <f t="shared" si="170"/>
        <v>2016-6</v>
      </c>
      <c r="D1318" s="7">
        <v>14.154240909090912</v>
      </c>
      <c r="E1318" s="7">
        <v>14.600948672174482</v>
      </c>
      <c r="F1318" s="7">
        <v>91.852762855967512</v>
      </c>
      <c r="G1318" s="7">
        <v>247.54</v>
      </c>
      <c r="H1318" s="24">
        <f t="shared" si="159"/>
        <v>89.124080906028468</v>
      </c>
      <c r="I1318" s="24">
        <f t="shared" si="160"/>
        <v>87.829026805119568</v>
      </c>
      <c r="J1318" s="24">
        <f t="shared" si="168"/>
        <v>91.852762855967512</v>
      </c>
      <c r="K1318" s="24">
        <f t="shared" si="169"/>
        <v>99.047695262483998</v>
      </c>
      <c r="L1318" s="24">
        <f t="shared" si="164"/>
        <v>96.105272521541437</v>
      </c>
      <c r="M1318" s="24">
        <f t="shared" si="165"/>
        <v>94.708775345551246</v>
      </c>
      <c r="N1318" s="16">
        <f t="shared" si="166"/>
        <v>52.489116680289847</v>
      </c>
      <c r="O1318" s="16">
        <f t="shared" si="167"/>
        <v>53.240513551057767</v>
      </c>
      <c r="P1318" s="63">
        <f>N1318*'Datos mes_productividad'!V1059/100</f>
        <v>53.591728402604261</v>
      </c>
      <c r="Q1318" s="63">
        <f t="shared" si="161"/>
        <v>20.879045792199776</v>
      </c>
      <c r="R1318" s="63">
        <f t="shared" si="162"/>
        <v>20.722979472731517</v>
      </c>
      <c r="S1318" s="63">
        <f t="shared" si="163"/>
        <v>147.51088331971013</v>
      </c>
    </row>
    <row r="1319" spans="1:19" x14ac:dyDescent="0.3">
      <c r="A1319" s="34">
        <v>2016</v>
      </c>
      <c r="B1319" s="35">
        <v>7</v>
      </c>
      <c r="C1319" s="30" t="str">
        <f t="shared" si="170"/>
        <v>2016-7</v>
      </c>
      <c r="D1319" s="7">
        <v>14.888295238095235</v>
      </c>
      <c r="E1319" s="7">
        <v>15.291954525954528</v>
      </c>
      <c r="F1319" s="7">
        <v>93.732782663655044</v>
      </c>
      <c r="G1319" s="7">
        <v>247.82900000000001</v>
      </c>
      <c r="H1319" s="24">
        <f t="shared" si="159"/>
        <v>93.746152681391777</v>
      </c>
      <c r="I1319" s="24">
        <f t="shared" si="160"/>
        <v>91.985631489978289</v>
      </c>
      <c r="J1319" s="24">
        <f t="shared" si="168"/>
        <v>93.732782663655044</v>
      </c>
      <c r="K1319" s="24">
        <f t="shared" si="169"/>
        <v>99.163332266325227</v>
      </c>
      <c r="L1319" s="24">
        <f t="shared" si="164"/>
        <v>99.17747689612878</v>
      </c>
      <c r="M1319" s="24">
        <f t="shared" si="165"/>
        <v>97.3149572642035</v>
      </c>
      <c r="N1319" s="16">
        <f t="shared" si="166"/>
        <v>54.167040166197097</v>
      </c>
      <c r="O1319" s="16">
        <f t="shared" si="167"/>
        <v>54.705578042180925</v>
      </c>
      <c r="P1319" s="63">
        <f>N1319*'Datos mes_productividad'!V1060/100</f>
        <v>55.309157228033826</v>
      </c>
      <c r="Q1319" s="63">
        <f t="shared" si="161"/>
        <v>21.712041614509417</v>
      </c>
      <c r="R1319" s="63">
        <f t="shared" si="162"/>
        <v>21.541999854378503</v>
      </c>
      <c r="S1319" s="63">
        <f t="shared" si="163"/>
        <v>145.8329598338029</v>
      </c>
    </row>
    <row r="1320" spans="1:19" x14ac:dyDescent="0.3">
      <c r="A1320" s="34">
        <v>2016</v>
      </c>
      <c r="B1320" s="35">
        <v>8</v>
      </c>
      <c r="C1320" s="30" t="str">
        <f t="shared" si="170"/>
        <v>2016-8</v>
      </c>
      <c r="D1320" s="7">
        <v>14.833930434782607</v>
      </c>
      <c r="E1320" s="7">
        <v>15.459242996662354</v>
      </c>
      <c r="F1320" s="7">
        <v>93.922135946077944</v>
      </c>
      <c r="G1320" s="7">
        <v>248.423</v>
      </c>
      <c r="H1320" s="24">
        <f t="shared" si="159"/>
        <v>93.403837388046512</v>
      </c>
      <c r="I1320" s="24">
        <f t="shared" si="160"/>
        <v>92.991921143333869</v>
      </c>
      <c r="J1320" s="24">
        <f t="shared" si="168"/>
        <v>93.922135946077944</v>
      </c>
      <c r="K1320" s="24">
        <f t="shared" si="169"/>
        <v>99.401008322663259</v>
      </c>
      <c r="L1320" s="24">
        <f t="shared" si="164"/>
        <v>98.852475234466837</v>
      </c>
      <c r="M1320" s="24">
        <f t="shared" si="165"/>
        <v>98.416530186406717</v>
      </c>
      <c r="N1320" s="16">
        <f t="shared" si="166"/>
        <v>53.989536375898417</v>
      </c>
      <c r="O1320" s="16">
        <f t="shared" si="167"/>
        <v>55.324826975324193</v>
      </c>
      <c r="P1320" s="63">
        <f>N1320*'Datos mes_productividad'!V1061/100</f>
        <v>55.132155195883442</v>
      </c>
      <c r="Q1320" s="63">
        <f t="shared" si="161"/>
        <v>21.65909060150279</v>
      </c>
      <c r="R1320" s="63">
        <f t="shared" si="162"/>
        <v>21.489595320611478</v>
      </c>
      <c r="S1320" s="63">
        <f t="shared" si="163"/>
        <v>146.01046362410156</v>
      </c>
    </row>
    <row r="1321" spans="1:19" x14ac:dyDescent="0.3">
      <c r="A1321" s="34">
        <v>2016</v>
      </c>
      <c r="B1321" s="35">
        <v>9</v>
      </c>
      <c r="C1321" s="30" t="str">
        <f t="shared" si="170"/>
        <v>2016-9</v>
      </c>
      <c r="D1321" s="7">
        <v>15.117427272727275</v>
      </c>
      <c r="E1321" s="7">
        <v>15.587435143564173</v>
      </c>
      <c r="F1321" s="7">
        <v>95.001381235551563</v>
      </c>
      <c r="G1321" s="7">
        <v>248.84200000000001</v>
      </c>
      <c r="H1321" s="24">
        <f t="shared" si="159"/>
        <v>95.188913343999459</v>
      </c>
      <c r="I1321" s="24">
        <f t="shared" si="160"/>
        <v>93.763034840069366</v>
      </c>
      <c r="J1321" s="24">
        <f t="shared" si="168"/>
        <v>95.001381235551563</v>
      </c>
      <c r="K1321" s="24">
        <f t="shared" si="169"/>
        <v>99.568661971830991</v>
      </c>
      <c r="L1321" s="24">
        <f t="shared" si="164"/>
        <v>99.765209862736029</v>
      </c>
      <c r="M1321" s="24">
        <f t="shared" si="165"/>
        <v>98.270780908922177</v>
      </c>
      <c r="N1321" s="16">
        <f t="shared" si="166"/>
        <v>54.488037999632169</v>
      </c>
      <c r="O1321" s="16">
        <f t="shared" si="167"/>
        <v>55.242894056704351</v>
      </c>
      <c r="P1321" s="63">
        <f>N1321*'Datos mes_productividad'!V1062/100</f>
        <v>55.645490924796093</v>
      </c>
      <c r="Q1321" s="63">
        <f t="shared" si="161"/>
        <v>21.997665028524153</v>
      </c>
      <c r="R1321" s="63">
        <f t="shared" si="162"/>
        <v>21.822687924346447</v>
      </c>
      <c r="S1321" s="63">
        <f t="shared" si="163"/>
        <v>145.51196200036782</v>
      </c>
    </row>
    <row r="1322" spans="1:19" x14ac:dyDescent="0.3">
      <c r="A1322" s="34">
        <v>2016</v>
      </c>
      <c r="B1322" s="35">
        <v>10</v>
      </c>
      <c r="C1322" s="30" t="str">
        <f t="shared" si="170"/>
        <v>2016-10</v>
      </c>
      <c r="D1322" s="7">
        <v>15.174542857142857</v>
      </c>
      <c r="E1322" s="7">
        <v>15.643228380454183</v>
      </c>
      <c r="F1322" s="7">
        <v>97.242831473012885</v>
      </c>
      <c r="G1322" s="7">
        <v>249.142</v>
      </c>
      <c r="H1322" s="24">
        <f t="shared" si="159"/>
        <v>95.548549300398932</v>
      </c>
      <c r="I1322" s="24">
        <f t="shared" si="160"/>
        <v>94.098647669645004</v>
      </c>
      <c r="J1322" s="24">
        <f t="shared" si="168"/>
        <v>97.242831473012885</v>
      </c>
      <c r="K1322" s="24">
        <f t="shared" si="169"/>
        <v>99.688700384122924</v>
      </c>
      <c r="L1322" s="24">
        <f t="shared" si="164"/>
        <v>97.951803326382006</v>
      </c>
      <c r="M1322" s="24">
        <f t="shared" si="165"/>
        <v>96.465433513150131</v>
      </c>
      <c r="N1322" s="16">
        <f t="shared" si="166"/>
        <v>53.497622960185168</v>
      </c>
      <c r="O1322" s="16">
        <f t="shared" si="167"/>
        <v>54.228018485372367</v>
      </c>
      <c r="P1322" s="63">
        <f>N1322*'Datos mes_productividad'!V1063/100</f>
        <v>54.638243578897836</v>
      </c>
      <c r="Q1322" s="63">
        <f t="shared" si="161"/>
        <v>22.231065990639721</v>
      </c>
      <c r="R1322" s="63">
        <f t="shared" si="162"/>
        <v>22.057982026015758</v>
      </c>
      <c r="S1322" s="63">
        <f t="shared" si="163"/>
        <v>146.50237703981486</v>
      </c>
    </row>
    <row r="1323" spans="1:19" x14ac:dyDescent="0.3">
      <c r="A1323" s="34">
        <v>2016</v>
      </c>
      <c r="B1323" s="35">
        <v>11</v>
      </c>
      <c r="C1323" s="30" t="str">
        <f t="shared" si="170"/>
        <v>2016-11</v>
      </c>
      <c r="D1323" s="7">
        <v>15.352963636363642</v>
      </c>
      <c r="E1323" s="7">
        <v>15.737068681584811</v>
      </c>
      <c r="F1323" s="7">
        <v>98.816670272988603</v>
      </c>
      <c r="G1323" s="7">
        <v>249.48099999999999</v>
      </c>
      <c r="H1323" s="24">
        <f t="shared" si="159"/>
        <v>96.671999725237796</v>
      </c>
      <c r="I1323" s="24">
        <f t="shared" si="160"/>
        <v>94.663124849070286</v>
      </c>
      <c r="J1323" s="24">
        <f t="shared" si="168"/>
        <v>98.816670272988603</v>
      </c>
      <c r="K1323" s="24">
        <f t="shared" si="169"/>
        <v>99.824343790012804</v>
      </c>
      <c r="L1323" s="24">
        <f t="shared" si="164"/>
        <v>97.657803170059211</v>
      </c>
      <c r="M1323" s="24">
        <f t="shared" si="165"/>
        <v>95.628442985024904</v>
      </c>
      <c r="N1323" s="16">
        <f t="shared" si="166"/>
        <v>53.337051036248404</v>
      </c>
      <c r="O1323" s="16">
        <f t="shared" si="167"/>
        <v>53.757504476589425</v>
      </c>
      <c r="P1323" s="63">
        <f>N1323*'Datos mes_productividad'!V1064/100</f>
        <v>54.478442222395685</v>
      </c>
      <c r="Q1323" s="63">
        <f t="shared" si="161"/>
        <v>22.51710922242335</v>
      </c>
      <c r="R1323" s="63">
        <f t="shared" si="162"/>
        <v>22.341871848665498</v>
      </c>
      <c r="S1323" s="63">
        <f t="shared" si="163"/>
        <v>146.6629489637516</v>
      </c>
    </row>
    <row r="1324" spans="1:19" x14ac:dyDescent="0.3">
      <c r="A1324" s="34">
        <v>2016</v>
      </c>
      <c r="B1324" s="35">
        <v>12</v>
      </c>
      <c r="C1324" s="30" t="str">
        <f t="shared" si="170"/>
        <v>2016-12</v>
      </c>
      <c r="D1324" s="7">
        <v>15.881500000000001</v>
      </c>
      <c r="E1324" s="7">
        <v>16.624286074092524</v>
      </c>
      <c r="F1324" s="7">
        <v>100</v>
      </c>
      <c r="G1324" s="7">
        <v>249.92</v>
      </c>
      <c r="H1324" s="24">
        <f t="shared" si="159"/>
        <v>100</v>
      </c>
      <c r="I1324" s="24">
        <f t="shared" si="160"/>
        <v>100</v>
      </c>
      <c r="J1324" s="24">
        <f t="shared" si="168"/>
        <v>100</v>
      </c>
      <c r="K1324" s="24">
        <f t="shared" si="169"/>
        <v>100</v>
      </c>
      <c r="L1324" s="24">
        <f t="shared" si="164"/>
        <v>100</v>
      </c>
      <c r="M1324" s="24">
        <f t="shared" si="165"/>
        <v>100</v>
      </c>
      <c r="N1324" s="16">
        <f t="shared" si="166"/>
        <v>54.616271618734245</v>
      </c>
      <c r="O1324" s="16">
        <f t="shared" si="167"/>
        <v>56.214974121253526</v>
      </c>
      <c r="P1324" s="63">
        <f>N1324*'Datos mes_productividad'!V1065/100</f>
        <v>55.789332640687206</v>
      </c>
      <c r="Q1324" s="63">
        <f t="shared" si="161"/>
        <v>23.089116822870722</v>
      </c>
      <c r="R1324" s="63">
        <f t="shared" si="162"/>
        <v>22.902817136669263</v>
      </c>
      <c r="S1324" s="63">
        <f t="shared" si="163"/>
        <v>145.38372838126574</v>
      </c>
    </row>
    <row r="1325" spans="1:19" x14ac:dyDescent="0.3">
      <c r="A1325" s="34">
        <v>2017</v>
      </c>
      <c r="B1325" s="35">
        <v>1</v>
      </c>
      <c r="C1325" s="30" t="str">
        <f t="shared" si="170"/>
        <v>2017-1</v>
      </c>
      <c r="D1325" s="7">
        <v>15.910277272727274</v>
      </c>
      <c r="E1325" s="7">
        <v>16.921363391040806</v>
      </c>
      <c r="F1325" s="7">
        <v>101.5859</v>
      </c>
      <c r="G1325" s="7">
        <v>250.46700000000001</v>
      </c>
      <c r="H1325" s="24">
        <f t="shared" si="159"/>
        <v>100.18119996679957</v>
      </c>
      <c r="I1325" s="24">
        <f t="shared" si="160"/>
        <v>101.78700796908957</v>
      </c>
      <c r="J1325" s="24">
        <f t="shared" si="168"/>
        <v>101.58589999999998</v>
      </c>
      <c r="K1325" s="24">
        <f t="shared" si="169"/>
        <v>100.21887003841231</v>
      </c>
      <c r="L1325" s="24">
        <f t="shared" si="164"/>
        <v>98.833072894613153</v>
      </c>
      <c r="M1325" s="24">
        <f t="shared" si="165"/>
        <v>100.41727172031776</v>
      </c>
      <c r="N1325" s="16">
        <f t="shared" si="166"/>
        <v>53.978939541263536</v>
      </c>
      <c r="O1325" s="16">
        <f t="shared" si="167"/>
        <v>56.449543310845463</v>
      </c>
      <c r="P1325" s="63">
        <f>N1325*'Datos mes_productividad'!V1066/100</f>
        <v>55.14255703900897</v>
      </c>
      <c r="Q1325" s="63">
        <f t="shared" si="161"/>
        <v>23.2323555955617</v>
      </c>
      <c r="R1325" s="63">
        <f t="shared" si="162"/>
        <v>23.04722082527643</v>
      </c>
      <c r="S1325" s="63">
        <f t="shared" si="163"/>
        <v>146.02106045873646</v>
      </c>
    </row>
    <row r="1326" spans="1:19" x14ac:dyDescent="0.3">
      <c r="A1326" s="34">
        <v>2017</v>
      </c>
      <c r="B1326" s="35">
        <v>2</v>
      </c>
      <c r="C1326" s="30" t="str">
        <f t="shared" si="170"/>
        <v>2017-2</v>
      </c>
      <c r="D1326" s="7">
        <v>15.580245000000005</v>
      </c>
      <c r="E1326" s="7">
        <v>16.484780171876938</v>
      </c>
      <c r="F1326" s="7">
        <v>103.6859</v>
      </c>
      <c r="G1326" s="7">
        <v>250.99799999999999</v>
      </c>
      <c r="H1326" s="24">
        <f t="shared" si="159"/>
        <v>98.103107389100558</v>
      </c>
      <c r="I1326" s="24">
        <f t="shared" si="160"/>
        <v>99.160830717218033</v>
      </c>
      <c r="J1326" s="24">
        <f t="shared" si="168"/>
        <v>103.6859</v>
      </c>
      <c r="K1326" s="24">
        <f t="shared" si="169"/>
        <v>100.43133802816901</v>
      </c>
      <c r="L1326" s="24">
        <f t="shared" si="164"/>
        <v>95.023781823840295</v>
      </c>
      <c r="M1326" s="24">
        <f t="shared" si="165"/>
        <v>96.048304628835439</v>
      </c>
      <c r="N1326" s="16">
        <f t="shared" si="166"/>
        <v>51.898446783302042</v>
      </c>
      <c r="O1326" s="16">
        <f t="shared" si="167"/>
        <v>53.993529591002584</v>
      </c>
      <c r="P1326" s="63">
        <f>N1326*'Datos mes_productividad'!V1067/100</f>
        <v>53.021297283324401</v>
      </c>
      <c r="Q1326" s="63">
        <f t="shared" si="161"/>
        <v>23.074584839966931</v>
      </c>
      <c r="R1326" s="63">
        <f t="shared" si="162"/>
        <v>22.899641981079721</v>
      </c>
      <c r="S1326" s="63">
        <f t="shared" si="163"/>
        <v>148.10155321669797</v>
      </c>
    </row>
    <row r="1327" spans="1:19" x14ac:dyDescent="0.3">
      <c r="A1327" s="34">
        <v>2017</v>
      </c>
      <c r="B1327" s="35">
        <v>3</v>
      </c>
      <c r="C1327" s="30" t="str">
        <f t="shared" si="170"/>
        <v>2017-3</v>
      </c>
      <c r="D1327" s="7">
        <v>15.524039130434783</v>
      </c>
      <c r="E1327" s="7">
        <v>16.120732722668198</v>
      </c>
      <c r="F1327" s="7">
        <v>106.1476</v>
      </c>
      <c r="G1327" s="7">
        <v>250.94399999999999</v>
      </c>
      <c r="H1327" s="24">
        <f t="shared" si="159"/>
        <v>97.749199574566532</v>
      </c>
      <c r="I1327" s="24">
        <f t="shared" si="160"/>
        <v>96.970977585563389</v>
      </c>
      <c r="J1327" s="24">
        <f t="shared" si="168"/>
        <v>106.14759999999998</v>
      </c>
      <c r="K1327" s="24">
        <f t="shared" si="169"/>
        <v>100.40973111395645</v>
      </c>
      <c r="L1327" s="24">
        <f t="shared" si="164"/>
        <v>92.465310999840725</v>
      </c>
      <c r="M1327" s="24">
        <f t="shared" si="165"/>
        <v>91.729156243041942</v>
      </c>
      <c r="N1327" s="16">
        <f t="shared" si="166"/>
        <v>50.501105408780369</v>
      </c>
      <c r="O1327" s="16">
        <f t="shared" si="167"/>
        <v>51.565521443670235</v>
      </c>
      <c r="P1327" s="63">
        <f>N1327*'Datos mes_productividad'!V1068/100</f>
        <v>51.597696020655839</v>
      </c>
      <c r="Q1327" s="63">
        <f t="shared" si="161"/>
        <v>23.208266895908384</v>
      </c>
      <c r="R1327" s="63">
        <f t="shared" si="162"/>
        <v>23.038031740220163</v>
      </c>
      <c r="S1327" s="63">
        <f t="shared" si="163"/>
        <v>149.49889459121962</v>
      </c>
    </row>
    <row r="1328" spans="1:19" x14ac:dyDescent="0.3">
      <c r="A1328" s="34">
        <v>2017</v>
      </c>
      <c r="B1328" s="35">
        <v>4</v>
      </c>
      <c r="C1328" s="30" t="str">
        <f t="shared" si="170"/>
        <v>2017-4</v>
      </c>
      <c r="D1328" s="7">
        <v>15.335520000000002</v>
      </c>
      <c r="E1328" s="7">
        <v>15.97961491445362</v>
      </c>
      <c r="F1328" s="7">
        <v>108.9667</v>
      </c>
      <c r="G1328" s="7">
        <v>251.227</v>
      </c>
      <c r="H1328" s="24">
        <f t="shared" si="159"/>
        <v>96.562163523596638</v>
      </c>
      <c r="I1328" s="24">
        <f t="shared" si="160"/>
        <v>96.122112211221108</v>
      </c>
      <c r="J1328" s="24">
        <f t="shared" si="168"/>
        <v>108.96669999999999</v>
      </c>
      <c r="K1328" s="24">
        <f t="shared" si="169"/>
        <v>100.52296734955186</v>
      </c>
      <c r="L1328" s="24">
        <f t="shared" si="164"/>
        <v>89.079647370110266</v>
      </c>
      <c r="M1328" s="24">
        <f t="shared" si="165"/>
        <v>88.673695242478132</v>
      </c>
      <c r="N1328" s="16">
        <f t="shared" si="166"/>
        <v>48.651982164670088</v>
      </c>
      <c r="O1328" s="16">
        <f t="shared" si="167"/>
        <v>49.8478948329183</v>
      </c>
      <c r="P1328" s="63">
        <f>N1328*'Datos mes_productividad'!V1069/100</f>
        <v>49.712247743877825</v>
      </c>
      <c r="Q1328" s="63">
        <f t="shared" si="161"/>
        <v>23.210005544740589</v>
      </c>
      <c r="R1328" s="63">
        <f t="shared" si="162"/>
        <v>23.047408304788071</v>
      </c>
      <c r="S1328" s="63">
        <f t="shared" si="163"/>
        <v>151.34801783532993</v>
      </c>
    </row>
    <row r="1329" spans="1:19" x14ac:dyDescent="0.3">
      <c r="A1329" s="34">
        <v>2017</v>
      </c>
      <c r="B1329" s="35">
        <v>5</v>
      </c>
      <c r="C1329" s="30" t="str">
        <f t="shared" si="170"/>
        <v>2017-5</v>
      </c>
      <c r="D1329" s="7">
        <v>15.717308695652175</v>
      </c>
      <c r="E1329" s="7">
        <v>16.163376543100039</v>
      </c>
      <c r="F1329" s="7">
        <v>110.5301</v>
      </c>
      <c r="G1329" s="7">
        <v>251.43</v>
      </c>
      <c r="H1329" s="24">
        <f t="shared" si="159"/>
        <v>98.966147376835778</v>
      </c>
      <c r="I1329" s="24">
        <f t="shared" si="160"/>
        <v>97.227492784121594</v>
      </c>
      <c r="J1329" s="24">
        <f t="shared" si="168"/>
        <v>110.5301</v>
      </c>
      <c r="K1329" s="24">
        <f t="shared" si="169"/>
        <v>100.6041933418694</v>
      </c>
      <c r="L1329" s="24">
        <f t="shared" si="164"/>
        <v>90.078715435877896</v>
      </c>
      <c r="M1329" s="24">
        <f t="shared" si="165"/>
        <v>88.496196802490729</v>
      </c>
      <c r="N1329" s="16">
        <f t="shared" si="166"/>
        <v>49.197635893125771</v>
      </c>
      <c r="O1329" s="16">
        <f t="shared" si="167"/>
        <v>49.748114130813747</v>
      </c>
      <c r="P1329" s="63">
        <f>N1329*'Datos mes_productividad'!V1070/100</f>
        <v>50.273663227578588</v>
      </c>
      <c r="Q1329" s="63">
        <f t="shared" si="161"/>
        <v>23.702073087018796</v>
      </c>
      <c r="R1329" s="63">
        <f t="shared" si="162"/>
        <v>23.53295054921325</v>
      </c>
      <c r="S1329" s="63">
        <f t="shared" si="163"/>
        <v>150.80236410687422</v>
      </c>
    </row>
    <row r="1330" spans="1:19" x14ac:dyDescent="0.3">
      <c r="A1330" s="34">
        <v>2017</v>
      </c>
      <c r="B1330" s="35">
        <v>6</v>
      </c>
      <c r="C1330" s="30" t="str">
        <f t="shared" si="170"/>
        <v>2017-6</v>
      </c>
      <c r="D1330" s="7">
        <v>16.123190909090912</v>
      </c>
      <c r="E1330" s="7">
        <v>16.576780467103042</v>
      </c>
      <c r="F1330" s="7">
        <v>111.8477</v>
      </c>
      <c r="G1330" s="7">
        <v>251.74600000000001</v>
      </c>
      <c r="H1330" s="24">
        <f t="shared" si="159"/>
        <v>101.52183930416467</v>
      </c>
      <c r="I1330" s="24">
        <f t="shared" si="160"/>
        <v>99.714239716654575</v>
      </c>
      <c r="J1330" s="24">
        <f t="shared" si="168"/>
        <v>111.84769999999999</v>
      </c>
      <c r="K1330" s="24">
        <f t="shared" si="169"/>
        <v>100.73063380281691</v>
      </c>
      <c r="L1330" s="24">
        <f t="shared" si="164"/>
        <v>91.431108712438771</v>
      </c>
      <c r="M1330" s="24">
        <f t="shared" si="165"/>
        <v>89.803174905023837</v>
      </c>
      <c r="N1330" s="16">
        <f t="shared" si="166"/>
        <v>49.936262678405754</v>
      </c>
      <c r="O1330" s="16">
        <f t="shared" si="167"/>
        <v>50.482831532923186</v>
      </c>
      <c r="P1330" s="63">
        <f>N1330*'Datos mes_productividad'!V1071/100</f>
        <v>51.032373720575769</v>
      </c>
      <c r="Q1330" s="63">
        <f t="shared" si="161"/>
        <v>24.195062853677349</v>
      </c>
      <c r="R1330" s="63">
        <f t="shared" si="162"/>
        <v>24.018334777772651</v>
      </c>
      <c r="S1330" s="63">
        <f t="shared" si="163"/>
        <v>150.06373732159423</v>
      </c>
    </row>
    <row r="1331" spans="1:19" x14ac:dyDescent="0.3">
      <c r="A1331" s="34">
        <v>2017</v>
      </c>
      <c r="B1331" s="35">
        <v>7</v>
      </c>
      <c r="C1331" s="30" t="str">
        <f t="shared" si="170"/>
        <v>2017-7</v>
      </c>
      <c r="D1331" s="7">
        <v>17.185952380952383</v>
      </c>
      <c r="E1331" s="7">
        <v>17.751516704327759</v>
      </c>
      <c r="F1331" s="7">
        <v>113.7852</v>
      </c>
      <c r="G1331" s="7">
        <v>251.98500000000001</v>
      </c>
      <c r="H1331" s="24">
        <f t="shared" si="159"/>
        <v>108.21365979883753</v>
      </c>
      <c r="I1331" s="24">
        <f t="shared" si="160"/>
        <v>106.78062579777139</v>
      </c>
      <c r="J1331" s="24">
        <f t="shared" si="168"/>
        <v>113.7852</v>
      </c>
      <c r="K1331" s="24">
        <f t="shared" si="169"/>
        <v>100.82626440460949</v>
      </c>
      <c r="L1331" s="24">
        <f t="shared" si="164"/>
        <v>95.889263938263085</v>
      </c>
      <c r="M1331" s="24">
        <f t="shared" si="165"/>
        <v>94.619437413440096</v>
      </c>
      <c r="N1331" s="16">
        <f t="shared" si="166"/>
        <v>52.371140845726757</v>
      </c>
      <c r="O1331" s="16">
        <f t="shared" si="167"/>
        <v>53.190292255641026</v>
      </c>
      <c r="P1331" s="63">
        <f>N1331*'Datos mes_productividad'!V1072/100</f>
        <v>53.27966785720686</v>
      </c>
      <c r="Q1331" s="63">
        <f t="shared" si="161"/>
        <v>25.371425434796663</v>
      </c>
      <c r="R1331" s="63">
        <f t="shared" si="162"/>
        <v>25.215286415235603</v>
      </c>
      <c r="S1331" s="63">
        <f t="shared" si="163"/>
        <v>147.62885915427324</v>
      </c>
    </row>
    <row r="1332" spans="1:19" x14ac:dyDescent="0.3">
      <c r="A1332" s="34">
        <v>2017</v>
      </c>
      <c r="B1332" s="35">
        <v>8</v>
      </c>
      <c r="C1332" s="30" t="str">
        <f t="shared" si="170"/>
        <v>2017-8</v>
      </c>
      <c r="D1332" s="7">
        <v>17.3994</v>
      </c>
      <c r="E1332" s="7">
        <v>18.344706801480989</v>
      </c>
      <c r="F1332" s="7">
        <v>115.3819</v>
      </c>
      <c r="G1332" s="7">
        <v>252.535</v>
      </c>
      <c r="H1332" s="24">
        <f t="shared" si="159"/>
        <v>109.55766142996568</v>
      </c>
      <c r="I1332" s="24">
        <f t="shared" si="160"/>
        <v>110.34883976202497</v>
      </c>
      <c r="J1332" s="24">
        <f t="shared" si="168"/>
        <v>115.38189999999999</v>
      </c>
      <c r="K1332" s="24">
        <f t="shared" si="169"/>
        <v>101.04633482714469</v>
      </c>
      <c r="L1332" s="24">
        <f t="shared" si="164"/>
        <v>95.945725800418174</v>
      </c>
      <c r="M1332" s="24">
        <f t="shared" si="165"/>
        <v>96.638604585125677</v>
      </c>
      <c r="N1332" s="16">
        <f t="shared" si="166"/>
        <v>52.40197820972238</v>
      </c>
      <c r="O1332" s="16">
        <f t="shared" si="167"/>
        <v>54.325366558668918</v>
      </c>
      <c r="P1332" s="63">
        <f>N1332*'Datos mes_productividad'!V1073/100</f>
        <v>53.070954277912342</v>
      </c>
      <c r="Q1332" s="63">
        <f t="shared" si="161"/>
        <v>25.681170203377565</v>
      </c>
      <c r="R1332" s="63">
        <f t="shared" si="162"/>
        <v>25.564772381368918</v>
      </c>
      <c r="S1332" s="63">
        <f t="shared" si="163"/>
        <v>147.59802179027764</v>
      </c>
    </row>
    <row r="1333" spans="1:19" x14ac:dyDescent="0.3">
      <c r="A1333" s="34">
        <v>2017</v>
      </c>
      <c r="B1333" s="35">
        <v>9</v>
      </c>
      <c r="C1333" s="30" t="str">
        <f t="shared" si="170"/>
        <v>2017-9</v>
      </c>
      <c r="D1333" s="7">
        <v>17.226543333333336</v>
      </c>
      <c r="E1333" s="7">
        <v>18.014852614299613</v>
      </c>
      <c r="F1333" s="7">
        <v>117.5719</v>
      </c>
      <c r="G1333" s="7">
        <v>252.81200000000001</v>
      </c>
      <c r="H1333" s="24">
        <f t="shared" si="159"/>
        <v>108.46924618791256</v>
      </c>
      <c r="I1333" s="24">
        <f t="shared" si="160"/>
        <v>108.36466921953519</v>
      </c>
      <c r="J1333" s="24">
        <f t="shared" si="168"/>
        <v>117.5719</v>
      </c>
      <c r="K1333" s="24">
        <f t="shared" si="169"/>
        <v>101.15717029449425</v>
      </c>
      <c r="L1333" s="24">
        <f t="shared" si="164"/>
        <v>93.325377988669842</v>
      </c>
      <c r="M1333" s="24">
        <f t="shared" si="165"/>
        <v>93.235401470479431</v>
      </c>
      <c r="N1333" s="16">
        <f t="shared" si="166"/>
        <v>50.970841931502356</v>
      </c>
      <c r="O1333" s="16">
        <f t="shared" si="167"/>
        <v>52.41225680847684</v>
      </c>
      <c r="P1333" s="63">
        <f>N1333*'Datos mes_productividad'!V1074/100</f>
        <v>51.389070487003124</v>
      </c>
      <c r="Q1333" s="63">
        <f t="shared" si="161"/>
        <v>25.672572493971579</v>
      </c>
      <c r="R1333" s="63">
        <f t="shared" si="162"/>
        <v>25.600526170625866</v>
      </c>
      <c r="S1333" s="63">
        <f t="shared" si="163"/>
        <v>149.02915806849762</v>
      </c>
    </row>
    <row r="1334" spans="1:19" x14ac:dyDescent="0.3">
      <c r="A1334" s="34">
        <v>2017</v>
      </c>
      <c r="B1334" s="35">
        <v>10</v>
      </c>
      <c r="C1334" s="30" t="str">
        <f t="shared" si="170"/>
        <v>2017-10</v>
      </c>
      <c r="D1334" s="7">
        <v>17.450925806451618</v>
      </c>
      <c r="E1334" s="7">
        <v>18.037792947654694</v>
      </c>
      <c r="F1334" s="7">
        <v>119.3528</v>
      </c>
      <c r="G1334" s="7">
        <v>253.52600000000001</v>
      </c>
      <c r="H1334" s="24">
        <f t="shared" si="159"/>
        <v>109.88210059787562</v>
      </c>
      <c r="I1334" s="24">
        <f t="shared" si="160"/>
        <v>108.50266211290116</v>
      </c>
      <c r="J1334" s="24">
        <f t="shared" si="168"/>
        <v>119.35279999999999</v>
      </c>
      <c r="K1334" s="24">
        <f t="shared" si="169"/>
        <v>101.44286171574906</v>
      </c>
      <c r="L1334" s="24">
        <f t="shared" si="164"/>
        <v>93.393324128016474</v>
      </c>
      <c r="M1334" s="24">
        <f t="shared" si="165"/>
        <v>92.220882530696201</v>
      </c>
      <c r="N1334" s="16">
        <f t="shared" si="166"/>
        <v>51.007951579522349</v>
      </c>
      <c r="O1334" s="16">
        <f t="shared" si="167"/>
        <v>51.84194524902248</v>
      </c>
      <c r="P1334" s="63">
        <f>N1334*'Datos mes_productividad'!V1075/100</f>
        <v>51.194885806632008</v>
      </c>
      <c r="Q1334" s="63">
        <f t="shared" si="161"/>
        <v>26.000491827370027</v>
      </c>
      <c r="R1334" s="63">
        <f t="shared" si="162"/>
        <v>25.967870074090257</v>
      </c>
      <c r="S1334" s="63">
        <f t="shared" si="163"/>
        <v>148.99204842047766</v>
      </c>
    </row>
    <row r="1335" spans="1:19" x14ac:dyDescent="0.3">
      <c r="A1335" s="34">
        <v>2017</v>
      </c>
      <c r="B1335" s="35">
        <v>11</v>
      </c>
      <c r="C1335" s="30" t="str">
        <f t="shared" si="170"/>
        <v>2017-11</v>
      </c>
      <c r="D1335" s="7">
        <v>17.487220000000001</v>
      </c>
      <c r="E1335" s="7">
        <v>18.116196316131798</v>
      </c>
      <c r="F1335" s="7">
        <v>120.994</v>
      </c>
      <c r="G1335" s="7">
        <v>253.816</v>
      </c>
      <c r="H1335" s="24">
        <f t="shared" si="159"/>
        <v>110.11063186726695</v>
      </c>
      <c r="I1335" s="24">
        <f t="shared" si="160"/>
        <v>108.97428157449892</v>
      </c>
      <c r="J1335" s="24">
        <f t="shared" si="168"/>
        <v>120.994</v>
      </c>
      <c r="K1335" s="24">
        <f t="shared" si="169"/>
        <v>101.55889884763126</v>
      </c>
      <c r="L1335" s="24">
        <f t="shared" si="164"/>
        <v>92.423711290283208</v>
      </c>
      <c r="M1335" s="24">
        <f t="shared" si="165"/>
        <v>91.469891394761902</v>
      </c>
      <c r="N1335" s="16">
        <f t="shared" si="166"/>
        <v>50.478385198415829</v>
      </c>
      <c r="O1335" s="16">
        <f t="shared" si="167"/>
        <v>51.4197757763041</v>
      </c>
      <c r="P1335" s="63">
        <f>N1335*'Datos mes_productividad'!V1076/100</f>
        <v>50.435216487796779</v>
      </c>
      <c r="Q1335" s="63">
        <f t="shared" si="161"/>
        <v>26.147173727905589</v>
      </c>
      <c r="R1335" s="63">
        <f t="shared" si="162"/>
        <v>26.154722735302705</v>
      </c>
      <c r="S1335" s="63">
        <f t="shared" si="163"/>
        <v>149.52161480158418</v>
      </c>
    </row>
    <row r="1336" spans="1:19" x14ac:dyDescent="0.3">
      <c r="A1336" s="34">
        <v>2017</v>
      </c>
      <c r="B1336" s="35">
        <v>12</v>
      </c>
      <c r="C1336" s="30" t="str">
        <f t="shared" si="170"/>
        <v>2017-12</v>
      </c>
      <c r="D1336" s="7">
        <v>17.727693548387098</v>
      </c>
      <c r="E1336" s="7">
        <v>18.323289420878549</v>
      </c>
      <c r="F1336" s="7">
        <v>124.79559999999999</v>
      </c>
      <c r="G1336" s="7">
        <v>254.34399999999999</v>
      </c>
      <c r="H1336" s="24">
        <f t="shared" si="159"/>
        <v>111.62480589608725</v>
      </c>
      <c r="I1336" s="24">
        <f t="shared" si="160"/>
        <v>110.22000788012048</v>
      </c>
      <c r="J1336" s="24">
        <f t="shared" si="168"/>
        <v>124.79559999999998</v>
      </c>
      <c r="K1336" s="24">
        <f t="shared" si="169"/>
        <v>101.77016645326505</v>
      </c>
      <c r="L1336" s="24">
        <f t="shared" si="164"/>
        <v>91.029451970728161</v>
      </c>
      <c r="M1336" s="24">
        <f t="shared" si="165"/>
        <v>89.883846453240722</v>
      </c>
      <c r="N1336" s="16">
        <f t="shared" si="166"/>
        <v>49.716892741378132</v>
      </c>
      <c r="O1336" s="16">
        <f t="shared" si="167"/>
        <v>50.528181022876531</v>
      </c>
      <c r="P1336" s="63">
        <f>N1336*'Datos mes_productividad'!V1077/100</f>
        <v>49.450667043248167</v>
      </c>
      <c r="Q1336" s="63">
        <f t="shared" si="161"/>
        <v>26.641728709802372</v>
      </c>
      <c r="R1336" s="63">
        <f t="shared" si="162"/>
        <v>26.688924385713904</v>
      </c>
      <c r="S1336" s="63">
        <f t="shared" si="163"/>
        <v>150.28310725862187</v>
      </c>
    </row>
    <row r="1337" spans="1:19" x14ac:dyDescent="0.3">
      <c r="A1337" s="34">
        <v>2018</v>
      </c>
      <c r="B1337" s="35">
        <v>1</v>
      </c>
      <c r="C1337" s="30" t="str">
        <f t="shared" si="170"/>
        <v>2018-1</v>
      </c>
      <c r="D1337" s="7">
        <v>19.0227</v>
      </c>
      <c r="E1337" s="7">
        <v>19.736116225148479</v>
      </c>
      <c r="F1337" s="7">
        <v>126.98869999999999</v>
      </c>
      <c r="G1337" s="7">
        <v>255.20400000000001</v>
      </c>
      <c r="H1337" s="24">
        <f t="shared" si="159"/>
        <v>119.77898813084407</v>
      </c>
      <c r="I1337" s="24">
        <f t="shared" si="160"/>
        <v>118.71857917499065</v>
      </c>
      <c r="J1337" s="24">
        <f t="shared" si="168"/>
        <v>126.98869999999999</v>
      </c>
      <c r="K1337" s="24">
        <f t="shared" si="169"/>
        <v>102.11427656850194</v>
      </c>
      <c r="L1337" s="24">
        <f t="shared" si="164"/>
        <v>96.316796069952062</v>
      </c>
      <c r="M1337" s="24">
        <f t="shared" si="165"/>
        <v>95.464098992229935</v>
      </c>
      <c r="N1337" s="16">
        <f t="shared" si="166"/>
        <v>52.604642956027384</v>
      </c>
      <c r="O1337" s="16">
        <f t="shared" si="167"/>
        <v>53.665118543569903</v>
      </c>
      <c r="P1337" s="63">
        <f>N1337*'Datos mes_productividad'!V1078/100</f>
        <v>52.087317770095979</v>
      </c>
      <c r="Q1337" s="63">
        <f t="shared" si="161"/>
        <v>28.038576584403778</v>
      </c>
      <c r="R1337" s="63">
        <f t="shared" si="162"/>
        <v>28.136985802547954</v>
      </c>
      <c r="S1337" s="63">
        <f t="shared" si="163"/>
        <v>147.39535704397261</v>
      </c>
    </row>
    <row r="1338" spans="1:19" x14ac:dyDescent="0.3">
      <c r="A1338" s="34">
        <v>2018</v>
      </c>
      <c r="B1338" s="35">
        <v>2</v>
      </c>
      <c r="C1338" s="30" t="str">
        <f t="shared" si="170"/>
        <v>2018-2</v>
      </c>
      <c r="D1338" s="7">
        <v>19.83703214285714</v>
      </c>
      <c r="E1338" s="7">
        <v>20.145555555555553</v>
      </c>
      <c r="F1338" s="7">
        <v>130.06059999999999</v>
      </c>
      <c r="G1338" s="7">
        <v>255.71100000000001</v>
      </c>
      <c r="H1338" s="24">
        <f t="shared" si="159"/>
        <v>124.90653995439436</v>
      </c>
      <c r="I1338" s="24">
        <f t="shared" si="160"/>
        <v>121.18147790388795</v>
      </c>
      <c r="J1338" s="24">
        <f t="shared" si="168"/>
        <v>130.06059999999999</v>
      </c>
      <c r="K1338" s="24">
        <f t="shared" si="169"/>
        <v>102.31714148527531</v>
      </c>
      <c r="L1338" s="24">
        <f t="shared" si="164"/>
        <v>98.262503178902477</v>
      </c>
      <c r="M1338" s="24">
        <f t="shared" si="165"/>
        <v>95.332040757053775</v>
      </c>
      <c r="N1338" s="16">
        <f t="shared" si="166"/>
        <v>53.667315635556754</v>
      </c>
      <c r="O1338" s="16">
        <f t="shared" si="167"/>
        <v>53.59088204084064</v>
      </c>
      <c r="P1338" s="63">
        <f>N1338*'Datos mes_productividad'!V1079/100</f>
        <v>52.900226346621182</v>
      </c>
      <c r="Q1338" s="63">
        <f t="shared" si="161"/>
        <v>29.028061632880291</v>
      </c>
      <c r="R1338" s="63">
        <f t="shared" si="162"/>
        <v>29.180229381690857</v>
      </c>
      <c r="S1338" s="63">
        <f t="shared" si="163"/>
        <v>146.33268436444325</v>
      </c>
    </row>
    <row r="1339" spans="1:19" x14ac:dyDescent="0.3">
      <c r="A1339" s="34">
        <v>2018</v>
      </c>
      <c r="B1339" s="35">
        <v>3</v>
      </c>
      <c r="C1339" s="30" t="str">
        <f t="shared" si="170"/>
        <v>2018-3</v>
      </c>
      <c r="D1339" s="7">
        <v>20.237800000000004</v>
      </c>
      <c r="E1339" s="7">
        <v>20.732777777777773</v>
      </c>
      <c r="F1339" s="7">
        <v>133.1054</v>
      </c>
      <c r="G1339" s="7">
        <v>256.27100000000002</v>
      </c>
      <c r="H1339" s="24">
        <f t="shared" si="159"/>
        <v>127.43002864968676</v>
      </c>
      <c r="I1339" s="24">
        <f t="shared" si="160"/>
        <v>124.71379333448773</v>
      </c>
      <c r="J1339" s="24">
        <f t="shared" si="168"/>
        <v>133.1054</v>
      </c>
      <c r="K1339" s="24">
        <f t="shared" si="169"/>
        <v>102.54121318822025</v>
      </c>
      <c r="L1339" s="24">
        <f t="shared" si="164"/>
        <v>98.169042986599678</v>
      </c>
      <c r="M1339" s="24">
        <f t="shared" si="165"/>
        <v>96.076520335188107</v>
      </c>
      <c r="N1339" s="16">
        <f t="shared" si="166"/>
        <v>53.616271163073272</v>
      </c>
      <c r="O1339" s="16">
        <f t="shared" si="167"/>
        <v>54.009391043026866</v>
      </c>
      <c r="P1339" s="63">
        <f>N1339*'Datos mes_productividad'!V1080/100</f>
        <v>52.611902258589943</v>
      </c>
      <c r="Q1339" s="63">
        <f t="shared" si="161"/>
        <v>29.624846274559562</v>
      </c>
      <c r="R1339" s="63">
        <f t="shared" si="162"/>
        <v>29.828108444711091</v>
      </c>
      <c r="S1339" s="63">
        <f t="shared" si="163"/>
        <v>146.38372883692671</v>
      </c>
    </row>
    <row r="1340" spans="1:19" x14ac:dyDescent="0.3">
      <c r="A1340" s="34">
        <v>2018</v>
      </c>
      <c r="B1340" s="35">
        <v>4</v>
      </c>
      <c r="C1340" s="30" t="str">
        <f t="shared" si="170"/>
        <v>2018-4</v>
      </c>
      <c r="D1340" s="7">
        <v>20.234868421052635</v>
      </c>
      <c r="E1340" s="7">
        <v>20.667894736842101</v>
      </c>
      <c r="F1340" s="7">
        <v>136.75120000000001</v>
      </c>
      <c r="G1340" s="7">
        <v>256.63</v>
      </c>
      <c r="H1340" s="24">
        <f t="shared" si="159"/>
        <v>127.41156956869713</v>
      </c>
      <c r="I1340" s="24">
        <f t="shared" si="160"/>
        <v>124.32350264382892</v>
      </c>
      <c r="J1340" s="24">
        <f t="shared" si="168"/>
        <v>136.75120000000001</v>
      </c>
      <c r="K1340" s="24">
        <f t="shared" si="169"/>
        <v>102.68485915492957</v>
      </c>
      <c r="L1340" s="24">
        <f t="shared" si="164"/>
        <v>95.671841094412144</v>
      </c>
      <c r="M1340" s="24">
        <f t="shared" si="165"/>
        <v>93.353048153355033</v>
      </c>
      <c r="N1340" s="16">
        <f t="shared" si="166"/>
        <v>52.252392594767947</v>
      </c>
      <c r="O1340" s="16">
        <f t="shared" si="167"/>
        <v>52.478391860809872</v>
      </c>
      <c r="P1340" s="63">
        <f>N1340*'Datos mes_productividad'!V1081/100</f>
        <v>51.042662415022015</v>
      </c>
      <c r="Q1340" s="63">
        <f t="shared" si="161"/>
        <v>29.896533953702125</v>
      </c>
      <c r="R1340" s="63">
        <f t="shared" si="162"/>
        <v>30.141321263823478</v>
      </c>
      <c r="S1340" s="63">
        <f t="shared" si="163"/>
        <v>147.74760740523206</v>
      </c>
    </row>
    <row r="1341" spans="1:19" x14ac:dyDescent="0.3">
      <c r="A1341" s="34">
        <v>2018</v>
      </c>
      <c r="B1341" s="35">
        <v>5</v>
      </c>
      <c r="C1341" s="30" t="str">
        <f t="shared" si="170"/>
        <v>2018-5</v>
      </c>
      <c r="D1341" s="7">
        <v>23.668747619047615</v>
      </c>
      <c r="E1341" s="7">
        <v>24.586666666666662</v>
      </c>
      <c r="F1341" s="7">
        <v>139.58930000000001</v>
      </c>
      <c r="G1341" s="7">
        <v>257.14499999999998</v>
      </c>
      <c r="H1341" s="24">
        <f t="shared" si="159"/>
        <v>149.03345162010902</v>
      </c>
      <c r="I1341" s="24">
        <f t="shared" si="160"/>
        <v>147.89607539888766</v>
      </c>
      <c r="J1341" s="24">
        <f t="shared" si="168"/>
        <v>139.58930000000001</v>
      </c>
      <c r="K1341" s="24">
        <f t="shared" si="169"/>
        <v>102.89092509603073</v>
      </c>
      <c r="L1341" s="24">
        <f t="shared" si="164"/>
        <v>109.85218571514834</v>
      </c>
      <c r="M1341" s="24">
        <f t="shared" si="165"/>
        <v>109.01382853745855</v>
      </c>
      <c r="N1341" s="16">
        <f t="shared" si="166"/>
        <v>59.997168129301805</v>
      </c>
      <c r="O1341" s="16">
        <f t="shared" si="167"/>
        <v>61.282095500920008</v>
      </c>
      <c r="P1341" s="63">
        <f>N1341*'Datos mes_productividad'!V1082/100</f>
        <v>58.344192128924831</v>
      </c>
      <c r="Q1341" s="63">
        <f t="shared" si="161"/>
        <v>33.136916934995114</v>
      </c>
      <c r="R1341" s="63">
        <f t="shared" si="162"/>
        <v>33.528155652727769</v>
      </c>
      <c r="S1341" s="63">
        <f t="shared" si="163"/>
        <v>140.0028318706982</v>
      </c>
    </row>
    <row r="1342" spans="1:19" x14ac:dyDescent="0.3">
      <c r="A1342" s="34">
        <v>2018</v>
      </c>
      <c r="B1342" s="35">
        <v>6</v>
      </c>
      <c r="C1342" s="30" t="str">
        <f t="shared" si="170"/>
        <v>2018-6</v>
      </c>
      <c r="D1342" s="7">
        <v>26.534184999999997</v>
      </c>
      <c r="E1342" s="7">
        <v>27.405263157894741</v>
      </c>
      <c r="F1342" s="7">
        <v>144.80529999999999</v>
      </c>
      <c r="G1342" s="7">
        <v>257.399</v>
      </c>
      <c r="H1342" s="24">
        <f t="shared" si="159"/>
        <v>167.07606334414254</v>
      </c>
      <c r="I1342" s="24">
        <f t="shared" si="160"/>
        <v>164.85076733973807</v>
      </c>
      <c r="J1342" s="24">
        <f t="shared" si="168"/>
        <v>144.80529999999999</v>
      </c>
      <c r="K1342" s="24">
        <f t="shared" si="169"/>
        <v>102.99255761843791</v>
      </c>
      <c r="L1342" s="24">
        <f t="shared" si="164"/>
        <v>118.83260544077729</v>
      </c>
      <c r="M1342" s="24">
        <f t="shared" si="165"/>
        <v>117.24986691565624</v>
      </c>
      <c r="N1342" s="16">
        <f t="shared" si="166"/>
        <v>64.901938559153706</v>
      </c>
      <c r="O1342" s="16">
        <f t="shared" si="167"/>
        <v>65.91198234384035</v>
      </c>
      <c r="P1342" s="63">
        <f>N1342*'Datos mes_productividad'!V1083/100</f>
        <v>62.829599006947554</v>
      </c>
      <c r="Q1342" s="63">
        <f t="shared" si="161"/>
        <v>35.847169554127817</v>
      </c>
      <c r="R1342" s="63">
        <f t="shared" si="162"/>
        <v>36.39704796473837</v>
      </c>
      <c r="S1342" s="63">
        <f t="shared" si="163"/>
        <v>135.09806144084629</v>
      </c>
    </row>
    <row r="1343" spans="1:19" x14ac:dyDescent="0.3">
      <c r="A1343" s="34">
        <v>2018</v>
      </c>
      <c r="B1343" s="35">
        <v>7</v>
      </c>
      <c r="C1343" s="30" t="str">
        <f t="shared" si="170"/>
        <v>2018-7</v>
      </c>
      <c r="D1343" s="7">
        <v>27.624733333333335</v>
      </c>
      <c r="E1343" s="7">
        <v>28.753809523809526</v>
      </c>
      <c r="F1343" s="7">
        <v>149.29660000000001</v>
      </c>
      <c r="G1343" s="7">
        <v>257.69900000000001</v>
      </c>
      <c r="H1343" s="24">
        <f t="shared" si="159"/>
        <v>173.94284754798562</v>
      </c>
      <c r="I1343" s="24">
        <f t="shared" si="160"/>
        <v>172.96267277678643</v>
      </c>
      <c r="J1343" s="24">
        <f t="shared" si="168"/>
        <v>149.29660000000001</v>
      </c>
      <c r="K1343" s="24">
        <f t="shared" si="169"/>
        <v>103.11259603072985</v>
      </c>
      <c r="L1343" s="24">
        <f t="shared" si="164"/>
        <v>120.13467534860315</v>
      </c>
      <c r="M1343" s="24">
        <f t="shared" si="165"/>
        <v>119.45771173910251</v>
      </c>
      <c r="N1343" s="16">
        <f t="shared" si="166"/>
        <v>65.613080596677676</v>
      </c>
      <c r="O1343" s="16">
        <f t="shared" si="167"/>
        <v>67.153121739978104</v>
      </c>
      <c r="P1343" s="63">
        <f>N1343*'Datos mes_productividad'!V1084/100</f>
        <v>63.241970308639914</v>
      </c>
      <c r="Q1343" s="63">
        <f t="shared" si="161"/>
        <v>37.124028120049388</v>
      </c>
      <c r="R1343" s="63">
        <f t="shared" si="162"/>
        <v>37.779041014159048</v>
      </c>
      <c r="S1343" s="63">
        <f t="shared" si="163"/>
        <v>134.38691940332234</v>
      </c>
    </row>
    <row r="1344" spans="1:19" x14ac:dyDescent="0.3">
      <c r="A1344" s="34">
        <v>2018</v>
      </c>
      <c r="B1344" s="35">
        <v>8</v>
      </c>
      <c r="C1344" s="30" t="str">
        <f t="shared" si="170"/>
        <v>2018-8</v>
      </c>
      <c r="D1344" s="7">
        <v>30.12450909090909</v>
      </c>
      <c r="E1344" s="7">
        <v>30.964285714285715</v>
      </c>
      <c r="F1344" s="7">
        <v>155.10339999999999</v>
      </c>
      <c r="G1344" s="7">
        <v>257.89100000000002</v>
      </c>
      <c r="H1344" s="24">
        <f t="shared" si="159"/>
        <v>189.68302169762987</v>
      </c>
      <c r="I1344" s="24">
        <f t="shared" si="160"/>
        <v>186.25934116076607</v>
      </c>
      <c r="J1344" s="24">
        <f t="shared" si="168"/>
        <v>155.10339999999999</v>
      </c>
      <c r="K1344" s="24">
        <f t="shared" si="169"/>
        <v>103.18942061459668</v>
      </c>
      <c r="L1344" s="24">
        <f t="shared" si="164"/>
        <v>126.19504865402304</v>
      </c>
      <c r="M1344" s="24">
        <f t="shared" si="165"/>
        <v>123.9172932278464</v>
      </c>
      <c r="N1344" s="16">
        <f t="shared" si="166"/>
        <v>68.923030542275072</v>
      </c>
      <c r="O1344" s="16">
        <f t="shared" si="167"/>
        <v>69.660074319791704</v>
      </c>
      <c r="P1344" s="63">
        <f>N1344*'Datos mes_productividad'!V1085/100</f>
        <v>66.143576221228955</v>
      </c>
      <c r="Q1344" s="63">
        <f t="shared" si="161"/>
        <v>39.486293580380476</v>
      </c>
      <c r="R1344" s="63">
        <f t="shared" si="162"/>
        <v>40.323590550001683</v>
      </c>
      <c r="S1344" s="63">
        <f t="shared" si="163"/>
        <v>131.07696945772494</v>
      </c>
    </row>
    <row r="1345" spans="1:19" x14ac:dyDescent="0.3">
      <c r="A1345" s="34">
        <v>2018</v>
      </c>
      <c r="B1345" s="35">
        <v>9</v>
      </c>
      <c r="C1345" s="30" t="str">
        <f t="shared" si="170"/>
        <v>2018-9</v>
      </c>
      <c r="D1345" s="7">
        <v>38.590004999999998</v>
      </c>
      <c r="E1345" s="7">
        <v>39.239999999999995</v>
      </c>
      <c r="F1345" s="7">
        <v>165.23830000000001</v>
      </c>
      <c r="G1345" s="7">
        <v>258.36799999999999</v>
      </c>
      <c r="H1345" s="24">
        <f t="shared" ref="H1345:H1401" si="171">D1345/D$1324*100</f>
        <v>242.98715486572428</v>
      </c>
      <c r="I1345" s="24">
        <f t="shared" ref="I1345:I1401" si="172">E1345/E$1324*100</f>
        <v>236.04021144193408</v>
      </c>
      <c r="J1345" s="24">
        <f t="shared" si="168"/>
        <v>165.23830000000001</v>
      </c>
      <c r="K1345" s="24">
        <f t="shared" si="169"/>
        <v>103.38028169014083</v>
      </c>
      <c r="L1345" s="24">
        <f t="shared" si="164"/>
        <v>152.02335364806132</v>
      </c>
      <c r="M1345" s="24">
        <f t="shared" si="165"/>
        <v>147.67704308908739</v>
      </c>
      <c r="N1345" s="16">
        <f t="shared" si="166"/>
        <v>83.02948775233412</v>
      </c>
      <c r="O1345" s="16">
        <f t="shared" si="167"/>
        <v>83.016611555562889</v>
      </c>
      <c r="P1345" s="63">
        <f>N1345*'Datos mes_productividad'!V1086/100</f>
        <v>79.334850939604308</v>
      </c>
      <c r="Q1345" s="63">
        <f t="shared" ref="Q1345:Q1408" si="173">D1345+(D1345-(D1345*N1345/100))</f>
        <v>45.138926524899873</v>
      </c>
      <c r="R1345" s="63">
        <f t="shared" ref="R1345:R1389" si="174">D1345+(D1345-(D1345*P1345/100))</f>
        <v>46.564687055664152</v>
      </c>
      <c r="S1345" s="63">
        <f t="shared" ref="S1345:S1408" si="175">Q1345/D1345*100</f>
        <v>116.97051224766588</v>
      </c>
    </row>
    <row r="1346" spans="1:19" x14ac:dyDescent="0.3">
      <c r="A1346" s="34">
        <v>2018</v>
      </c>
      <c r="B1346" s="35">
        <v>10</v>
      </c>
      <c r="C1346" s="30" t="str">
        <f t="shared" si="170"/>
        <v>2018-10</v>
      </c>
      <c r="D1346" s="7">
        <v>37.120218181818174</v>
      </c>
      <c r="E1346" s="7">
        <v>37.831818181818186</v>
      </c>
      <c r="F1346" s="7">
        <v>174.1473</v>
      </c>
      <c r="G1346" s="7">
        <v>258.91699999999997</v>
      </c>
      <c r="H1346" s="24">
        <f t="shared" si="171"/>
        <v>233.73244455384045</v>
      </c>
      <c r="I1346" s="24">
        <f t="shared" si="172"/>
        <v>227.56958111287392</v>
      </c>
      <c r="J1346" s="24">
        <f t="shared" si="168"/>
        <v>174.1473</v>
      </c>
      <c r="K1346" s="24">
        <f t="shared" si="169"/>
        <v>103.59995198463507</v>
      </c>
      <c r="L1346" s="24">
        <f t="shared" ref="L1346:L1402" si="176">H1346*K1346/J1346</f>
        <v>139.04705977657562</v>
      </c>
      <c r="M1346" s="24">
        <f t="shared" ref="M1346:M1402" si="177">I1346*K1346/J1346</f>
        <v>135.38078211064573</v>
      </c>
      <c r="N1346" s="16">
        <f t="shared" ref="N1346:N1408" si="178">L1346/$E$5*100</f>
        <v>75.94231984543832</v>
      </c>
      <c r="O1346" s="16">
        <f t="shared" ref="O1346:O1408" si="179">M1346/$F$5*100</f>
        <v>76.10427162865011</v>
      </c>
      <c r="P1346" s="63">
        <f>N1346*'Datos mes_productividad'!V1087/100</f>
        <v>72.247671616837522</v>
      </c>
      <c r="Q1346" s="63">
        <f t="shared" si="173"/>
        <v>46.050481544675442</v>
      </c>
      <c r="R1346" s="63">
        <f t="shared" si="174"/>
        <v>47.421943028182739</v>
      </c>
      <c r="S1346" s="63">
        <f t="shared" si="175"/>
        <v>124.05768015456169</v>
      </c>
    </row>
    <row r="1347" spans="1:19" x14ac:dyDescent="0.3">
      <c r="A1347" s="34">
        <v>2018</v>
      </c>
      <c r="B1347" s="35">
        <v>11</v>
      </c>
      <c r="C1347" s="30" t="str">
        <f t="shared" si="170"/>
        <v>2018-11</v>
      </c>
      <c r="D1347" s="7">
        <v>36.459036842105263</v>
      </c>
      <c r="E1347" s="7">
        <v>36.482999999999997</v>
      </c>
      <c r="F1347" s="7">
        <v>179.6388</v>
      </c>
      <c r="G1347" s="7">
        <v>259.43900000000002</v>
      </c>
      <c r="H1347" s="24">
        <f t="shared" si="171"/>
        <v>229.56922735324287</v>
      </c>
      <c r="I1347" s="24">
        <f t="shared" si="172"/>
        <v>219.45604062273398</v>
      </c>
      <c r="J1347" s="24">
        <f t="shared" si="168"/>
        <v>179.6388</v>
      </c>
      <c r="K1347" s="24">
        <f t="shared" si="169"/>
        <v>103.80881882202306</v>
      </c>
      <c r="L1347" s="24">
        <f t="shared" si="176"/>
        <v>132.66237766799046</v>
      </c>
      <c r="M1347" s="24">
        <f t="shared" si="177"/>
        <v>126.81821722480848</v>
      </c>
      <c r="N1347" s="16">
        <f t="shared" si="178"/>
        <v>72.455244523020724</v>
      </c>
      <c r="O1347" s="16">
        <f t="shared" si="179"/>
        <v>71.290827993961159</v>
      </c>
      <c r="P1347" s="63">
        <f>N1347*'Datos mes_productividad'!V1088/100</f>
        <v>68.630658567952466</v>
      </c>
      <c r="Q1347" s="63">
        <f t="shared" si="173"/>
        <v>46.501589389524938</v>
      </c>
      <c r="R1347" s="63">
        <f t="shared" si="174"/>
        <v>47.89599659194127</v>
      </c>
      <c r="S1347" s="63">
        <f t="shared" si="175"/>
        <v>127.54475547697925</v>
      </c>
    </row>
    <row r="1348" spans="1:19" x14ac:dyDescent="0.3">
      <c r="A1348" s="34">
        <v>2018</v>
      </c>
      <c r="B1348" s="35">
        <v>12</v>
      </c>
      <c r="C1348" s="30" t="str">
        <f t="shared" si="170"/>
        <v>2018-12</v>
      </c>
      <c r="D1348" s="7">
        <v>37.885183333333345</v>
      </c>
      <c r="E1348" s="7">
        <v>38.280555555555551</v>
      </c>
      <c r="F1348" s="7">
        <v>184.2552</v>
      </c>
      <c r="G1348" s="7">
        <v>260.06299999999999</v>
      </c>
      <c r="H1348" s="24">
        <f t="shared" si="171"/>
        <v>238.54915047906903</v>
      </c>
      <c r="I1348" s="24">
        <f t="shared" si="172"/>
        <v>230.26886920102032</v>
      </c>
      <c r="J1348" s="24">
        <f t="shared" si="168"/>
        <v>184.2552</v>
      </c>
      <c r="K1348" s="24">
        <f t="shared" si="169"/>
        <v>104.05849871959028</v>
      </c>
      <c r="L1348" s="24">
        <f t="shared" si="176"/>
        <v>134.72111761125632</v>
      </c>
      <c r="M1348" s="24">
        <f t="shared" si="177"/>
        <v>130.04481192886755</v>
      </c>
      <c r="N1348" s="16">
        <f t="shared" si="178"/>
        <v>73.579651522358176</v>
      </c>
      <c r="O1348" s="16">
        <f t="shared" si="179"/>
        <v>73.104657371845704</v>
      </c>
      <c r="P1348" s="63">
        <f>N1348*'Datos mes_productividad'!V1089/100</f>
        <v>69.392799851910979</v>
      </c>
      <c r="Q1348" s="63">
        <f t="shared" si="173"/>
        <v>47.894580791393494</v>
      </c>
      <c r="R1348" s="63">
        <f t="shared" si="174"/>
        <v>49.480777222637144</v>
      </c>
      <c r="S1348" s="63">
        <f t="shared" si="175"/>
        <v>126.42034847764182</v>
      </c>
    </row>
    <row r="1349" spans="1:19" x14ac:dyDescent="0.3">
      <c r="A1349" s="34">
        <v>2019</v>
      </c>
      <c r="B1349" s="35">
        <v>1</v>
      </c>
      <c r="C1349" s="30" t="str">
        <f t="shared" si="170"/>
        <v>2019-1</v>
      </c>
      <c r="D1349" s="7">
        <v>37.406890909090912</v>
      </c>
      <c r="E1349" s="7">
        <v>39.06818181818182</v>
      </c>
      <c r="F1349" s="7">
        <v>189.61009999999999</v>
      </c>
      <c r="G1349" s="7">
        <v>260.68599999999998</v>
      </c>
      <c r="H1349" s="24">
        <f t="shared" si="171"/>
        <v>235.53751792394237</v>
      </c>
      <c r="I1349" s="24">
        <f t="shared" si="172"/>
        <v>235.00667423587061</v>
      </c>
      <c r="J1349" s="24">
        <f t="shared" si="168"/>
        <v>189.61009999999999</v>
      </c>
      <c r="K1349" s="24">
        <f t="shared" si="169"/>
        <v>104.30777848911652</v>
      </c>
      <c r="L1349" s="24">
        <f t="shared" si="176"/>
        <v>129.57324132779263</v>
      </c>
      <c r="M1349" s="24">
        <f t="shared" si="177"/>
        <v>129.28121508115422</v>
      </c>
      <c r="N1349" s="16">
        <f t="shared" si="178"/>
        <v>70.768073428785243</v>
      </c>
      <c r="O1349" s="16">
        <f t="shared" si="179"/>
        <v>72.675401601512945</v>
      </c>
      <c r="P1349" s="63">
        <f>N1349*'Datos mes_productividad'!V1090/100</f>
        <v>66.451134645518934</v>
      </c>
      <c r="Q1349" s="63">
        <f t="shared" si="173"/>
        <v>48.34164579221077</v>
      </c>
      <c r="R1349" s="63">
        <f t="shared" si="174"/>
        <v>49.956478373479442</v>
      </c>
      <c r="S1349" s="63">
        <f t="shared" si="175"/>
        <v>129.23192657121473</v>
      </c>
    </row>
    <row r="1350" spans="1:19" x14ac:dyDescent="0.3">
      <c r="A1350" s="34">
        <v>2019</v>
      </c>
      <c r="B1350" s="35">
        <v>2</v>
      </c>
      <c r="C1350" s="30" t="str">
        <f t="shared" si="170"/>
        <v>2019-2</v>
      </c>
      <c r="D1350" s="7">
        <v>38.408550000000005</v>
      </c>
      <c r="E1350" s="7">
        <v>38.452500000000001</v>
      </c>
      <c r="F1350" s="7">
        <v>196.7501</v>
      </c>
      <c r="G1350" s="7">
        <v>261.06700000000001</v>
      </c>
      <c r="H1350" s="24">
        <f t="shared" si="171"/>
        <v>241.84459906180149</v>
      </c>
      <c r="I1350" s="24">
        <f t="shared" si="172"/>
        <v>231.30316591414299</v>
      </c>
      <c r="J1350" s="24">
        <f t="shared" si="168"/>
        <v>196.7501</v>
      </c>
      <c r="K1350" s="24">
        <f t="shared" si="169"/>
        <v>104.46022727272728</v>
      </c>
      <c r="L1350" s="24">
        <f t="shared" si="176"/>
        <v>128.40218013956482</v>
      </c>
      <c r="M1350" s="24">
        <f t="shared" si="177"/>
        <v>122.80543328970467</v>
      </c>
      <c r="N1350" s="16">
        <f t="shared" si="178"/>
        <v>70.128483469401175</v>
      </c>
      <c r="O1350" s="16">
        <f t="shared" si="179"/>
        <v>69.035042543300733</v>
      </c>
      <c r="P1350" s="63">
        <f>N1350*'Datos mes_productividad'!V1091/100</f>
        <v>65.564359022022359</v>
      </c>
      <c r="Q1350" s="63">
        <f t="shared" si="173"/>
        <v>49.881766362413323</v>
      </c>
      <c r="R1350" s="63">
        <f t="shared" si="174"/>
        <v>51.63478038284704</v>
      </c>
      <c r="S1350" s="63">
        <f t="shared" si="175"/>
        <v>129.87151653059883</v>
      </c>
    </row>
    <row r="1351" spans="1:19" x14ac:dyDescent="0.3">
      <c r="A1351" s="34">
        <v>2019</v>
      </c>
      <c r="B1351" s="35">
        <v>3</v>
      </c>
      <c r="C1351" s="30" t="str">
        <f t="shared" si="170"/>
        <v>2019-3</v>
      </c>
      <c r="D1351" s="7">
        <v>41.362373684210532</v>
      </c>
      <c r="E1351" s="7">
        <v>41.59210526315789</v>
      </c>
      <c r="F1351" s="7">
        <v>205.9571</v>
      </c>
      <c r="G1351" s="7">
        <v>261.53699999999998</v>
      </c>
      <c r="H1351" s="24">
        <f t="shared" si="171"/>
        <v>260.44374702774002</v>
      </c>
      <c r="I1351" s="24">
        <f t="shared" si="172"/>
        <v>250.18882060731315</v>
      </c>
      <c r="J1351" s="24">
        <f t="shared" si="168"/>
        <v>205.9571</v>
      </c>
      <c r="K1351" s="24">
        <f t="shared" si="169"/>
        <v>104.64828745198463</v>
      </c>
      <c r="L1351" s="24">
        <f t="shared" si="176"/>
        <v>132.33334565320112</v>
      </c>
      <c r="M1351" s="24">
        <f t="shared" si="177"/>
        <v>127.12274360139622</v>
      </c>
      <c r="N1351" s="16">
        <f t="shared" si="178"/>
        <v>72.275539504110782</v>
      </c>
      <c r="O1351" s="16">
        <f t="shared" si="179"/>
        <v>71.46201741775235</v>
      </c>
      <c r="P1351" s="63">
        <f>N1351*'Datos mes_productividad'!V1092/100</f>
        <v>67.277997862371492</v>
      </c>
      <c r="Q1351" s="63">
        <f t="shared" si="173"/>
        <v>52.829868636451558</v>
      </c>
      <c r="R1351" s="63">
        <f t="shared" si="174"/>
        <v>54.896970485331792</v>
      </c>
      <c r="S1351" s="63">
        <f t="shared" si="175"/>
        <v>127.72446049588922</v>
      </c>
    </row>
    <row r="1352" spans="1:19" x14ac:dyDescent="0.3">
      <c r="A1352" s="34">
        <v>2019</v>
      </c>
      <c r="B1352" s="35">
        <v>4</v>
      </c>
      <c r="C1352" s="30" t="str">
        <f t="shared" si="170"/>
        <v>2019-4</v>
      </c>
      <c r="D1352" s="7">
        <v>43.233768421052631</v>
      </c>
      <c r="E1352" s="7">
        <v>44.261578947368427</v>
      </c>
      <c r="F1352" s="7">
        <v>213.05170000000001</v>
      </c>
      <c r="G1352" s="7">
        <v>261.976</v>
      </c>
      <c r="H1352" s="24">
        <f t="shared" si="171"/>
        <v>272.22723559520591</v>
      </c>
      <c r="I1352" s="24">
        <f t="shared" si="172"/>
        <v>266.24649473727578</v>
      </c>
      <c r="J1352" s="24">
        <f t="shared" si="168"/>
        <v>213.05170000000001</v>
      </c>
      <c r="K1352" s="24">
        <f t="shared" si="169"/>
        <v>104.82394366197182</v>
      </c>
      <c r="L1352" s="24">
        <f t="shared" si="176"/>
        <v>133.93900357183819</v>
      </c>
      <c r="M1352" s="24">
        <f t="shared" si="177"/>
        <v>130.99640868642527</v>
      </c>
      <c r="N1352" s="16">
        <f t="shared" si="178"/>
        <v>73.152489994221312</v>
      </c>
      <c r="O1352" s="16">
        <f t="shared" si="179"/>
        <v>73.639597242845468</v>
      </c>
      <c r="P1352" s="63">
        <f>N1352*'Datos mes_productividad'!V1093/100</f>
        <v>67.79835773157906</v>
      </c>
      <c r="Q1352" s="63">
        <f t="shared" si="173"/>
        <v>54.840958723769923</v>
      </c>
      <c r="R1352" s="63">
        <f t="shared" si="174"/>
        <v>57.155751867157534</v>
      </c>
      <c r="S1352" s="63">
        <f t="shared" si="175"/>
        <v>126.8475100057787</v>
      </c>
    </row>
    <row r="1353" spans="1:19" x14ac:dyDescent="0.3">
      <c r="A1353" s="34">
        <v>2019</v>
      </c>
      <c r="B1353" s="35">
        <v>5</v>
      </c>
      <c r="C1353" s="30" t="str">
        <f t="shared" si="170"/>
        <v>2019-5</v>
      </c>
      <c r="D1353" s="7">
        <v>44.933213636363639</v>
      </c>
      <c r="E1353" s="7">
        <v>46.095454545454551</v>
      </c>
      <c r="F1353" s="7">
        <v>219.56909999999999</v>
      </c>
      <c r="G1353" s="7">
        <v>262.30399999999997</v>
      </c>
      <c r="H1353" s="24">
        <f t="shared" si="171"/>
        <v>282.92802088192957</v>
      </c>
      <c r="I1353" s="24">
        <f t="shared" si="172"/>
        <v>277.27779911878582</v>
      </c>
      <c r="J1353" s="24">
        <f t="shared" si="168"/>
        <v>219.56909999999999</v>
      </c>
      <c r="K1353" s="24">
        <f t="shared" si="169"/>
        <v>104.955185659411</v>
      </c>
      <c r="L1353" s="24">
        <f t="shared" si="176"/>
        <v>135.24108337608811</v>
      </c>
      <c r="M1353" s="24">
        <f t="shared" si="177"/>
        <v>132.54024762931138</v>
      </c>
      <c r="N1353" s="16">
        <f t="shared" si="178"/>
        <v>73.863637436803145</v>
      </c>
      <c r="O1353" s="16">
        <f t="shared" si="179"/>
        <v>74.50746590506273</v>
      </c>
      <c r="P1353" s="63">
        <f>N1353*'Datos mes_productividad'!V1094/100</f>
        <v>68.159923719553561</v>
      </c>
      <c r="Q1353" s="63">
        <f t="shared" si="173"/>
        <v>56.677121263659451</v>
      </c>
      <c r="R1353" s="63">
        <f t="shared" si="174"/>
        <v>59.239983133437782</v>
      </c>
      <c r="S1353" s="63">
        <f t="shared" si="175"/>
        <v>126.13636256319687</v>
      </c>
    </row>
    <row r="1354" spans="1:19" x14ac:dyDescent="0.3">
      <c r="A1354" s="34">
        <v>2019</v>
      </c>
      <c r="B1354" s="35">
        <v>6</v>
      </c>
      <c r="C1354" s="30" t="str">
        <f t="shared" si="170"/>
        <v>2019-6</v>
      </c>
      <c r="D1354" s="7">
        <v>43.789349999999985</v>
      </c>
      <c r="E1354" s="7">
        <v>45.066666666666677</v>
      </c>
      <c r="F1354" s="7">
        <v>225.53700000000001</v>
      </c>
      <c r="G1354" s="7">
        <v>262.85899999999998</v>
      </c>
      <c r="H1354" s="24">
        <f t="shared" si="171"/>
        <v>275.72552970437289</v>
      </c>
      <c r="I1354" s="24">
        <f t="shared" si="172"/>
        <v>271.08933560099808</v>
      </c>
      <c r="J1354" s="24">
        <f t="shared" ref="J1354:J1401" si="180">F1354/F$1324*100</f>
        <v>225.53700000000001</v>
      </c>
      <c r="K1354" s="24">
        <f t="shared" ref="K1354:K1401" si="181">G1354/G$1324*100</f>
        <v>105.17725672215109</v>
      </c>
      <c r="L1354" s="24">
        <f t="shared" si="176"/>
        <v>128.58224957575885</v>
      </c>
      <c r="M1354" s="24">
        <f t="shared" si="177"/>
        <v>126.4201999899952</v>
      </c>
      <c r="N1354" s="16">
        <f t="shared" si="178"/>
        <v>70.226830681775226</v>
      </c>
      <c r="O1354" s="16">
        <f t="shared" si="179"/>
        <v>71.067082708412741</v>
      </c>
      <c r="P1354" s="63">
        <f>N1354*'Datos mes_productividad'!V1095/100</f>
        <v>64.522296768116661</v>
      </c>
      <c r="Q1354" s="63">
        <f t="shared" si="173"/>
        <v>56.826827318850036</v>
      </c>
      <c r="R1354" s="63">
        <f t="shared" si="174"/>
        <v>59.324805640170688</v>
      </c>
      <c r="S1354" s="63">
        <f t="shared" si="175"/>
        <v>129.77316931822475</v>
      </c>
    </row>
    <row r="1355" spans="1:19" x14ac:dyDescent="0.3">
      <c r="A1355" s="34">
        <v>2019</v>
      </c>
      <c r="B1355" s="35">
        <v>7</v>
      </c>
      <c r="C1355" s="30" t="str">
        <f t="shared" ref="C1355:C1408" si="182">_xlfn.CONCAT(A1355,"-",B1355)</f>
        <v>2019-7</v>
      </c>
      <c r="D1355" s="7">
        <v>42.543409523809522</v>
      </c>
      <c r="E1355" s="7">
        <v>43.991428571428571</v>
      </c>
      <c r="F1355" s="7">
        <v>230.494</v>
      </c>
      <c r="G1355" s="7">
        <v>263.31299999999999</v>
      </c>
      <c r="H1355" s="24">
        <f t="shared" si="171"/>
        <v>267.88029798072927</v>
      </c>
      <c r="I1355" s="24">
        <f t="shared" si="172"/>
        <v>264.62146028625739</v>
      </c>
      <c r="J1355" s="24">
        <f t="shared" si="180"/>
        <v>230.49400000000003</v>
      </c>
      <c r="K1355" s="24">
        <f t="shared" si="181"/>
        <v>105.35891485275289</v>
      </c>
      <c r="L1355" s="24">
        <f t="shared" si="176"/>
        <v>122.44820908866053</v>
      </c>
      <c r="M1355" s="24">
        <f t="shared" si="177"/>
        <v>120.95859285929751</v>
      </c>
      <c r="N1355" s="16">
        <f t="shared" si="178"/>
        <v>66.876646468138475</v>
      </c>
      <c r="O1355" s="16">
        <f t="shared" si="179"/>
        <v>67.996841673286497</v>
      </c>
      <c r="P1355" s="63">
        <f>N1355*'Datos mes_productividad'!V1096/100</f>
        <v>61.139648343213764</v>
      </c>
      <c r="Q1355" s="63">
        <f t="shared" si="173"/>
        <v>56.635213464888594</v>
      </c>
      <c r="R1355" s="63">
        <f t="shared" si="174"/>
        <v>59.075928071548589</v>
      </c>
      <c r="S1355" s="63">
        <f t="shared" si="175"/>
        <v>133.12335353186151</v>
      </c>
    </row>
    <row r="1356" spans="1:19" x14ac:dyDescent="0.3">
      <c r="A1356" s="34">
        <v>2019</v>
      </c>
      <c r="B1356" s="35">
        <v>8</v>
      </c>
      <c r="C1356" s="30" t="str">
        <f t="shared" si="182"/>
        <v>2019-8</v>
      </c>
      <c r="D1356" s="7">
        <v>52.727057142857142</v>
      </c>
      <c r="E1356" s="7">
        <v>54.842857142857142</v>
      </c>
      <c r="F1356" s="7">
        <v>239.60769999999999</v>
      </c>
      <c r="G1356" s="7">
        <v>263.97500000000002</v>
      </c>
      <c r="H1356" s="24">
        <f t="shared" si="171"/>
        <v>332.00300439415133</v>
      </c>
      <c r="I1356" s="24">
        <f t="shared" si="172"/>
        <v>329.89601417124834</v>
      </c>
      <c r="J1356" s="24">
        <f t="shared" si="180"/>
        <v>239.60769999999999</v>
      </c>
      <c r="K1356" s="24">
        <f t="shared" si="181"/>
        <v>105.62379961587709</v>
      </c>
      <c r="L1356" s="24">
        <f t="shared" si="176"/>
        <v>146.35347197939385</v>
      </c>
      <c r="M1356" s="24">
        <f t="shared" si="177"/>
        <v>145.42466913584366</v>
      </c>
      <c r="N1356" s="16">
        <f t="shared" si="178"/>
        <v>79.932809779713864</v>
      </c>
      <c r="O1356" s="16">
        <f t="shared" si="179"/>
        <v>81.750440120633073</v>
      </c>
      <c r="P1356" s="63">
        <f>N1356*'Datos mes_productividad'!V1097/100</f>
        <v>72.713530010230713</v>
      </c>
      <c r="Q1356" s="63">
        <f t="shared" si="173"/>
        <v>63.307895997273249</v>
      </c>
      <c r="R1356" s="63">
        <f t="shared" si="174"/>
        <v>67.114409766631354</v>
      </c>
      <c r="S1356" s="63">
        <f t="shared" si="175"/>
        <v>120.06719022028614</v>
      </c>
    </row>
    <row r="1357" spans="1:19" x14ac:dyDescent="0.3">
      <c r="A1357" s="34">
        <v>2019</v>
      </c>
      <c r="B1357" s="35">
        <v>9</v>
      </c>
      <c r="C1357" s="30" t="str">
        <f t="shared" si="182"/>
        <v>2019-9</v>
      </c>
      <c r="D1357" s="7">
        <v>56.501419047619052</v>
      </c>
      <c r="E1357" s="7">
        <v>61.05952380952381</v>
      </c>
      <c r="F1357" s="7">
        <v>253.71019999999999</v>
      </c>
      <c r="G1357" s="7">
        <v>264.42500000000001</v>
      </c>
      <c r="H1357" s="24">
        <f t="shared" si="171"/>
        <v>355.76878158624214</v>
      </c>
      <c r="I1357" s="24">
        <f t="shared" si="172"/>
        <v>367.29110373455171</v>
      </c>
      <c r="J1357" s="24">
        <f t="shared" si="180"/>
        <v>253.71019999999999</v>
      </c>
      <c r="K1357" s="24">
        <f t="shared" si="181"/>
        <v>105.80385723431498</v>
      </c>
      <c r="L1357" s="24">
        <f t="shared" si="176"/>
        <v>148.3649824696719</v>
      </c>
      <c r="M1357" s="24">
        <f t="shared" si="177"/>
        <v>153.17009526209227</v>
      </c>
      <c r="N1357" s="16">
        <f t="shared" si="178"/>
        <v>81.031421812723465</v>
      </c>
      <c r="O1357" s="16">
        <f t="shared" si="179"/>
        <v>86.104529413084535</v>
      </c>
      <c r="P1357" s="63">
        <f>N1357*'Datos mes_productividad'!V1098/100</f>
        <v>73.347498803898176</v>
      </c>
      <c r="Q1357" s="63">
        <f t="shared" si="173"/>
        <v>67.218934896587427</v>
      </c>
      <c r="R1357" s="63">
        <f t="shared" si="174"/>
        <v>71.560460435100225</v>
      </c>
      <c r="S1357" s="63">
        <f t="shared" si="175"/>
        <v>118.96857818727653</v>
      </c>
    </row>
    <row r="1358" spans="1:19" x14ac:dyDescent="0.3">
      <c r="A1358" s="34">
        <v>2019</v>
      </c>
      <c r="B1358" s="35">
        <v>10</v>
      </c>
      <c r="C1358" s="30" t="str">
        <f t="shared" si="182"/>
        <v>2019-10</v>
      </c>
      <c r="D1358" s="7">
        <v>58.530836363636354</v>
      </c>
      <c r="E1358" s="7">
        <v>65.545454545454547</v>
      </c>
      <c r="F1358" s="7">
        <v>262.06610000000001</v>
      </c>
      <c r="G1358" s="7">
        <v>264.94</v>
      </c>
      <c r="H1358" s="24">
        <f t="shared" si="171"/>
        <v>368.54728056944464</v>
      </c>
      <c r="I1358" s="24">
        <f t="shared" si="172"/>
        <v>394.27530453534081</v>
      </c>
      <c r="J1358" s="24">
        <f t="shared" si="180"/>
        <v>262.06610000000001</v>
      </c>
      <c r="K1358" s="24">
        <f t="shared" si="181"/>
        <v>106.00992317541613</v>
      </c>
      <c r="L1358" s="24">
        <f t="shared" si="176"/>
        <v>149.08326143547509</v>
      </c>
      <c r="M1358" s="24">
        <f t="shared" si="177"/>
        <v>159.49065805823523</v>
      </c>
      <c r="N1358" s="16">
        <f t="shared" si="178"/>
        <v>81.423719003666776</v>
      </c>
      <c r="O1358" s="16">
        <f t="shared" si="179"/>
        <v>89.657632153253871</v>
      </c>
      <c r="P1358" s="63">
        <f>N1358*'Datos mes_productividad'!V1099/100</f>
        <v>73.337226956373541</v>
      </c>
      <c r="Q1358" s="63">
        <f t="shared" si="173"/>
        <v>69.403688996049425</v>
      </c>
      <c r="R1358" s="63">
        <f t="shared" si="174"/>
        <v>74.136780423809114</v>
      </c>
      <c r="S1358" s="63">
        <f t="shared" si="175"/>
        <v>118.57628099633321</v>
      </c>
    </row>
    <row r="1359" spans="1:19" x14ac:dyDescent="0.3">
      <c r="A1359" s="34">
        <v>2019</v>
      </c>
      <c r="B1359" s="35">
        <v>11</v>
      </c>
      <c r="C1359" s="30" t="str">
        <f t="shared" si="182"/>
        <v>2019-11</v>
      </c>
      <c r="D1359" s="7">
        <v>59.738078947368408</v>
      </c>
      <c r="E1359" s="7">
        <v>66.724999999999994</v>
      </c>
      <c r="F1359" s="7">
        <v>273.2158</v>
      </c>
      <c r="G1359" s="7">
        <v>265.48399999999998</v>
      </c>
      <c r="H1359" s="24">
        <f t="shared" si="171"/>
        <v>376.14884581033533</v>
      </c>
      <c r="I1359" s="24">
        <f t="shared" si="172"/>
        <v>401.37061948172914</v>
      </c>
      <c r="J1359" s="24">
        <f t="shared" si="180"/>
        <v>273.2158</v>
      </c>
      <c r="K1359" s="24">
        <f t="shared" si="181"/>
        <v>106.22759282970551</v>
      </c>
      <c r="L1359" s="24">
        <f t="shared" si="176"/>
        <v>146.24844696428238</v>
      </c>
      <c r="M1359" s="24">
        <f t="shared" si="177"/>
        <v>156.05479163398232</v>
      </c>
      <c r="N1359" s="16">
        <f t="shared" si="178"/>
        <v>79.875449032192975</v>
      </c>
      <c r="O1359" s="16">
        <f t="shared" si="179"/>
        <v>87.726160732019267</v>
      </c>
      <c r="P1359" s="63">
        <f>N1359*'Datos mes_productividad'!V1100/100</f>
        <v>71.586076841280843</v>
      </c>
      <c r="Q1359" s="63">
        <f t="shared" si="173"/>
        <v>71.76009909232036</v>
      </c>
      <c r="R1359" s="63">
        <f t="shared" si="174"/>
        <v>76.712010795968652</v>
      </c>
      <c r="S1359" s="63">
        <f t="shared" si="175"/>
        <v>120.12455096780702</v>
      </c>
    </row>
    <row r="1360" spans="1:19" x14ac:dyDescent="0.3">
      <c r="A1360" s="34">
        <v>2019</v>
      </c>
      <c r="B1360" s="35">
        <v>12</v>
      </c>
      <c r="C1360" s="30" t="str">
        <f t="shared" si="182"/>
        <v>2019-12</v>
      </c>
      <c r="D1360" s="7">
        <v>59.883199999999988</v>
      </c>
      <c r="E1360" s="7">
        <v>72.10526315789474</v>
      </c>
      <c r="F1360" s="7">
        <v>283.44420000000002</v>
      </c>
      <c r="G1360" s="7">
        <v>265.92399999999998</v>
      </c>
      <c r="H1360" s="24">
        <f t="shared" si="171"/>
        <v>377.06262002959409</v>
      </c>
      <c r="I1360" s="24">
        <f t="shared" si="172"/>
        <v>433.73449444102386</v>
      </c>
      <c r="J1360" s="24">
        <f t="shared" si="180"/>
        <v>283.44420000000002</v>
      </c>
      <c r="K1360" s="24">
        <f t="shared" si="181"/>
        <v>106.40364916773366</v>
      </c>
      <c r="L1360" s="24">
        <f t="shared" si="176"/>
        <v>141.54757351145443</v>
      </c>
      <c r="M1360" s="24">
        <f t="shared" si="177"/>
        <v>162.8219345410738</v>
      </c>
      <c r="N1360" s="16">
        <f t="shared" si="178"/>
        <v>77.308007218743484</v>
      </c>
      <c r="O1360" s="16">
        <f t="shared" si="179"/>
        <v>91.530308365988986</v>
      </c>
      <c r="P1360" s="63">
        <f>N1360*'Datos mes_productividad'!V1101/100</f>
        <v>68.941611106727919</v>
      </c>
      <c r="Q1360" s="63">
        <f t="shared" si="173"/>
        <v>73.47189142118539</v>
      </c>
      <c r="R1360" s="63">
        <f t="shared" si="174"/>
        <v>78.48195713773589</v>
      </c>
      <c r="S1360" s="63">
        <f t="shared" si="175"/>
        <v>122.69199278125653</v>
      </c>
    </row>
    <row r="1361" spans="1:19" x14ac:dyDescent="0.3">
      <c r="A1361" s="34">
        <v>2020</v>
      </c>
      <c r="B1361" s="35">
        <v>1</v>
      </c>
      <c r="C1361" s="30" t="str">
        <f t="shared" si="182"/>
        <v>2020-1</v>
      </c>
      <c r="D1361" s="7">
        <v>60.01095909090909</v>
      </c>
      <c r="E1361" s="7">
        <v>77.086363636363643</v>
      </c>
      <c r="F1361" s="7">
        <v>289.82990000000001</v>
      </c>
      <c r="G1361" s="7">
        <v>266.62599999999998</v>
      </c>
      <c r="H1361" s="24">
        <f t="shared" si="171"/>
        <v>377.86707232257083</v>
      </c>
      <c r="I1361" s="24">
        <f t="shared" si="172"/>
        <v>463.69728776801981</v>
      </c>
      <c r="J1361" s="24">
        <f t="shared" si="180"/>
        <v>289.82990000000001</v>
      </c>
      <c r="K1361" s="24">
        <f t="shared" si="181"/>
        <v>106.6845390524968</v>
      </c>
      <c r="L1361" s="24">
        <f t="shared" si="176"/>
        <v>139.09046110787722</v>
      </c>
      <c r="M1361" s="24">
        <f t="shared" si="177"/>
        <v>170.68401640211778</v>
      </c>
      <c r="N1361" s="16">
        <f t="shared" si="178"/>
        <v>75.966024034428145</v>
      </c>
      <c r="O1361" s="16">
        <f t="shared" si="179"/>
        <v>95.949975649566625</v>
      </c>
      <c r="P1361" s="63">
        <f>N1361*'Datos mes_productividad'!V1102/100</f>
        <v>67.409025133096605</v>
      </c>
      <c r="Q1361" s="63">
        <f t="shared" si="173"/>
        <v>74.433978575527334</v>
      </c>
      <c r="R1361" s="63">
        <f t="shared" si="174"/>
        <v>79.569115685614946</v>
      </c>
      <c r="S1361" s="63">
        <f t="shared" si="175"/>
        <v>124.03397596557184</v>
      </c>
    </row>
    <row r="1362" spans="1:19" x14ac:dyDescent="0.3">
      <c r="A1362" s="34">
        <v>2020</v>
      </c>
      <c r="B1362" s="35">
        <v>2</v>
      </c>
      <c r="C1362" s="30" t="str">
        <f t="shared" si="182"/>
        <v>2020-2</v>
      </c>
      <c r="D1362" s="7">
        <v>61.348405555555551</v>
      </c>
      <c r="E1362" s="7">
        <v>77.788888888888906</v>
      </c>
      <c r="F1362" s="7">
        <v>295.666</v>
      </c>
      <c r="G1362" s="7">
        <v>267.28300000000002</v>
      </c>
      <c r="H1362" s="24">
        <f t="shared" si="171"/>
        <v>386.28848380540597</v>
      </c>
      <c r="I1362" s="24">
        <f t="shared" si="172"/>
        <v>467.92318504501668</v>
      </c>
      <c r="J1362" s="24">
        <f t="shared" si="180"/>
        <v>295.666</v>
      </c>
      <c r="K1362" s="24">
        <f t="shared" si="181"/>
        <v>106.94742317541615</v>
      </c>
      <c r="L1362" s="24">
        <f t="shared" si="176"/>
        <v>139.7271175763417</v>
      </c>
      <c r="M1362" s="24">
        <f t="shared" si="177"/>
        <v>169.25577808945889</v>
      </c>
      <c r="N1362" s="16">
        <f t="shared" si="178"/>
        <v>76.313742060522955</v>
      </c>
      <c r="O1362" s="16">
        <f t="shared" si="179"/>
        <v>95.147091851715601</v>
      </c>
      <c r="P1362" s="63">
        <f>N1362*'Datos mes_productividad'!V1103/100</f>
        <v>67.381876251760232</v>
      </c>
      <c r="Q1362" s="63">
        <f t="shared" si="173"/>
        <v>75.879547137200916</v>
      </c>
      <c r="R1362" s="63">
        <f t="shared" si="174"/>
        <v>81.359104397238667</v>
      </c>
      <c r="S1362" s="63">
        <f t="shared" si="175"/>
        <v>123.68625793947707</v>
      </c>
    </row>
    <row r="1363" spans="1:19" x14ac:dyDescent="0.3">
      <c r="A1363" s="34">
        <v>2020</v>
      </c>
      <c r="B1363" s="35">
        <v>3</v>
      </c>
      <c r="C1363" s="30" t="str">
        <f t="shared" si="182"/>
        <v>2020-3</v>
      </c>
      <c r="D1363" s="7">
        <v>63.122710526315792</v>
      </c>
      <c r="E1363" s="7">
        <v>82.385714285714286</v>
      </c>
      <c r="F1363" s="7">
        <v>305.55149999999998</v>
      </c>
      <c r="G1363" s="7">
        <v>267.08999999999997</v>
      </c>
      <c r="H1363" s="24">
        <f t="shared" si="171"/>
        <v>397.46063360712645</v>
      </c>
      <c r="I1363" s="24">
        <f t="shared" si="172"/>
        <v>495.57445004573833</v>
      </c>
      <c r="J1363" s="24">
        <f t="shared" si="180"/>
        <v>305.55149999999998</v>
      </c>
      <c r="K1363" s="24">
        <f t="shared" si="181"/>
        <v>106.87019846350832</v>
      </c>
      <c r="L1363" s="24">
        <f t="shared" si="176"/>
        <v>139.01648918439403</v>
      </c>
      <c r="M1363" s="24">
        <f t="shared" si="177"/>
        <v>173.33294004392727</v>
      </c>
      <c r="N1363" s="16">
        <f t="shared" si="178"/>
        <v>75.925623327776975</v>
      </c>
      <c r="O1363" s="16">
        <f t="shared" si="179"/>
        <v>97.439067389301599</v>
      </c>
      <c r="P1363" s="63">
        <f>N1363*'Datos mes_productividad'!V1104/100</f>
        <v>66.706847393648189</v>
      </c>
      <c r="Q1363" s="63">
        <f t="shared" si="173"/>
        <v>78.319109624138036</v>
      </c>
      <c r="R1363" s="63">
        <f t="shared" si="174"/>
        <v>84.1382508711078</v>
      </c>
      <c r="S1363" s="63">
        <f t="shared" si="175"/>
        <v>124.07437667222302</v>
      </c>
    </row>
    <row r="1364" spans="1:19" x14ac:dyDescent="0.3">
      <c r="A1364" s="34">
        <v>2020</v>
      </c>
      <c r="B1364" s="35">
        <v>4</v>
      </c>
      <c r="C1364" s="30" t="str">
        <f t="shared" si="182"/>
        <v>2020-4</v>
      </c>
      <c r="D1364" s="7">
        <v>65.761975000000007</v>
      </c>
      <c r="E1364" s="7">
        <v>99.329545454545439</v>
      </c>
      <c r="F1364" s="7">
        <v>310.12430000000001</v>
      </c>
      <c r="G1364" s="7">
        <v>265.77100000000002</v>
      </c>
      <c r="H1364" s="24">
        <f t="shared" si="171"/>
        <v>414.07911721185025</v>
      </c>
      <c r="I1364" s="24">
        <f t="shared" si="172"/>
        <v>597.49660834663882</v>
      </c>
      <c r="J1364" s="24">
        <f t="shared" si="180"/>
        <v>310.12430000000001</v>
      </c>
      <c r="K1364" s="24">
        <f t="shared" si="181"/>
        <v>106.3424295774648</v>
      </c>
      <c r="L1364" s="24">
        <f t="shared" si="176"/>
        <v>141.98880694482818</v>
      </c>
      <c r="M1364" s="24">
        <f t="shared" si="177"/>
        <v>204.88314200427538</v>
      </c>
      <c r="N1364" s="16">
        <f t="shared" si="178"/>
        <v>77.548992469187567</v>
      </c>
      <c r="O1364" s="16">
        <f t="shared" si="179"/>
        <v>115.17500525651452</v>
      </c>
      <c r="P1364" s="63">
        <f>N1364*'Datos mes_productividad'!V1105/100</f>
        <v>67.795350433244707</v>
      </c>
      <c r="Q1364" s="63">
        <f t="shared" si="173"/>
        <v>80.526200959660997</v>
      </c>
      <c r="R1364" s="63">
        <f t="shared" si="174"/>
        <v>86.940388596927235</v>
      </c>
      <c r="S1364" s="63">
        <f t="shared" si="175"/>
        <v>122.45100753081243</v>
      </c>
    </row>
    <row r="1365" spans="1:19" x14ac:dyDescent="0.3">
      <c r="A1365" s="34">
        <v>2020</v>
      </c>
      <c r="B1365" s="35">
        <v>5</v>
      </c>
      <c r="C1365" s="30" t="str">
        <f t="shared" si="182"/>
        <v>2020-5</v>
      </c>
      <c r="D1365" s="7">
        <v>67.72552631578948</v>
      </c>
      <c r="E1365" s="7">
        <v>126.2421052631579</v>
      </c>
      <c r="F1365" s="7">
        <v>314.90870000000001</v>
      </c>
      <c r="G1365" s="7">
        <v>265.57400000000001</v>
      </c>
      <c r="H1365" s="24">
        <f t="shared" si="171"/>
        <v>426.44288206900785</v>
      </c>
      <c r="I1365" s="24">
        <f t="shared" si="172"/>
        <v>759.38361924543051</v>
      </c>
      <c r="J1365" s="24">
        <f t="shared" si="180"/>
        <v>314.90870000000001</v>
      </c>
      <c r="K1365" s="24">
        <f t="shared" si="181"/>
        <v>106.26360435339311</v>
      </c>
      <c r="L1365" s="24">
        <f t="shared" si="176"/>
        <v>143.89998656595301</v>
      </c>
      <c r="M1365" s="24">
        <f t="shared" si="177"/>
        <v>256.24836807603009</v>
      </c>
      <c r="N1365" s="16">
        <f t="shared" si="178"/>
        <v>78.592807522182994</v>
      </c>
      <c r="O1365" s="16">
        <f t="shared" si="179"/>
        <v>144.0499538000748</v>
      </c>
      <c r="P1365" s="63">
        <f>N1365*'Datos mes_productividad'!V1106/100</f>
        <v>68.367272379101493</v>
      </c>
      <c r="Q1365" s="63">
        <f t="shared" si="173"/>
        <v>82.223660090825149</v>
      </c>
      <c r="R1365" s="63">
        <f t="shared" si="174"/>
        <v>89.14895758508311</v>
      </c>
      <c r="S1365" s="63">
        <f t="shared" si="175"/>
        <v>121.40719247781702</v>
      </c>
    </row>
    <row r="1366" spans="1:19" x14ac:dyDescent="0.3">
      <c r="A1366" s="34">
        <v>2020</v>
      </c>
      <c r="B1366" s="35">
        <v>6</v>
      </c>
      <c r="C1366" s="30" t="str">
        <f t="shared" si="182"/>
        <v>2020-6</v>
      </c>
      <c r="D1366" s="7">
        <v>69.540714285714273</v>
      </c>
      <c r="E1366" s="7">
        <v>125.82142857142856</v>
      </c>
      <c r="F1366" s="7">
        <v>321.97379999999998</v>
      </c>
      <c r="G1366" s="7">
        <v>265.952</v>
      </c>
      <c r="H1366" s="24">
        <f t="shared" si="171"/>
        <v>437.87245717164166</v>
      </c>
      <c r="I1366" s="24">
        <f t="shared" si="172"/>
        <v>756.8531244629512</v>
      </c>
      <c r="J1366" s="24">
        <f t="shared" si="180"/>
        <v>321.97379999999998</v>
      </c>
      <c r="K1366" s="24">
        <f t="shared" si="181"/>
        <v>106.41485275288092</v>
      </c>
      <c r="L1366" s="24">
        <f t="shared" si="176"/>
        <v>144.72026312222422</v>
      </c>
      <c r="M1366" s="24">
        <f t="shared" si="177"/>
        <v>250.14586216419724</v>
      </c>
      <c r="N1366" s="16">
        <f t="shared" si="178"/>
        <v>79.040811994180885</v>
      </c>
      <c r="O1366" s="16">
        <f t="shared" si="179"/>
        <v>140.61943168098998</v>
      </c>
      <c r="P1366" s="63">
        <f>N1366*'Datos mes_productividad'!V1107/100</f>
        <v>68.416136166220454</v>
      </c>
      <c r="Q1366" s="63">
        <f t="shared" si="173"/>
        <v>84.115883333446646</v>
      </c>
      <c r="R1366" s="63">
        <f t="shared" si="174"/>
        <v>91.504358794751937</v>
      </c>
      <c r="S1366" s="63">
        <f t="shared" si="175"/>
        <v>120.95918800581913</v>
      </c>
    </row>
    <row r="1367" spans="1:19" x14ac:dyDescent="0.3">
      <c r="A1367" s="34">
        <v>2020</v>
      </c>
      <c r="B1367" s="35">
        <v>7</v>
      </c>
      <c r="C1367" s="30" t="str">
        <f t="shared" si="182"/>
        <v>2020-7</v>
      </c>
      <c r="D1367" s="7">
        <v>71.474919047619053</v>
      </c>
      <c r="E1367" s="7">
        <v>130.77391304347825</v>
      </c>
      <c r="F1367" s="7">
        <v>328.20139999999998</v>
      </c>
      <c r="G1367" s="7">
        <v>267.35199999999998</v>
      </c>
      <c r="H1367" s="24">
        <f t="shared" si="171"/>
        <v>450.05143750665269</v>
      </c>
      <c r="I1367" s="24">
        <f t="shared" si="172"/>
        <v>786.64378404362151</v>
      </c>
      <c r="J1367" s="24">
        <f t="shared" si="180"/>
        <v>328.20139999999998</v>
      </c>
      <c r="K1367" s="24">
        <f t="shared" si="181"/>
        <v>106.97503201024328</v>
      </c>
      <c r="L1367" s="24">
        <f t="shared" si="176"/>
        <v>146.69122963378638</v>
      </c>
      <c r="M1367" s="24">
        <f t="shared" si="177"/>
        <v>256.40123405544682</v>
      </c>
      <c r="N1367" s="16">
        <f t="shared" si="178"/>
        <v>80.117280417649965</v>
      </c>
      <c r="O1367" s="16">
        <f t="shared" si="179"/>
        <v>144.1358873708441</v>
      </c>
      <c r="P1367" s="63">
        <f>N1367*'Datos mes_productividad'!V1108/100</f>
        <v>69.113791422866811</v>
      </c>
      <c r="Q1367" s="63">
        <f t="shared" si="173"/>
        <v>85.686076773568843</v>
      </c>
      <c r="R1367" s="63">
        <f t="shared" si="174"/>
        <v>93.550811625003774</v>
      </c>
      <c r="S1367" s="63">
        <f t="shared" si="175"/>
        <v>119.88271958235003</v>
      </c>
    </row>
    <row r="1368" spans="1:19" x14ac:dyDescent="0.3">
      <c r="A1368" s="34">
        <v>2020</v>
      </c>
      <c r="B1368" s="35">
        <v>8</v>
      </c>
      <c r="C1368" s="30" t="str">
        <f t="shared" si="182"/>
        <v>2020-8</v>
      </c>
      <c r="D1368" s="7">
        <v>73.292999999999992</v>
      </c>
      <c r="E1368" s="7">
        <v>133.78095238095236</v>
      </c>
      <c r="F1368" s="7">
        <v>337.06319999999999</v>
      </c>
      <c r="G1368" s="7">
        <v>268.46899999999999</v>
      </c>
      <c r="H1368" s="24">
        <f t="shared" si="171"/>
        <v>461.4992286622799</v>
      </c>
      <c r="I1368" s="24">
        <f t="shared" si="172"/>
        <v>804.73201546644532</v>
      </c>
      <c r="J1368" s="24">
        <f t="shared" si="180"/>
        <v>337.06319999999999</v>
      </c>
      <c r="K1368" s="24">
        <f t="shared" si="181"/>
        <v>107.42197503201025</v>
      </c>
      <c r="L1368" s="24">
        <f t="shared" si="176"/>
        <v>147.07971270269618</v>
      </c>
      <c r="M1368" s="24">
        <f t="shared" si="177"/>
        <v>256.46793382634405</v>
      </c>
      <c r="N1368" s="16">
        <f t="shared" si="178"/>
        <v>80.329455385758536</v>
      </c>
      <c r="O1368" s="16">
        <f t="shared" si="179"/>
        <v>144.17338262979291</v>
      </c>
      <c r="P1368" s="63">
        <f>N1368*'Datos mes_productividad'!V1109/100</f>
        <v>69.062884094941182</v>
      </c>
      <c r="Q1368" s="63">
        <f t="shared" si="173"/>
        <v>87.710132264115998</v>
      </c>
      <c r="R1368" s="63">
        <f t="shared" si="174"/>
        <v>95.967740360294755</v>
      </c>
      <c r="S1368" s="63">
        <f t="shared" si="175"/>
        <v>119.67054461424146</v>
      </c>
    </row>
    <row r="1369" spans="1:19" x14ac:dyDescent="0.3">
      <c r="A1369" s="34">
        <v>2020</v>
      </c>
      <c r="B1369" s="35">
        <v>9</v>
      </c>
      <c r="C1369" s="30" t="str">
        <f t="shared" si="182"/>
        <v>2020-9</v>
      </c>
      <c r="D1369" s="7">
        <v>75.198636363636368</v>
      </c>
      <c r="E1369" s="7">
        <v>137.93863636363633</v>
      </c>
      <c r="F1369" s="7">
        <v>346.6207</v>
      </c>
      <c r="G1369" s="7">
        <v>268.93799999999999</v>
      </c>
      <c r="H1369" s="24">
        <f t="shared" si="171"/>
        <v>473.49832423660462</v>
      </c>
      <c r="I1369" s="24">
        <f t="shared" si="172"/>
        <v>829.74171491551431</v>
      </c>
      <c r="J1369" s="24">
        <f t="shared" si="180"/>
        <v>346.6207</v>
      </c>
      <c r="K1369" s="24">
        <f t="shared" si="181"/>
        <v>107.60963508322664</v>
      </c>
      <c r="L1369" s="24">
        <f t="shared" si="176"/>
        <v>146.99924696828651</v>
      </c>
      <c r="M1369" s="24">
        <f t="shared" si="177"/>
        <v>257.59628076277369</v>
      </c>
      <c r="N1369" s="16">
        <f t="shared" si="178"/>
        <v>80.285508001693344</v>
      </c>
      <c r="O1369" s="16">
        <f t="shared" si="179"/>
        <v>144.80768256810478</v>
      </c>
      <c r="P1369" s="63">
        <f>N1369*'Datos mes_productividad'!V1110/100</f>
        <v>68.792076153896474</v>
      </c>
      <c r="Q1369" s="63">
        <f t="shared" si="173"/>
        <v>90.023665512381172</v>
      </c>
      <c r="R1369" s="63">
        <f t="shared" si="174"/>
        <v>98.666569533308319</v>
      </c>
      <c r="S1369" s="63">
        <f t="shared" si="175"/>
        <v>119.71449199830664</v>
      </c>
    </row>
    <row r="1370" spans="1:19" x14ac:dyDescent="0.3">
      <c r="A1370" s="34">
        <v>2020</v>
      </c>
      <c r="B1370" s="35">
        <v>10</v>
      </c>
      <c r="C1370" s="30" t="str">
        <f t="shared" si="182"/>
        <v>2020-10</v>
      </c>
      <c r="D1370" s="7">
        <v>77.569290476190488</v>
      </c>
      <c r="E1370" s="7">
        <v>170.47954545454547</v>
      </c>
      <c r="F1370" s="7">
        <v>359.65699999999998</v>
      </c>
      <c r="G1370" s="7">
        <v>269.23599999999999</v>
      </c>
      <c r="H1370" s="24">
        <f t="shared" si="171"/>
        <v>488.42546658810875</v>
      </c>
      <c r="I1370" s="24">
        <f t="shared" si="172"/>
        <v>1025.4849122226231</v>
      </c>
      <c r="J1370" s="24">
        <f t="shared" si="180"/>
        <v>359.65699999999998</v>
      </c>
      <c r="K1370" s="24">
        <f t="shared" si="181"/>
        <v>107.72887323943662</v>
      </c>
      <c r="L1370" s="24">
        <f t="shared" si="176"/>
        <v>146.29918276853519</v>
      </c>
      <c r="M1370" s="24">
        <f t="shared" si="177"/>
        <v>307.16581108607858</v>
      </c>
      <c r="N1370" s="16">
        <f t="shared" si="178"/>
        <v>79.903159036851633</v>
      </c>
      <c r="O1370" s="16">
        <f t="shared" si="179"/>
        <v>172.67318121137757</v>
      </c>
      <c r="P1370" s="63">
        <f>N1370*'Datos mes_productividad'!V1111/100</f>
        <v>68.23333141596116</v>
      </c>
      <c r="Q1370" s="63">
        <f t="shared" si="173"/>
        <v>93.158267419433088</v>
      </c>
      <c r="R1370" s="63">
        <f t="shared" si="174"/>
        <v>102.21046990475233</v>
      </c>
      <c r="S1370" s="63">
        <f t="shared" si="175"/>
        <v>120.09684096314837</v>
      </c>
    </row>
    <row r="1371" spans="1:19" x14ac:dyDescent="0.3">
      <c r="A1371" s="34">
        <v>2020</v>
      </c>
      <c r="B1371" s="35">
        <v>11</v>
      </c>
      <c r="C1371" s="30" t="str">
        <f t="shared" si="182"/>
        <v>2020-11</v>
      </c>
      <c r="D1371" s="7">
        <v>79.933236842105273</v>
      </c>
      <c r="E1371" s="7">
        <v>160.47619047619048</v>
      </c>
      <c r="F1371" s="7">
        <v>371.02109999999999</v>
      </c>
      <c r="G1371" s="7">
        <v>269.90100000000001</v>
      </c>
      <c r="H1371" s="24">
        <f t="shared" si="171"/>
        <v>503.31037271104913</v>
      </c>
      <c r="I1371" s="24">
        <f t="shared" si="172"/>
        <v>965.31177195199018</v>
      </c>
      <c r="J1371" s="24">
        <f t="shared" si="180"/>
        <v>371.02109999999999</v>
      </c>
      <c r="K1371" s="24">
        <f t="shared" si="181"/>
        <v>107.99495838668376</v>
      </c>
      <c r="L1371" s="24">
        <f t="shared" si="176"/>
        <v>146.5010554831411</v>
      </c>
      <c r="M1371" s="24">
        <f t="shared" si="177"/>
        <v>280.97810243711518</v>
      </c>
      <c r="N1371" s="16">
        <f t="shared" si="178"/>
        <v>80.01341438698492</v>
      </c>
      <c r="O1371" s="16">
        <f t="shared" si="179"/>
        <v>157.95176757141351</v>
      </c>
      <c r="P1371" s="63">
        <f>N1371*'Datos mes_productividad'!V1112/100</f>
        <v>68.096814743794354</v>
      </c>
      <c r="Q1371" s="63">
        <f t="shared" si="173"/>
        <v>95.909161656806759</v>
      </c>
      <c r="R1371" s="63">
        <f t="shared" si="174"/>
        <v>105.43448547312374</v>
      </c>
      <c r="S1371" s="63">
        <f t="shared" si="175"/>
        <v>119.98658561301509</v>
      </c>
    </row>
    <row r="1372" spans="1:19" x14ac:dyDescent="0.3">
      <c r="A1372" s="34">
        <v>2020</v>
      </c>
      <c r="B1372" s="35">
        <v>12</v>
      </c>
      <c r="C1372" s="30" t="str">
        <f t="shared" si="182"/>
        <v>2020-12</v>
      </c>
      <c r="D1372" s="7">
        <v>82.637872222222228</v>
      </c>
      <c r="E1372" s="7">
        <v>153.72727272727272</v>
      </c>
      <c r="F1372" s="7">
        <v>385.88260000000002</v>
      </c>
      <c r="G1372" s="7">
        <v>270.267</v>
      </c>
      <c r="H1372" s="24">
        <f t="shared" si="171"/>
        <v>520.34047301717226</v>
      </c>
      <c r="I1372" s="24">
        <f t="shared" si="172"/>
        <v>924.71503463143029</v>
      </c>
      <c r="J1372" s="24">
        <f t="shared" si="180"/>
        <v>385.88260000000002</v>
      </c>
      <c r="K1372" s="24">
        <f t="shared" si="181"/>
        <v>108.14140524967991</v>
      </c>
      <c r="L1372" s="24">
        <f t="shared" si="176"/>
        <v>145.82245988899254</v>
      </c>
      <c r="M1372" s="24">
        <f t="shared" si="177"/>
        <v>259.14613227066803</v>
      </c>
      <c r="N1372" s="16">
        <f t="shared" si="178"/>
        <v>79.642790774091978</v>
      </c>
      <c r="O1372" s="16">
        <f t="shared" si="179"/>
        <v>145.67893119218544</v>
      </c>
      <c r="P1372" s="63">
        <f>N1372*'Datos mes_productividad'!V1113/100</f>
        <v>67.552563354509516</v>
      </c>
      <c r="Q1372" s="63">
        <f t="shared" si="173"/>
        <v>99.460636770338539</v>
      </c>
      <c r="R1372" s="63">
        <f t="shared" si="174"/>
        <v>109.45174345670917</v>
      </c>
      <c r="S1372" s="63">
        <f t="shared" si="175"/>
        <v>120.35720922590802</v>
      </c>
    </row>
    <row r="1373" spans="1:19" x14ac:dyDescent="0.3">
      <c r="A1373" s="34">
        <v>2021</v>
      </c>
      <c r="B1373" s="35">
        <v>1</v>
      </c>
      <c r="C1373" s="30" t="str">
        <f t="shared" si="182"/>
        <v>2021-1</v>
      </c>
      <c r="D1373" s="7">
        <v>85.970834999999994</v>
      </c>
      <c r="E1373" s="7">
        <v>158.07</v>
      </c>
      <c r="F1373" s="7">
        <v>401.50709999999998</v>
      </c>
      <c r="G1373" s="7">
        <v>270.38299999999998</v>
      </c>
      <c r="H1373" s="24">
        <f t="shared" si="171"/>
        <v>541.32692126058612</v>
      </c>
      <c r="I1373" s="24">
        <f t="shared" si="172"/>
        <v>950.83782422595618</v>
      </c>
      <c r="J1373" s="24">
        <f t="shared" si="180"/>
        <v>401.50709999999998</v>
      </c>
      <c r="K1373" s="24">
        <f t="shared" si="181"/>
        <v>108.18782010243278</v>
      </c>
      <c r="L1373" s="24">
        <f t="shared" si="176"/>
        <v>145.86287409100385</v>
      </c>
      <c r="M1373" s="24">
        <f t="shared" si="177"/>
        <v>256.20735342898382</v>
      </c>
      <c r="N1373" s="16">
        <f t="shared" si="178"/>
        <v>79.664863504435019</v>
      </c>
      <c r="O1373" s="16">
        <f t="shared" si="179"/>
        <v>144.0268974268518</v>
      </c>
      <c r="P1373" s="63">
        <f>N1373*'Datos mes_productividad'!V1114/100</f>
        <v>67.343168930082996</v>
      </c>
      <c r="Q1373" s="63">
        <f t="shared" si="173"/>
        <v>103.45312164362694</v>
      </c>
      <c r="R1373" s="63">
        <f t="shared" si="174"/>
        <v>114.04618535534706</v>
      </c>
      <c r="S1373" s="63">
        <f t="shared" si="175"/>
        <v>120.33513649556498</v>
      </c>
    </row>
    <row r="1374" spans="1:19" x14ac:dyDescent="0.3">
      <c r="A1374" s="34">
        <v>2021</v>
      </c>
      <c r="B1374" s="35">
        <v>2</v>
      </c>
      <c r="C1374" s="30" t="str">
        <f t="shared" si="182"/>
        <v>2021-2</v>
      </c>
      <c r="D1374" s="7">
        <v>88.67462222222224</v>
      </c>
      <c r="E1374" s="7">
        <v>149.19999999999999</v>
      </c>
      <c r="F1374" s="7">
        <v>415.85950000000003</v>
      </c>
      <c r="G1374" s="7">
        <v>270.72699999999998</v>
      </c>
      <c r="H1374" s="24">
        <f t="shared" si="171"/>
        <v>558.35168102649141</v>
      </c>
      <c r="I1374" s="24">
        <f t="shared" si="172"/>
        <v>897.48214951928048</v>
      </c>
      <c r="J1374" s="24">
        <f t="shared" si="180"/>
        <v>415.85950000000003</v>
      </c>
      <c r="K1374" s="24">
        <f t="shared" si="181"/>
        <v>108.32546414852753</v>
      </c>
      <c r="L1374" s="24">
        <f t="shared" si="176"/>
        <v>145.44264350172418</v>
      </c>
      <c r="M1374" s="24">
        <f t="shared" si="177"/>
        <v>233.78129010325418</v>
      </c>
      <c r="N1374" s="16">
        <f t="shared" si="178"/>
        <v>79.43534922436902</v>
      </c>
      <c r="O1374" s="16">
        <f t="shared" si="179"/>
        <v>131.42009173187697</v>
      </c>
      <c r="P1374" s="63">
        <f>N1374*'Datos mes_productividad'!V1115/100</f>
        <v>66.922462123949899</v>
      </c>
      <c r="Q1374" s="63">
        <f t="shared" si="173"/>
        <v>106.9102486088323</v>
      </c>
      <c r="R1374" s="63">
        <f t="shared" si="174"/>
        <v>118.00600397422215</v>
      </c>
      <c r="S1374" s="63">
        <f t="shared" si="175"/>
        <v>120.56465077563099</v>
      </c>
    </row>
    <row r="1375" spans="1:19" x14ac:dyDescent="0.3">
      <c r="A1375" s="34">
        <v>2021</v>
      </c>
      <c r="B1375" s="35">
        <v>3</v>
      </c>
      <c r="C1375" s="30" t="str">
        <f t="shared" si="182"/>
        <v>2021-3</v>
      </c>
      <c r="D1375" s="7">
        <v>91.066368181818177</v>
      </c>
      <c r="E1375" s="7">
        <v>143.39130434782609</v>
      </c>
      <c r="F1375" s="7">
        <v>435.8657</v>
      </c>
      <c r="G1375" s="7">
        <v>271.52600000000001</v>
      </c>
      <c r="H1375" s="24">
        <f t="shared" si="171"/>
        <v>573.41163102866972</v>
      </c>
      <c r="I1375" s="24">
        <f t="shared" si="172"/>
        <v>862.54112633016314</v>
      </c>
      <c r="J1375" s="24">
        <f t="shared" si="180"/>
        <v>435.8657</v>
      </c>
      <c r="K1375" s="24">
        <f t="shared" si="181"/>
        <v>108.64516645326505</v>
      </c>
      <c r="L1375" s="24">
        <f t="shared" si="176"/>
        <v>142.93026980408879</v>
      </c>
      <c r="M1375" s="24">
        <f t="shared" si="177"/>
        <v>214.99953825898044</v>
      </c>
      <c r="N1375" s="16">
        <f t="shared" si="178"/>
        <v>78.063184381590844</v>
      </c>
      <c r="O1375" s="16">
        <f t="shared" si="179"/>
        <v>120.86193479310042</v>
      </c>
      <c r="P1375" s="63">
        <f>N1375*'Datos mes_productividad'!V1116/100</f>
        <v>65.544421314468551</v>
      </c>
      <c r="Q1375" s="63">
        <f t="shared" si="173"/>
        <v>111.04342946024525</v>
      </c>
      <c r="R1375" s="63">
        <f t="shared" si="174"/>
        <v>122.44381232676031</v>
      </c>
      <c r="S1375" s="63">
        <f t="shared" si="175"/>
        <v>121.93681561840914</v>
      </c>
    </row>
    <row r="1376" spans="1:19" x14ac:dyDescent="0.3">
      <c r="A1376" s="34">
        <v>2021</v>
      </c>
      <c r="B1376" s="35">
        <v>4</v>
      </c>
      <c r="C1376" s="30" t="str">
        <f t="shared" si="182"/>
        <v>2021-4</v>
      </c>
      <c r="D1376" s="7">
        <v>92.863845000000012</v>
      </c>
      <c r="E1376" s="7">
        <v>146.01904761904763</v>
      </c>
      <c r="F1376" s="7">
        <v>453.65030000000002</v>
      </c>
      <c r="G1376" s="7">
        <v>273.61500000000001</v>
      </c>
      <c r="H1376" s="24">
        <f t="shared" si="171"/>
        <v>584.72968548310928</v>
      </c>
      <c r="I1376" s="24">
        <f t="shared" si="172"/>
        <v>878.34777967762091</v>
      </c>
      <c r="J1376" s="24">
        <f t="shared" si="180"/>
        <v>453.65029999999996</v>
      </c>
      <c r="K1376" s="24">
        <f t="shared" si="181"/>
        <v>109.48103393085789</v>
      </c>
      <c r="L1376" s="24">
        <f t="shared" si="176"/>
        <v>141.11488637118978</v>
      </c>
      <c r="M1376" s="24">
        <f t="shared" si="177"/>
        <v>211.97478116950285</v>
      </c>
      <c r="N1376" s="16">
        <f t="shared" si="178"/>
        <v>77.071689634957224</v>
      </c>
      <c r="O1376" s="16">
        <f t="shared" si="179"/>
        <v>119.16156837801981</v>
      </c>
      <c r="P1376" s="63">
        <f>N1376*'Datos mes_productividad'!V1117/100</f>
        <v>64.493466276376779</v>
      </c>
      <c r="Q1376" s="63">
        <f t="shared" si="173"/>
        <v>114.15595559851228</v>
      </c>
      <c r="R1376" s="63">
        <f t="shared" si="174"/>
        <v>125.83657744197821</v>
      </c>
      <c r="S1376" s="63">
        <f t="shared" si="175"/>
        <v>122.92831036504279</v>
      </c>
    </row>
    <row r="1377" spans="1:19" x14ac:dyDescent="0.3">
      <c r="A1377" s="34">
        <v>2021</v>
      </c>
      <c r="B1377" s="35">
        <v>5</v>
      </c>
      <c r="C1377" s="30" t="str">
        <f t="shared" si="182"/>
        <v>2021-5</v>
      </c>
      <c r="D1377" s="7">
        <v>94.104826315789467</v>
      </c>
      <c r="E1377" s="7">
        <v>153.52380952380952</v>
      </c>
      <c r="F1377" s="7">
        <v>468.72500000000002</v>
      </c>
      <c r="G1377" s="7">
        <v>275.654</v>
      </c>
      <c r="H1377" s="24">
        <f t="shared" si="171"/>
        <v>592.54369118653449</v>
      </c>
      <c r="I1377" s="24">
        <f t="shared" si="172"/>
        <v>923.4911432561471</v>
      </c>
      <c r="J1377" s="24">
        <f t="shared" si="180"/>
        <v>468.72500000000008</v>
      </c>
      <c r="K1377" s="24">
        <f t="shared" si="181"/>
        <v>110.29689500640205</v>
      </c>
      <c r="L1377" s="24">
        <f t="shared" si="176"/>
        <v>139.43299225240196</v>
      </c>
      <c r="M1377" s="24">
        <f t="shared" si="177"/>
        <v>217.30909524148581</v>
      </c>
      <c r="N1377" s="16">
        <f t="shared" si="178"/>
        <v>76.153101774700531</v>
      </c>
      <c r="O1377" s="16">
        <f t="shared" si="179"/>
        <v>122.16025165313143</v>
      </c>
      <c r="P1377" s="63">
        <f>N1377*'Datos mes_productividad'!V1118/100</f>
        <v>63.509662552628114</v>
      </c>
      <c r="Q1377" s="63">
        <f t="shared" si="173"/>
        <v>116.54590847241062</v>
      </c>
      <c r="R1377" s="63">
        <f t="shared" si="174"/>
        <v>128.44399499268425</v>
      </c>
      <c r="S1377" s="63">
        <f t="shared" si="175"/>
        <v>123.84689822529947</v>
      </c>
    </row>
    <row r="1378" spans="1:19" x14ac:dyDescent="0.3">
      <c r="A1378" s="34">
        <v>2021</v>
      </c>
      <c r="B1378" s="35">
        <v>6</v>
      </c>
      <c r="C1378" s="30" t="str">
        <f t="shared" si="182"/>
        <v>2021-6</v>
      </c>
      <c r="D1378" s="7">
        <v>95.254290476190448</v>
      </c>
      <c r="E1378" s="7">
        <v>162</v>
      </c>
      <c r="F1378" s="7">
        <v>483.60489999999999</v>
      </c>
      <c r="G1378" s="7">
        <v>277.67599999999999</v>
      </c>
      <c r="H1378" s="24">
        <f t="shared" si="171"/>
        <v>599.78144681667629</v>
      </c>
      <c r="I1378" s="24">
        <f t="shared" si="172"/>
        <v>974.47793714559964</v>
      </c>
      <c r="J1378" s="24">
        <f t="shared" si="180"/>
        <v>483.60489999999999</v>
      </c>
      <c r="K1378" s="24">
        <f t="shared" si="181"/>
        <v>111.10595390524969</v>
      </c>
      <c r="L1378" s="24">
        <f t="shared" si="176"/>
        <v>137.79696976444532</v>
      </c>
      <c r="M1378" s="24">
        <f t="shared" si="177"/>
        <v>223.88172817558672</v>
      </c>
      <c r="N1378" s="16">
        <f t="shared" si="178"/>
        <v>75.259567288934576</v>
      </c>
      <c r="O1378" s="16">
        <f t="shared" si="179"/>
        <v>125.85505555612121</v>
      </c>
      <c r="P1378" s="63">
        <f>N1378*'Datos mes_productividad'!V1119/100</f>
        <v>62.552589630328427</v>
      </c>
      <c r="Q1378" s="63">
        <f t="shared" si="173"/>
        <v>118.82061411585515</v>
      </c>
      <c r="R1378" s="63">
        <f t="shared" si="174"/>
        <v>130.92455552552849</v>
      </c>
      <c r="S1378" s="63">
        <f t="shared" si="175"/>
        <v>124.74043271106542</v>
      </c>
    </row>
    <row r="1379" spans="1:19" x14ac:dyDescent="0.3">
      <c r="A1379" s="34">
        <v>2021</v>
      </c>
      <c r="B1379" s="35">
        <v>7</v>
      </c>
      <c r="C1379" s="30" t="str">
        <f t="shared" si="182"/>
        <v>2021-7</v>
      </c>
      <c r="D1379" s="7">
        <v>96.237780952380959</v>
      </c>
      <c r="E1379" s="7">
        <v>177.88095238095238</v>
      </c>
      <c r="F1379" s="7">
        <v>498.09870000000001</v>
      </c>
      <c r="G1379" s="7">
        <v>278.52199999999999</v>
      </c>
      <c r="H1379" s="24">
        <f t="shared" si="171"/>
        <v>605.97412682920981</v>
      </c>
      <c r="I1379" s="24">
        <f t="shared" si="172"/>
        <v>1070.0065650227475</v>
      </c>
      <c r="J1379" s="24">
        <f t="shared" si="180"/>
        <v>498.09870000000001</v>
      </c>
      <c r="K1379" s="24">
        <f t="shared" si="181"/>
        <v>111.44446222791294</v>
      </c>
      <c r="L1379" s="24">
        <f t="shared" si="176"/>
        <v>135.58047970916286</v>
      </c>
      <c r="M1379" s="24">
        <f t="shared" si="177"/>
        <v>239.40296615770418</v>
      </c>
      <c r="N1379" s="16">
        <f t="shared" si="178"/>
        <v>74.049003059939267</v>
      </c>
      <c r="O1379" s="16">
        <f t="shared" si="179"/>
        <v>134.58031547106671</v>
      </c>
      <c r="P1379" s="63">
        <f>N1379*'Datos mes_productividad'!V1120/100</f>
        <v>61.646687315099911</v>
      </c>
      <c r="Q1379" s="63">
        <f t="shared" si="173"/>
        <v>121.2124445425157</v>
      </c>
      <c r="R1379" s="63">
        <f t="shared" si="174"/>
        <v>133.14815800205685</v>
      </c>
      <c r="S1379" s="63">
        <f t="shared" si="175"/>
        <v>125.95099694006073</v>
      </c>
    </row>
    <row r="1380" spans="1:19" x14ac:dyDescent="0.3">
      <c r="A1380" s="34">
        <v>2021</v>
      </c>
      <c r="B1380" s="35">
        <v>8</v>
      </c>
      <c r="C1380" s="30" t="str">
        <f t="shared" si="182"/>
        <v>2021-8</v>
      </c>
      <c r="D1380" s="7">
        <v>97.213814285714278</v>
      </c>
      <c r="E1380" s="7">
        <v>180.81818181818181</v>
      </c>
      <c r="F1380" s="7">
        <v>510.39420000000001</v>
      </c>
      <c r="G1380" s="7">
        <v>279.05700000000002</v>
      </c>
      <c r="H1380" s="24">
        <f t="shared" si="171"/>
        <v>612.11985193913847</v>
      </c>
      <c r="I1380" s="24">
        <f t="shared" si="172"/>
        <v>1087.67486923827</v>
      </c>
      <c r="J1380" s="24">
        <f t="shared" si="180"/>
        <v>510.39420000000001</v>
      </c>
      <c r="K1380" s="24">
        <f t="shared" si="181"/>
        <v>111.65853072983356</v>
      </c>
      <c r="L1380" s="24">
        <f t="shared" si="176"/>
        <v>133.91297020633749</v>
      </c>
      <c r="M1380" s="24">
        <f t="shared" si="177"/>
        <v>237.94976081411008</v>
      </c>
      <c r="N1380" s="16">
        <f t="shared" si="178"/>
        <v>73.13827154060796</v>
      </c>
      <c r="O1380" s="16">
        <f t="shared" si="179"/>
        <v>133.76339646323663</v>
      </c>
      <c r="P1380" s="63">
        <f>N1380*'Datos mes_productividad'!V1121/100</f>
        <v>60.987688294349063</v>
      </c>
      <c r="Q1380" s="63">
        <f t="shared" si="173"/>
        <v>123.32712510416052</v>
      </c>
      <c r="R1380" s="63">
        <f t="shared" si="174"/>
        <v>135.13917053580974</v>
      </c>
      <c r="S1380" s="63">
        <f t="shared" si="175"/>
        <v>126.86172845939203</v>
      </c>
    </row>
    <row r="1381" spans="1:19" x14ac:dyDescent="0.3">
      <c r="A1381" s="34">
        <v>2021</v>
      </c>
      <c r="B1381" s="35">
        <v>9</v>
      </c>
      <c r="C1381" s="30" t="str">
        <f t="shared" si="182"/>
        <v>2021-9</v>
      </c>
      <c r="D1381" s="7">
        <v>98.284995454545438</v>
      </c>
      <c r="E1381" s="7">
        <v>184.44090909090909</v>
      </c>
      <c r="F1381" s="7">
        <v>528.49680000000001</v>
      </c>
      <c r="G1381" s="7">
        <v>279.755</v>
      </c>
      <c r="H1381" s="24">
        <f t="shared" si="171"/>
        <v>618.86468818779986</v>
      </c>
      <c r="I1381" s="24">
        <f t="shared" si="172"/>
        <v>1109.4666457788157</v>
      </c>
      <c r="J1381" s="24">
        <f t="shared" si="180"/>
        <v>528.49680000000001</v>
      </c>
      <c r="K1381" s="24">
        <f t="shared" si="181"/>
        <v>111.93782010243278</v>
      </c>
      <c r="L1381" s="24">
        <f t="shared" si="176"/>
        <v>131.07811463402257</v>
      </c>
      <c r="M1381" s="24">
        <f t="shared" si="177"/>
        <v>234.9896495207513</v>
      </c>
      <c r="N1381" s="16">
        <f t="shared" si="178"/>
        <v>71.589979121233611</v>
      </c>
      <c r="O1381" s="16">
        <f t="shared" si="179"/>
        <v>132.0993706657147</v>
      </c>
      <c r="P1381" s="63">
        <f>N1381*'Datos mes_productividad'!V1122/100</f>
        <v>59.793870490283496</v>
      </c>
      <c r="Q1381" s="63">
        <f t="shared" si="173"/>
        <v>126.20778318387639</v>
      </c>
      <c r="R1381" s="63">
        <f t="shared" si="174"/>
        <v>137.80158801561896</v>
      </c>
      <c r="S1381" s="63">
        <f t="shared" si="175"/>
        <v>128.41002087876637</v>
      </c>
    </row>
    <row r="1382" spans="1:19" x14ac:dyDescent="0.3">
      <c r="A1382" s="34">
        <v>2021</v>
      </c>
      <c r="B1382" s="35">
        <v>10</v>
      </c>
      <c r="C1382" s="30" t="str">
        <f t="shared" si="182"/>
        <v>2021-10</v>
      </c>
      <c r="D1382" s="7">
        <v>99.249126315789496</v>
      </c>
      <c r="E1382" s="7">
        <v>189.07499999999999</v>
      </c>
      <c r="F1382" s="7">
        <v>547.08019999999999</v>
      </c>
      <c r="G1382" s="7">
        <v>281.58800000000002</v>
      </c>
      <c r="H1382" s="24">
        <f t="shared" si="171"/>
        <v>624.93546778194434</v>
      </c>
      <c r="I1382" s="24">
        <f t="shared" si="172"/>
        <v>1137.3420738629891</v>
      </c>
      <c r="J1382" s="24">
        <f t="shared" si="180"/>
        <v>547.08019999999999</v>
      </c>
      <c r="K1382" s="24">
        <f t="shared" si="181"/>
        <v>112.67125480153651</v>
      </c>
      <c r="L1382" s="24">
        <f t="shared" si="176"/>
        <v>128.70555966927125</v>
      </c>
      <c r="M1382" s="24">
        <f t="shared" si="177"/>
        <v>234.23578225043568</v>
      </c>
      <c r="N1382" s="16">
        <f t="shared" si="178"/>
        <v>70.294178057381274</v>
      </c>
      <c r="O1382" s="16">
        <f t="shared" si="179"/>
        <v>131.67558437479815</v>
      </c>
      <c r="P1382" s="63">
        <f>N1382*'Datos mes_productividad'!V1123/100</f>
        <v>58.807232140660396</v>
      </c>
      <c r="Q1382" s="63">
        <f t="shared" si="173"/>
        <v>128.73189505876269</v>
      </c>
      <c r="R1382" s="63">
        <f t="shared" si="174"/>
        <v>140.13258852147538</v>
      </c>
      <c r="S1382" s="63">
        <f t="shared" si="175"/>
        <v>129.70582194261874</v>
      </c>
    </row>
    <row r="1383" spans="1:19" x14ac:dyDescent="0.3">
      <c r="A1383" s="34">
        <v>2021</v>
      </c>
      <c r="B1383" s="35">
        <v>11</v>
      </c>
      <c r="C1383" s="30" t="str">
        <f t="shared" si="182"/>
        <v>2021-11</v>
      </c>
      <c r="D1383" s="7">
        <v>100.3100714285714</v>
      </c>
      <c r="E1383" s="7">
        <v>200.52380952380952</v>
      </c>
      <c r="F1383" s="7">
        <v>560.91840000000002</v>
      </c>
      <c r="G1383" s="7">
        <v>283.33999999999997</v>
      </c>
      <c r="H1383" s="24">
        <f t="shared" si="171"/>
        <v>631.61585132746529</v>
      </c>
      <c r="I1383" s="24">
        <f t="shared" si="172"/>
        <v>1206.2100509465372</v>
      </c>
      <c r="J1383" s="24">
        <f t="shared" si="180"/>
        <v>560.91840000000002</v>
      </c>
      <c r="K1383" s="24">
        <f t="shared" si="181"/>
        <v>113.37227912932137</v>
      </c>
      <c r="L1383" s="24">
        <f t="shared" si="176"/>
        <v>127.66157893768745</v>
      </c>
      <c r="M1383" s="24">
        <f t="shared" si="177"/>
        <v>243.79799732813856</v>
      </c>
      <c r="N1383" s="16">
        <f t="shared" si="178"/>
        <v>69.72399470537222</v>
      </c>
      <c r="O1383" s="16">
        <f t="shared" si="179"/>
        <v>137.05098110614745</v>
      </c>
      <c r="P1383" s="63">
        <f>N1383*'Datos mes_productividad'!V1124/100</f>
        <v>58.425252026743991</v>
      </c>
      <c r="Q1383" s="63">
        <f t="shared" si="173"/>
        <v>130.67995396533058</v>
      </c>
      <c r="R1383" s="63">
        <f t="shared" si="174"/>
        <v>142.01373081679304</v>
      </c>
      <c r="S1383" s="63">
        <f t="shared" si="175"/>
        <v>130.27600529462777</v>
      </c>
    </row>
    <row r="1384" spans="1:19" x14ac:dyDescent="0.3">
      <c r="A1384" s="34">
        <v>2021</v>
      </c>
      <c r="B1384" s="35">
        <v>12</v>
      </c>
      <c r="C1384" s="30" t="str">
        <f t="shared" si="182"/>
        <v>2021-12</v>
      </c>
      <c r="D1384" s="7">
        <v>101.88850000000002</v>
      </c>
      <c r="E1384" s="7">
        <v>200.86956521739131</v>
      </c>
      <c r="F1384" s="7">
        <v>582.45749999999998</v>
      </c>
      <c r="G1384" s="7">
        <v>285.19299999999998</v>
      </c>
      <c r="H1384" s="24">
        <f t="shared" si="171"/>
        <v>641.55463904543035</v>
      </c>
      <c r="I1384" s="24">
        <f t="shared" si="172"/>
        <v>1208.2898737554133</v>
      </c>
      <c r="J1384" s="24">
        <f t="shared" si="180"/>
        <v>582.45749999999998</v>
      </c>
      <c r="K1384" s="24">
        <f t="shared" si="181"/>
        <v>114.11371638924457</v>
      </c>
      <c r="L1384" s="24">
        <f t="shared" si="176"/>
        <v>125.69189018638168</v>
      </c>
      <c r="M1384" s="24">
        <f t="shared" si="177"/>
        <v>236.72533698977415</v>
      </c>
      <c r="N1384" s="16">
        <f t="shared" si="178"/>
        <v>68.64822414691541</v>
      </c>
      <c r="O1384" s="16">
        <f t="shared" si="179"/>
        <v>133.07508692725173</v>
      </c>
      <c r="P1384" s="63">
        <f>N1384*'Datos mes_productividad'!V1125/100</f>
        <v>57.617524014497889</v>
      </c>
      <c r="Q1384" s="63">
        <f t="shared" si="173"/>
        <v>133.83235414007012</v>
      </c>
      <c r="R1384" s="63">
        <f t="shared" si="174"/>
        <v>145.07136904448834</v>
      </c>
      <c r="S1384" s="63">
        <f t="shared" si="175"/>
        <v>131.3517758530846</v>
      </c>
    </row>
    <row r="1385" spans="1:19" x14ac:dyDescent="0.3">
      <c r="A1385" s="34">
        <v>2022</v>
      </c>
      <c r="B1385" s="35">
        <v>1</v>
      </c>
      <c r="C1385" s="30" t="str">
        <f t="shared" si="182"/>
        <v>2022-1</v>
      </c>
      <c r="D1385" s="7">
        <v>103.94666363636362</v>
      </c>
      <c r="E1385" s="7">
        <v>212.02380952380952</v>
      </c>
      <c r="F1385" s="7">
        <v>605.0317</v>
      </c>
      <c r="G1385" s="7">
        <v>286.79199999999997</v>
      </c>
      <c r="H1385" s="24">
        <f t="shared" si="171"/>
        <v>654.5141430996041</v>
      </c>
      <c r="I1385" s="24">
        <f t="shared" si="172"/>
        <v>1275.3859538920581</v>
      </c>
      <c r="J1385" s="24">
        <f t="shared" si="180"/>
        <v>605.0317</v>
      </c>
      <c r="K1385" s="24">
        <f t="shared" si="181"/>
        <v>114.75352112676056</v>
      </c>
      <c r="L1385" s="24">
        <f t="shared" si="176"/>
        <v>124.13862372491226</v>
      </c>
      <c r="M1385" s="24">
        <f t="shared" si="177"/>
        <v>241.89646427571637</v>
      </c>
      <c r="N1385" s="16">
        <f t="shared" si="178"/>
        <v>67.799887917356557</v>
      </c>
      <c r="O1385" s="16">
        <f t="shared" si="179"/>
        <v>135.98203479282122</v>
      </c>
      <c r="P1385" s="63">
        <f>N1385*'Datos mes_productividad'!V1126/100</f>
        <v>56.998209290905969</v>
      </c>
      <c r="Q1385" s="63">
        <f t="shared" si="173"/>
        <v>137.41760583344109</v>
      </c>
      <c r="R1385" s="63">
        <f t="shared" si="174"/>
        <v>148.64559038235865</v>
      </c>
      <c r="S1385" s="63">
        <f t="shared" si="175"/>
        <v>132.20011208264344</v>
      </c>
    </row>
    <row r="1386" spans="1:19" x14ac:dyDescent="0.3">
      <c r="A1386" s="34">
        <v>2022</v>
      </c>
      <c r="B1386" s="35">
        <v>2</v>
      </c>
      <c r="C1386" s="30" t="str">
        <f t="shared" si="182"/>
        <v>2022-2</v>
      </c>
      <c r="D1386" s="7">
        <v>106.30711052631578</v>
      </c>
      <c r="E1386" s="7">
        <v>213.71052631578948</v>
      </c>
      <c r="F1386" s="7">
        <v>633.43409999999994</v>
      </c>
      <c r="G1386" s="7">
        <v>288.14699999999999</v>
      </c>
      <c r="H1386" s="24">
        <f t="shared" si="171"/>
        <v>669.3770143016452</v>
      </c>
      <c r="I1386" s="24">
        <f t="shared" si="172"/>
        <v>1285.5320545093266</v>
      </c>
      <c r="J1386" s="24">
        <f t="shared" si="180"/>
        <v>633.43409999999994</v>
      </c>
      <c r="K1386" s="24">
        <f t="shared" si="181"/>
        <v>115.29569462227913</v>
      </c>
      <c r="L1386" s="24">
        <f t="shared" si="176"/>
        <v>121.83791151770242</v>
      </c>
      <c r="M1386" s="24">
        <f t="shared" si="177"/>
        <v>233.98852569487246</v>
      </c>
      <c r="N1386" s="16">
        <f t="shared" si="178"/>
        <v>66.543324689101453</v>
      </c>
      <c r="O1386" s="16">
        <f t="shared" si="179"/>
        <v>131.5365891660752</v>
      </c>
      <c r="P1386" s="63">
        <f>N1386*'Datos mes_productividad'!V1127/100</f>
        <v>56.03297516388546</v>
      </c>
      <c r="Q1386" s="63">
        <f t="shared" si="173"/>
        <v>141.87393532750332</v>
      </c>
      <c r="R1386" s="63">
        <f t="shared" si="174"/>
        <v>153.04718421397678</v>
      </c>
      <c r="S1386" s="63">
        <f t="shared" si="175"/>
        <v>133.45667531089856</v>
      </c>
    </row>
    <row r="1387" spans="1:19" x14ac:dyDescent="0.3">
      <c r="A1387" s="34">
        <v>2022</v>
      </c>
      <c r="B1387" s="35">
        <v>3</v>
      </c>
      <c r="C1387" s="30" t="str">
        <f t="shared" si="182"/>
        <v>2022-3</v>
      </c>
      <c r="D1387" s="7">
        <v>109.45850000000002</v>
      </c>
      <c r="E1387" s="7">
        <v>201.76190476190476</v>
      </c>
      <c r="F1387" s="7">
        <v>676.0566</v>
      </c>
      <c r="G1387" s="7">
        <v>289.04599999999999</v>
      </c>
      <c r="H1387" s="24">
        <f t="shared" si="171"/>
        <v>689.22016182350546</v>
      </c>
      <c r="I1387" s="24">
        <f t="shared" si="172"/>
        <v>1213.6575601663449</v>
      </c>
      <c r="J1387" s="24">
        <f t="shared" si="180"/>
        <v>676.0566</v>
      </c>
      <c r="K1387" s="24">
        <f t="shared" si="181"/>
        <v>115.65540973111396</v>
      </c>
      <c r="L1387" s="24">
        <f t="shared" si="176"/>
        <v>117.9073471224779</v>
      </c>
      <c r="M1387" s="24">
        <f t="shared" si="177"/>
        <v>207.62472017032704</v>
      </c>
      <c r="N1387" s="16">
        <f t="shared" si="178"/>
        <v>64.396596962856378</v>
      </c>
      <c r="O1387" s="16">
        <f t="shared" si="179"/>
        <v>116.71618271307437</v>
      </c>
      <c r="P1387" s="63">
        <f>N1387*'Datos mes_productividad'!V1128/100</f>
        <v>54.313658334161225</v>
      </c>
      <c r="Q1387" s="63">
        <f t="shared" si="173"/>
        <v>148.42945091341187</v>
      </c>
      <c r="R1387" s="63">
        <f t="shared" si="174"/>
        <v>159.46608429230216</v>
      </c>
      <c r="S1387" s="63">
        <f t="shared" si="175"/>
        <v>135.60340303714361</v>
      </c>
    </row>
    <row r="1388" spans="1:19" x14ac:dyDescent="0.3">
      <c r="A1388" s="34">
        <v>2022</v>
      </c>
      <c r="B1388" s="35">
        <v>4</v>
      </c>
      <c r="C1388" s="30" t="str">
        <f t="shared" si="182"/>
        <v>2022-4</v>
      </c>
      <c r="D1388" s="7">
        <v>113.33447368421052</v>
      </c>
      <c r="E1388" s="7">
        <v>199.28571428571428</v>
      </c>
      <c r="F1388" s="7">
        <v>716.93989999999997</v>
      </c>
      <c r="G1388" s="7">
        <v>290.41000000000003</v>
      </c>
      <c r="H1388" s="24">
        <f t="shared" si="171"/>
        <v>713.62575124648492</v>
      </c>
      <c r="I1388" s="24">
        <f t="shared" si="172"/>
        <v>1198.7625417267295</v>
      </c>
      <c r="J1388" s="24">
        <f t="shared" si="180"/>
        <v>716.93989999999997</v>
      </c>
      <c r="K1388" s="24">
        <f t="shared" si="181"/>
        <v>116.20118437900129</v>
      </c>
      <c r="L1388" s="24">
        <f t="shared" si="176"/>
        <v>115.66402915808717</v>
      </c>
      <c r="M1388" s="24">
        <f t="shared" si="177"/>
        <v>194.29470606647493</v>
      </c>
      <c r="N1388" s="16">
        <f t="shared" si="178"/>
        <v>63.171380330152871</v>
      </c>
      <c r="O1388" s="16">
        <f t="shared" si="179"/>
        <v>109.22271873423448</v>
      </c>
      <c r="P1388" s="63">
        <f>N1388*'Datos mes_productividad'!V1129/100</f>
        <v>53.367081877782226</v>
      </c>
      <c r="Q1388" s="63">
        <f t="shared" si="173"/>
        <v>155.07399595219141</v>
      </c>
      <c r="R1388" s="63">
        <f t="shared" si="174"/>
        <v>166.18564600161486</v>
      </c>
      <c r="S1388" s="63">
        <f t="shared" si="175"/>
        <v>136.82861966984714</v>
      </c>
    </row>
    <row r="1389" spans="1:19" x14ac:dyDescent="0.3">
      <c r="A1389" s="34">
        <v>2022</v>
      </c>
      <c r="B1389" s="35">
        <v>5</v>
      </c>
      <c r="C1389" s="30" t="str">
        <f t="shared" si="182"/>
        <v>2022-5</v>
      </c>
      <c r="D1389" s="7">
        <v>117.77367000000001</v>
      </c>
      <c r="E1389" s="7">
        <v>204.42500000000001</v>
      </c>
      <c r="F1389" s="7">
        <v>753.14700000000005</v>
      </c>
      <c r="G1389" s="7">
        <v>292.25099999999998</v>
      </c>
      <c r="H1389" s="24">
        <f t="shared" si="171"/>
        <v>741.57774769385765</v>
      </c>
      <c r="I1389" s="24">
        <f t="shared" si="172"/>
        <v>1229.676866055489</v>
      </c>
      <c r="J1389" s="24">
        <f t="shared" si="180"/>
        <v>753.14700000000005</v>
      </c>
      <c r="K1389" s="24">
        <f t="shared" si="181"/>
        <v>116.93782010243277</v>
      </c>
      <c r="L1389" s="24">
        <f t="shared" si="176"/>
        <v>115.14151321294726</v>
      </c>
      <c r="M1389" s="24">
        <f t="shared" si="177"/>
        <v>190.92651520476093</v>
      </c>
      <c r="N1389" s="16">
        <f t="shared" si="178"/>
        <v>62.886001602304063</v>
      </c>
      <c r="O1389" s="16">
        <f t="shared" si="179"/>
        <v>107.32929111296752</v>
      </c>
      <c r="P1389" s="63">
        <f>N1389*'Datos mes_productividad'!V1130/100</f>
        <v>53.212544120201883</v>
      </c>
      <c r="Q1389" s="63">
        <f t="shared" si="173"/>
        <v>161.4841879967077</v>
      </c>
      <c r="R1389" s="63">
        <f t="shared" si="174"/>
        <v>172.87697388926904</v>
      </c>
      <c r="S1389" s="63">
        <f t="shared" si="175"/>
        <v>137.11399839769592</v>
      </c>
    </row>
    <row r="1390" spans="1:19" x14ac:dyDescent="0.3">
      <c r="A1390" s="34">
        <v>2022</v>
      </c>
      <c r="B1390" s="35">
        <v>6</v>
      </c>
      <c r="C1390" s="30" t="str">
        <f t="shared" si="182"/>
        <v>2022-6</v>
      </c>
      <c r="D1390" s="7">
        <v>122.73574000000001</v>
      </c>
      <c r="E1390" s="7">
        <v>218.45</v>
      </c>
      <c r="F1390" s="7">
        <v>793.02779999999996</v>
      </c>
      <c r="G1390" s="7">
        <v>294.017</v>
      </c>
      <c r="H1390" s="24">
        <f t="shared" si="171"/>
        <v>772.82208859364664</v>
      </c>
      <c r="I1390" s="24">
        <f t="shared" si="172"/>
        <v>1314.0413911694827</v>
      </c>
      <c r="J1390" s="24">
        <f t="shared" si="180"/>
        <v>793.02779999999996</v>
      </c>
      <c r="K1390" s="24">
        <f t="shared" si="181"/>
        <v>117.64444622279129</v>
      </c>
      <c r="L1390" s="24">
        <f t="shared" si="176"/>
        <v>114.64696022174823</v>
      </c>
      <c r="M1390" s="24">
        <f t="shared" si="177"/>
        <v>194.93600574653254</v>
      </c>
      <c r="N1390" s="16">
        <f t="shared" si="178"/>
        <v>62.615895197332229</v>
      </c>
      <c r="O1390" s="16">
        <f t="shared" si="179"/>
        <v>109.58322518341855</v>
      </c>
      <c r="P1390" s="64">
        <f>N1390*'Datos mes_productividad'!V$1131/100</f>
        <v>53.070305300204254</v>
      </c>
      <c r="Q1390" s="63">
        <f t="shared" si="173"/>
        <v>168.61939767192985</v>
      </c>
      <c r="R1390" s="64">
        <f t="shared" ref="R1390:R1408" si="183">D1390+(D1390-(D1390*P$1390/100))</f>
        <v>180.33524806953511</v>
      </c>
      <c r="S1390" s="64">
        <f t="shared" si="175"/>
        <v>137.38410480266779</v>
      </c>
    </row>
    <row r="1391" spans="1:19" x14ac:dyDescent="0.3">
      <c r="A1391" s="34">
        <v>2022</v>
      </c>
      <c r="B1391" s="35">
        <v>7</v>
      </c>
      <c r="C1391" s="30" t="str">
        <f t="shared" si="182"/>
        <v>2022-7</v>
      </c>
      <c r="D1391" s="7">
        <v>128.44539047619051</v>
      </c>
      <c r="E1391" s="7">
        <v>286</v>
      </c>
      <c r="F1391" s="7">
        <v>851.76099999999997</v>
      </c>
      <c r="G1391" s="7">
        <v>294.92500000000001</v>
      </c>
      <c r="H1391" s="24">
        <f t="shared" si="171"/>
        <v>808.77367047313237</v>
      </c>
      <c r="I1391" s="24">
        <f t="shared" si="172"/>
        <v>1720.3746297755647</v>
      </c>
      <c r="J1391" s="24">
        <f t="shared" si="180"/>
        <v>851.76099999999997</v>
      </c>
      <c r="K1391" s="24">
        <f t="shared" si="181"/>
        <v>118.0077624839949</v>
      </c>
      <c r="L1391" s="24">
        <f t="shared" si="176"/>
        <v>112.05205592707598</v>
      </c>
      <c r="M1391" s="24">
        <f t="shared" si="177"/>
        <v>238.35038314039446</v>
      </c>
      <c r="N1391" s="16">
        <f t="shared" si="178"/>
        <v>61.198655219507835</v>
      </c>
      <c r="O1391" s="16">
        <f t="shared" si="179"/>
        <v>133.98860620028137</v>
      </c>
      <c r="P1391" s="64">
        <f>N1391*'Datos mes_productividad'!V$1131/100</f>
        <v>51.86911895495178</v>
      </c>
      <c r="Q1391" s="63">
        <f t="shared" si="173"/>
        <v>178.28392928950663</v>
      </c>
      <c r="R1391" s="64">
        <f t="shared" si="183"/>
        <v>188.72442008262726</v>
      </c>
      <c r="S1391" s="64">
        <f t="shared" si="175"/>
        <v>138.80134478049214</v>
      </c>
    </row>
    <row r="1392" spans="1:19" x14ac:dyDescent="0.3">
      <c r="A1392" s="34">
        <v>2022</v>
      </c>
      <c r="B1392" s="35">
        <v>8</v>
      </c>
      <c r="C1392" s="30" t="str">
        <f t="shared" si="182"/>
        <v>2022-8</v>
      </c>
      <c r="D1392" s="7">
        <v>135.29029545454543</v>
      </c>
      <c r="E1392" s="7">
        <v>285</v>
      </c>
      <c r="F1392" s="7">
        <v>911.13160000000005</v>
      </c>
      <c r="G1392" s="7">
        <v>296.63900000000001</v>
      </c>
      <c r="H1392" s="24">
        <f t="shared" si="171"/>
        <v>851.87353495920047</v>
      </c>
      <c r="I1392" s="24">
        <f t="shared" si="172"/>
        <v>1714.3593338672583</v>
      </c>
      <c r="J1392" s="24">
        <f t="shared" si="180"/>
        <v>911.13160000000005</v>
      </c>
      <c r="K1392" s="24">
        <f t="shared" si="181"/>
        <v>118.69358194622279</v>
      </c>
      <c r="L1392" s="24">
        <f t="shared" si="176"/>
        <v>110.97400334869117</v>
      </c>
      <c r="M1392" s="24">
        <f t="shared" si="177"/>
        <v>223.33047177778198</v>
      </c>
      <c r="N1392" s="16">
        <f t="shared" si="178"/>
        <v>60.609863095104409</v>
      </c>
      <c r="O1392" s="16">
        <f t="shared" si="179"/>
        <v>125.54516691475355</v>
      </c>
      <c r="P1392" s="64">
        <f>N1392*'Datos mes_productividad'!V$1131/100</f>
        <v>51.370086277993799</v>
      </c>
      <c r="Q1392" s="63">
        <f t="shared" si="173"/>
        <v>188.58132805312863</v>
      </c>
      <c r="R1392" s="64">
        <f t="shared" si="183"/>
        <v>198.78161806981524</v>
      </c>
      <c r="S1392" s="64">
        <f t="shared" si="175"/>
        <v>139.3901369048956</v>
      </c>
    </row>
    <row r="1393" spans="1:19" x14ac:dyDescent="0.3">
      <c r="A1393" s="34">
        <v>2022</v>
      </c>
      <c r="B1393" s="35">
        <v>9</v>
      </c>
      <c r="C1393" s="30" t="str">
        <f t="shared" si="182"/>
        <v>2022-9</v>
      </c>
      <c r="D1393" s="7">
        <v>143.62520000000001</v>
      </c>
      <c r="E1393" s="7">
        <v>284</v>
      </c>
      <c r="F1393" s="7">
        <v>967.30759999999998</v>
      </c>
      <c r="G1393" s="7">
        <v>298.339</v>
      </c>
      <c r="H1393" s="24">
        <f t="shared" si="171"/>
        <v>904.35538204829516</v>
      </c>
      <c r="I1393" s="24">
        <f t="shared" si="172"/>
        <v>1708.3440379589522</v>
      </c>
      <c r="J1393" s="24">
        <f t="shared" si="180"/>
        <v>967.30759999999998</v>
      </c>
      <c r="K1393" s="24">
        <f t="shared" si="181"/>
        <v>119.37379961587709</v>
      </c>
      <c r="L1393" s="24">
        <f t="shared" si="176"/>
        <v>111.60497256319826</v>
      </c>
      <c r="M1393" s="24">
        <f t="shared" si="177"/>
        <v>210.82385671557867</v>
      </c>
      <c r="N1393" s="16">
        <f t="shared" si="178"/>
        <v>60.954474955130202</v>
      </c>
      <c r="O1393" s="16">
        <f t="shared" si="179"/>
        <v>118.51457649409116</v>
      </c>
      <c r="P1393" s="64">
        <f>N1393*'Datos mes_productividad'!V$1131/100</f>
        <v>51.66216317897883</v>
      </c>
      <c r="Q1393" s="63">
        <f t="shared" si="173"/>
        <v>199.70441343674435</v>
      </c>
      <c r="R1393" s="64">
        <f t="shared" si="183"/>
        <v>211.02806787197105</v>
      </c>
      <c r="S1393" s="64">
        <f t="shared" si="175"/>
        <v>139.04552504486981</v>
      </c>
    </row>
    <row r="1394" spans="1:19" x14ac:dyDescent="0.3">
      <c r="A1394" s="34">
        <v>2022</v>
      </c>
      <c r="B1394" s="35">
        <v>10</v>
      </c>
      <c r="C1394" s="30" t="str">
        <f t="shared" si="182"/>
        <v>2022-10</v>
      </c>
      <c r="D1394" s="7">
        <v>152.59289999999999</v>
      </c>
      <c r="E1394" s="7">
        <v>286</v>
      </c>
      <c r="F1394" s="7">
        <v>1028.7059999999999</v>
      </c>
      <c r="G1394" s="7">
        <v>299.33300000000003</v>
      </c>
      <c r="H1394" s="24">
        <f t="shared" si="171"/>
        <v>960.82171079557975</v>
      </c>
      <c r="I1394" s="24">
        <f t="shared" si="172"/>
        <v>1720.3746297755647</v>
      </c>
      <c r="J1394" s="24">
        <f t="shared" si="180"/>
        <v>1028.7059999999999</v>
      </c>
      <c r="K1394" s="24">
        <f t="shared" si="181"/>
        <v>119.77152688860437</v>
      </c>
      <c r="L1394" s="24">
        <f t="shared" si="176"/>
        <v>111.86780612702526</v>
      </c>
      <c r="M1394" s="24">
        <f t="shared" si="177"/>
        <v>200.30202626273868</v>
      </c>
      <c r="N1394" s="16">
        <f t="shared" si="178"/>
        <v>61.09802484825515</v>
      </c>
      <c r="O1394" s="16">
        <f t="shared" si="179"/>
        <v>112.59973222794497</v>
      </c>
      <c r="P1394" s="64">
        <f>N1394*'Datos mes_productividad'!V$1131/100</f>
        <v>51.783829357030648</v>
      </c>
      <c r="Q1394" s="63">
        <f t="shared" si="173"/>
        <v>211.95455204132685</v>
      </c>
      <c r="R1394" s="64">
        <f t="shared" si="183"/>
        <v>224.20428210356459</v>
      </c>
      <c r="S1394" s="64">
        <f t="shared" si="175"/>
        <v>138.90197515174486</v>
      </c>
    </row>
    <row r="1395" spans="1:19" x14ac:dyDescent="0.3">
      <c r="A1395" s="34">
        <v>2022</v>
      </c>
      <c r="B1395" s="35">
        <v>11</v>
      </c>
      <c r="C1395" s="30" t="str">
        <f t="shared" si="182"/>
        <v>2022-11</v>
      </c>
      <c r="D1395" s="7">
        <v>162.1183</v>
      </c>
      <c r="E1395" s="7">
        <v>310</v>
      </c>
      <c r="F1395" s="7">
        <v>1079.2787000000001</v>
      </c>
      <c r="G1395" s="7">
        <v>300.26100000000002</v>
      </c>
      <c r="H1395" s="24">
        <f t="shared" si="171"/>
        <v>1020.7996725750087</v>
      </c>
      <c r="I1395" s="24">
        <f t="shared" si="172"/>
        <v>1864.7417315749128</v>
      </c>
      <c r="J1395" s="24">
        <f t="shared" si="180"/>
        <v>1079.2787000000001</v>
      </c>
      <c r="K1395" s="24">
        <f t="shared" si="181"/>
        <v>120.14284571062741</v>
      </c>
      <c r="L1395" s="24">
        <f t="shared" si="176"/>
        <v>113.63309362413827</v>
      </c>
      <c r="M1395" s="24">
        <f t="shared" si="177"/>
        <v>207.57880068120767</v>
      </c>
      <c r="N1395" s="16">
        <f t="shared" si="178"/>
        <v>62.06215906252995</v>
      </c>
      <c r="O1395" s="16">
        <f t="shared" si="179"/>
        <v>116.69036908414931</v>
      </c>
      <c r="P1395" s="64">
        <f>N1395*'Datos mes_productividad'!V$1131/100</f>
        <v>52.600984441066174</v>
      </c>
      <c r="Q1395" s="63">
        <f t="shared" si="173"/>
        <v>223.62248278453052</v>
      </c>
      <c r="R1395" s="64">
        <f t="shared" si="183"/>
        <v>238.19992324249898</v>
      </c>
      <c r="S1395" s="64">
        <f t="shared" si="175"/>
        <v>137.93784093747007</v>
      </c>
    </row>
    <row r="1396" spans="1:19" x14ac:dyDescent="0.3">
      <c r="A1396" s="34">
        <v>2022</v>
      </c>
      <c r="B1396" s="35">
        <v>12</v>
      </c>
      <c r="C1396" s="30" t="str">
        <f t="shared" si="182"/>
        <v>2022-12</v>
      </c>
      <c r="D1396" s="7">
        <v>172.9032</v>
      </c>
      <c r="E1396" s="7">
        <v>342</v>
      </c>
      <c r="F1396" s="7">
        <v>1134.5875000000001</v>
      </c>
      <c r="G1396" s="7">
        <v>301.45999999999998</v>
      </c>
      <c r="H1396" s="24">
        <f t="shared" si="171"/>
        <v>1088.7082454428107</v>
      </c>
      <c r="I1396" s="24">
        <f t="shared" si="172"/>
        <v>2057.2312006407101</v>
      </c>
      <c r="J1396" s="24">
        <f t="shared" si="180"/>
        <v>1134.5875000000001</v>
      </c>
      <c r="K1396" s="24">
        <f t="shared" si="181"/>
        <v>120.62259923175415</v>
      </c>
      <c r="L1396" s="24">
        <f t="shared" si="176"/>
        <v>115.74498958463263</v>
      </c>
      <c r="M1396" s="24">
        <f t="shared" si="177"/>
        <v>218.71259346850266</v>
      </c>
      <c r="N1396" s="16">
        <f t="shared" si="178"/>
        <v>63.215597896618625</v>
      </c>
      <c r="O1396" s="16">
        <f t="shared" si="179"/>
        <v>122.94922781824118</v>
      </c>
      <c r="P1396" s="64">
        <f>N1396*'Datos mes_productividad'!V$1131/100</f>
        <v>53.578585270333015</v>
      </c>
      <c r="Q1396" s="63">
        <f t="shared" si="173"/>
        <v>236.50460833761372</v>
      </c>
      <c r="R1396" s="64">
        <f t="shared" si="183"/>
        <v>254.04614388617722</v>
      </c>
      <c r="S1396" s="64">
        <f t="shared" si="175"/>
        <v>136.78440210338138</v>
      </c>
    </row>
    <row r="1397" spans="1:19" x14ac:dyDescent="0.3">
      <c r="A1397" s="36">
        <v>2023</v>
      </c>
      <c r="B1397" s="35">
        <v>1</v>
      </c>
      <c r="C1397" s="30" t="str">
        <f t="shared" si="182"/>
        <v>2023-1</v>
      </c>
      <c r="D1397" s="7">
        <v>182.2441</v>
      </c>
      <c r="E1397" s="7">
        <v>379</v>
      </c>
      <c r="F1397" s="7">
        <v>1202.979</v>
      </c>
      <c r="G1397" s="7">
        <v>302.702</v>
      </c>
      <c r="H1397" s="24">
        <f t="shared" si="171"/>
        <v>1147.5244781664201</v>
      </c>
      <c r="I1397" s="24">
        <f t="shared" si="172"/>
        <v>2279.7971492480387</v>
      </c>
      <c r="J1397" s="24">
        <f t="shared" si="180"/>
        <v>1202.979</v>
      </c>
      <c r="K1397" s="24">
        <f t="shared" si="181"/>
        <v>121.11955825864278</v>
      </c>
      <c r="L1397" s="24">
        <f t="shared" si="176"/>
        <v>115.53622954889184</v>
      </c>
      <c r="M1397" s="24">
        <f t="shared" si="177"/>
        <v>229.53686110583439</v>
      </c>
      <c r="N1397" s="16">
        <f t="shared" si="178"/>
        <v>63.101580948467074</v>
      </c>
      <c r="O1397" s="16">
        <f t="shared" si="179"/>
        <v>129.03408706938245</v>
      </c>
      <c r="P1397" s="64">
        <f>N1397*'Datos mes_productividad'!V$1131/100</f>
        <v>53.481949835692483</v>
      </c>
      <c r="Q1397" s="63">
        <f t="shared" si="173"/>
        <v>249.48929171469473</v>
      </c>
      <c r="R1397" s="64">
        <f t="shared" si="183"/>
        <v>267.77069973839048</v>
      </c>
      <c r="S1397" s="64">
        <f t="shared" si="175"/>
        <v>136.89841905153293</v>
      </c>
    </row>
    <row r="1398" spans="1:19" x14ac:dyDescent="0.3">
      <c r="A1398" s="36">
        <v>2023</v>
      </c>
      <c r="B1398" s="35">
        <v>2</v>
      </c>
      <c r="C1398" s="30" t="str">
        <f t="shared" si="182"/>
        <v>2023-2</v>
      </c>
      <c r="D1398" s="7">
        <v>191.89240000000001</v>
      </c>
      <c r="E1398" s="7">
        <v>373</v>
      </c>
      <c r="F1398" s="7">
        <v>1282.7091</v>
      </c>
      <c r="G1398" s="7">
        <v>304.07</v>
      </c>
      <c r="H1398" s="24">
        <f t="shared" si="171"/>
        <v>1208.2762963196171</v>
      </c>
      <c r="I1398" s="24">
        <f t="shared" si="172"/>
        <v>2243.7053737982014</v>
      </c>
      <c r="J1398" s="24">
        <f t="shared" si="180"/>
        <v>1282.7091</v>
      </c>
      <c r="K1398" s="24">
        <f t="shared" si="181"/>
        <v>121.66693341869399</v>
      </c>
      <c r="L1398" s="24">
        <f t="shared" si="176"/>
        <v>114.60686736821701</v>
      </c>
      <c r="M1398" s="24">
        <f t="shared" si="177"/>
        <v>212.81890985654633</v>
      </c>
      <c r="N1398" s="16">
        <f t="shared" si="178"/>
        <v>62.593997975547907</v>
      </c>
      <c r="O1398" s="16">
        <f t="shared" si="179"/>
        <v>119.63609510099138</v>
      </c>
      <c r="P1398" s="64">
        <f>N1398*'Datos mes_productividad'!V$1131/100</f>
        <v>53.051746238776516</v>
      </c>
      <c r="Q1398" s="63">
        <f t="shared" si="173"/>
        <v>263.6716750287697</v>
      </c>
      <c r="R1398" s="64">
        <f t="shared" si="183"/>
        <v>281.94691747211084</v>
      </c>
      <c r="S1398" s="64">
        <f t="shared" si="175"/>
        <v>137.40600202445208</v>
      </c>
    </row>
    <row r="1399" spans="1:19" x14ac:dyDescent="0.3">
      <c r="A1399" s="36">
        <v>2023</v>
      </c>
      <c r="B1399" s="35">
        <v>3</v>
      </c>
      <c r="C1399" s="30" t="str">
        <f t="shared" si="182"/>
        <v>2023-3</v>
      </c>
      <c r="D1399" s="7">
        <v>203.10550000000001</v>
      </c>
      <c r="E1399" s="7">
        <v>388</v>
      </c>
      <c r="F1399" s="7">
        <v>1381.1601000000001</v>
      </c>
      <c r="G1399" s="7">
        <v>305.24</v>
      </c>
      <c r="H1399" s="24">
        <f t="shared" si="171"/>
        <v>1278.8810880584326</v>
      </c>
      <c r="I1399" s="24">
        <f t="shared" si="172"/>
        <v>2333.934812422794</v>
      </c>
      <c r="J1399" s="24">
        <f t="shared" si="180"/>
        <v>1381.1601000000001</v>
      </c>
      <c r="K1399" s="24">
        <f t="shared" si="181"/>
        <v>122.13508322663253</v>
      </c>
      <c r="L1399" s="24">
        <f t="shared" si="176"/>
        <v>113.09061717536079</v>
      </c>
      <c r="M1399" s="24">
        <f t="shared" si="177"/>
        <v>206.38832714671742</v>
      </c>
      <c r="N1399" s="16">
        <f t="shared" si="178"/>
        <v>61.765878651797976</v>
      </c>
      <c r="O1399" s="16">
        <f t="shared" si="179"/>
        <v>116.02114469481526</v>
      </c>
      <c r="P1399" s="64">
        <f>N1399*'Datos mes_productividad'!V$1131/100</f>
        <v>52.349871016871518</v>
      </c>
      <c r="Q1399" s="63">
        <f t="shared" si="173"/>
        <v>280.76110333487247</v>
      </c>
      <c r="R1399" s="64">
        <f t="shared" si="183"/>
        <v>298.42229106849368</v>
      </c>
      <c r="S1399" s="64">
        <f t="shared" si="175"/>
        <v>138.23412134820202</v>
      </c>
    </row>
    <row r="1400" spans="1:19" x14ac:dyDescent="0.3">
      <c r="A1400" s="36">
        <v>2023</v>
      </c>
      <c r="B1400" s="35">
        <v>4</v>
      </c>
      <c r="C1400" s="30" t="str">
        <f t="shared" si="182"/>
        <v>2023-4</v>
      </c>
      <c r="D1400" s="7">
        <v>216.55590000000001</v>
      </c>
      <c r="E1400" s="7">
        <v>462</v>
      </c>
      <c r="F1400" s="7">
        <v>1497.2147</v>
      </c>
      <c r="G1400" s="7">
        <v>306.48899999999998</v>
      </c>
      <c r="H1400" s="24">
        <f t="shared" si="171"/>
        <v>1363.5733400497434</v>
      </c>
      <c r="I1400" s="24">
        <f t="shared" si="172"/>
        <v>2779.0667096374505</v>
      </c>
      <c r="J1400" s="24">
        <f t="shared" si="180"/>
        <v>1497.2147</v>
      </c>
      <c r="K1400" s="24">
        <f t="shared" si="181"/>
        <v>122.63484314980792</v>
      </c>
      <c r="L1400" s="24">
        <f t="shared" si="176"/>
        <v>111.68845903013106</v>
      </c>
      <c r="M1400" s="24">
        <f t="shared" si="177"/>
        <v>227.62961787594094</v>
      </c>
      <c r="N1400" s="16">
        <f t="shared" si="178"/>
        <v>61.000072150675102</v>
      </c>
      <c r="O1400" s="16">
        <f t="shared" si="179"/>
        <v>127.96193078126848</v>
      </c>
      <c r="P1400" s="64">
        <f>N1400*'Datos mes_productividad'!V$1131/100</f>
        <v>51.700809230125657</v>
      </c>
      <c r="Q1400" s="63">
        <f t="shared" si="173"/>
        <v>301.01254475345615</v>
      </c>
      <c r="R1400" s="64">
        <f t="shared" si="183"/>
        <v>318.18492272439499</v>
      </c>
      <c r="S1400" s="64">
        <f t="shared" si="175"/>
        <v>138.99992784932488</v>
      </c>
    </row>
    <row r="1401" spans="1:19" x14ac:dyDescent="0.3">
      <c r="A1401" s="36">
        <v>2023</v>
      </c>
      <c r="B1401" s="35">
        <v>5</v>
      </c>
      <c r="C1401" s="30" t="str">
        <f t="shared" si="182"/>
        <v>2023-5</v>
      </c>
      <c r="D1401" s="7">
        <v>231.1908</v>
      </c>
      <c r="E1401" s="7">
        <v>485</v>
      </c>
      <c r="F1401" s="7">
        <v>1613.5895</v>
      </c>
      <c r="G1401" s="7">
        <v>307.82400000000001</v>
      </c>
      <c r="H1401" s="24">
        <f t="shared" si="171"/>
        <v>1455.7239555457606</v>
      </c>
      <c r="I1401" s="24">
        <f t="shared" si="172"/>
        <v>2917.4185155284922</v>
      </c>
      <c r="J1401" s="24">
        <f t="shared" si="180"/>
        <v>1613.5895</v>
      </c>
      <c r="K1401" s="24">
        <f t="shared" si="181"/>
        <v>123.16901408450704</v>
      </c>
      <c r="L1401" s="24">
        <f t="shared" si="176"/>
        <v>111.1187723914726</v>
      </c>
      <c r="M1401" s="24">
        <f t="shared" si="177"/>
        <v>222.6932948122992</v>
      </c>
      <c r="N1401" s="16">
        <f t="shared" si="178"/>
        <v>60.688930548729758</v>
      </c>
      <c r="O1401" s="16">
        <f t="shared" si="179"/>
        <v>125.18697804850081</v>
      </c>
      <c r="P1401" s="64">
        <f>N1401*'Datos mes_productividad'!V$1131/100</f>
        <v>51.437100155060996</v>
      </c>
      <c r="Q1401" s="63">
        <f t="shared" si="173"/>
        <v>322.07437595294726</v>
      </c>
      <c r="R1401" s="64">
        <f t="shared" si="183"/>
        <v>339.68793661401537</v>
      </c>
      <c r="S1401" s="64">
        <f t="shared" si="175"/>
        <v>139.31106945127024</v>
      </c>
    </row>
    <row r="1402" spans="1:19" x14ac:dyDescent="0.3">
      <c r="A1402" s="36">
        <v>2023</v>
      </c>
      <c r="B1402" s="35">
        <v>6</v>
      </c>
      <c r="C1402" s="30" t="str">
        <f t="shared" si="182"/>
        <v>2023-6</v>
      </c>
      <c r="D1402" s="7">
        <v>248.76169999999999</v>
      </c>
      <c r="E1402" s="7">
        <v>489</v>
      </c>
      <c r="F1402" s="7">
        <v>1709.6115</v>
      </c>
      <c r="G1402" s="7">
        <v>308.30900000000003</v>
      </c>
      <c r="H1402" s="24">
        <f>D1402/D$1324*100</f>
        <v>1566.3614897837106</v>
      </c>
      <c r="I1402" s="24">
        <f>E1402/E$1324*100</f>
        <v>2941.4796991617168</v>
      </c>
      <c r="J1402" s="24">
        <f t="shared" ref="J1402:K1402" si="184">F1402/F$1324*100</f>
        <v>1709.6115000000002</v>
      </c>
      <c r="K1402" s="24">
        <f t="shared" si="184"/>
        <v>123.36307618437903</v>
      </c>
      <c r="L1402" s="24">
        <f t="shared" si="176"/>
        <v>113.02636405783728</v>
      </c>
      <c r="M1402" s="24">
        <f t="shared" si="177"/>
        <v>212.25289150341533</v>
      </c>
      <c r="N1402" s="16">
        <f t="shared" si="178"/>
        <v>61.730785994607842</v>
      </c>
      <c r="O1402" s="16">
        <f t="shared" si="179"/>
        <v>119.31790803025723</v>
      </c>
      <c r="P1402" s="64">
        <f>N1402*'Datos mes_productividad'!V$1131/100</f>
        <v>52.320128121317502</v>
      </c>
      <c r="Q1402" s="63">
        <f t="shared" si="173"/>
        <v>343.96084733645159</v>
      </c>
      <c r="R1402" s="64">
        <f t="shared" si="183"/>
        <v>365.50480634002179</v>
      </c>
      <c r="S1402" s="64">
        <f t="shared" si="175"/>
        <v>138.26921400539217</v>
      </c>
    </row>
    <row r="1403" spans="1:19" x14ac:dyDescent="0.3">
      <c r="A1403" s="36">
        <v>2023</v>
      </c>
      <c r="B1403" s="35">
        <v>7</v>
      </c>
      <c r="C1403" s="30" t="str">
        <f t="shared" si="182"/>
        <v>2023-7</v>
      </c>
      <c r="D1403" s="7">
        <v>266.45999999999998</v>
      </c>
      <c r="E1403" s="7">
        <v>545</v>
      </c>
      <c r="F1403" s="7">
        <f>F1402*1.063</f>
        <v>1817.3170244999999</v>
      </c>
      <c r="G1403" s="7">
        <f>G1402*1.001668636</f>
        <v>308.82345549652405</v>
      </c>
      <c r="H1403" s="24">
        <f t="shared" ref="H1403:H1406" si="185">D1403/D$1324*100</f>
        <v>1677.8012152504484</v>
      </c>
      <c r="I1403" s="24">
        <f t="shared" ref="I1403:I1406" si="186">E1403/E$1324*100</f>
        <v>3278.3362700268626</v>
      </c>
      <c r="J1403" s="24">
        <f t="shared" ref="J1403:J1406" si="187">F1403/F$1324*100</f>
        <v>1817.3170244999999</v>
      </c>
      <c r="K1403" s="24">
        <f t="shared" ref="K1403:K1406" si="188">G1403/G$1324*100</f>
        <v>123.56892425437103</v>
      </c>
      <c r="L1403" s="24">
        <f t="shared" ref="L1403:L1406" si="189">H1403*K1403/J1403</f>
        <v>114.08251201422361</v>
      </c>
      <c r="M1403" s="24">
        <f t="shared" ref="M1403:M1406" si="190">I1403*K1403/J1403</f>
        <v>222.91129217961424</v>
      </c>
      <c r="N1403" s="16">
        <f t="shared" si="178"/>
        <v>62.307614631163503</v>
      </c>
      <c r="O1403" s="16">
        <f t="shared" si="179"/>
        <v>125.30952521212197</v>
      </c>
      <c r="P1403" s="64">
        <f>N1403*'Datos mes_productividad'!V$1131/100</f>
        <v>52.809021105302399</v>
      </c>
      <c r="Q1403" s="63">
        <f t="shared" si="173"/>
        <v>366.89513005380172</v>
      </c>
      <c r="R1403" s="64">
        <f t="shared" si="183"/>
        <v>391.50886449707571</v>
      </c>
      <c r="S1403" s="64">
        <f t="shared" si="175"/>
        <v>137.69238536883651</v>
      </c>
    </row>
    <row r="1404" spans="1:19" x14ac:dyDescent="0.3">
      <c r="A1404" s="36">
        <v>2023</v>
      </c>
      <c r="B1404" s="35">
        <v>8</v>
      </c>
      <c r="C1404" s="30" t="str">
        <f t="shared" si="182"/>
        <v>2023-8</v>
      </c>
      <c r="D1404" s="7">
        <v>322.13</v>
      </c>
      <c r="E1404" s="7">
        <v>725</v>
      </c>
      <c r="F1404" s="7">
        <f>F1403*1.124</f>
        <v>2042.6643355380002</v>
      </c>
      <c r="G1404" s="7">
        <f>G1403*1.0063111854</f>
        <v>310.77249758003126</v>
      </c>
      <c r="H1404" s="24">
        <f t="shared" si="185"/>
        <v>2028.3348550199917</v>
      </c>
      <c r="I1404" s="24">
        <f t="shared" si="186"/>
        <v>4361.089533521973</v>
      </c>
      <c r="J1404" s="24">
        <f t="shared" si="187"/>
        <v>2042.6643355380002</v>
      </c>
      <c r="K1404" s="24">
        <f t="shared" si="188"/>
        <v>124.34879064501891</v>
      </c>
      <c r="L1404" s="24">
        <f t="shared" si="189"/>
        <v>123.47647229981395</v>
      </c>
      <c r="M1404" s="24">
        <f t="shared" si="190"/>
        <v>265.48473968694231</v>
      </c>
      <c r="N1404" s="16">
        <f t="shared" si="178"/>
        <v>67.438245496497558</v>
      </c>
      <c r="O1404" s="16">
        <f t="shared" si="179"/>
        <v>149.24217771089189</v>
      </c>
      <c r="P1404" s="64">
        <f>N1404*'Datos mes_productividad'!V$1131/100</f>
        <v>57.157503955349242</v>
      </c>
      <c r="Q1404" s="63">
        <f t="shared" si="173"/>
        <v>427.02117978213244</v>
      </c>
      <c r="R1404" s="64">
        <f t="shared" si="183"/>
        <v>473.30462553645202</v>
      </c>
      <c r="S1404" s="64">
        <f t="shared" si="175"/>
        <v>132.56175450350244</v>
      </c>
    </row>
    <row r="1405" spans="1:19" x14ac:dyDescent="0.3">
      <c r="A1405" s="36">
        <v>2023</v>
      </c>
      <c r="B1405" s="35">
        <v>9</v>
      </c>
      <c r="C1405" s="30" t="str">
        <f t="shared" si="182"/>
        <v>2023-9</v>
      </c>
      <c r="D1405" s="7">
        <v>349.99</v>
      </c>
      <c r="E1405" s="7">
        <v>790</v>
      </c>
      <c r="F1405" s="7">
        <f>F1404*1.127</f>
        <v>2302.082706151326</v>
      </c>
      <c r="G1405" s="7">
        <f>G1404*1.003957306</f>
        <v>312.00231944933972</v>
      </c>
      <c r="H1405" s="24">
        <f t="shared" si="185"/>
        <v>2203.7590907659855</v>
      </c>
      <c r="I1405" s="24">
        <f t="shared" si="186"/>
        <v>4752.0837675618741</v>
      </c>
      <c r="J1405" s="24">
        <f t="shared" si="187"/>
        <v>2302.082706151326</v>
      </c>
      <c r="K1405" s="24">
        <f t="shared" si="188"/>
        <v>124.84087686033121</v>
      </c>
      <c r="L1405" s="24">
        <f t="shared" si="189"/>
        <v>119.50883282560355</v>
      </c>
      <c r="M1405" s="24">
        <f t="shared" si="190"/>
        <v>257.7032974840364</v>
      </c>
      <c r="N1405" s="16">
        <f t="shared" si="178"/>
        <v>65.271268744410676</v>
      </c>
      <c r="O1405" s="16">
        <f t="shared" si="179"/>
        <v>144.86784199026803</v>
      </c>
      <c r="P1405" s="64">
        <f>N1405*'Datos mes_productividad'!V$1131/100</f>
        <v>55.320875772532879</v>
      </c>
      <c r="Q1405" s="63">
        <f t="shared" si="173"/>
        <v>471.53708652143712</v>
      </c>
      <c r="R1405" s="64">
        <f t="shared" si="183"/>
        <v>514.23923847981519</v>
      </c>
      <c r="S1405" s="64">
        <f t="shared" si="175"/>
        <v>134.72873125558934</v>
      </c>
    </row>
    <row r="1406" spans="1:19" x14ac:dyDescent="0.3">
      <c r="A1406" s="36">
        <v>2023</v>
      </c>
      <c r="B1406" s="35">
        <v>10</v>
      </c>
      <c r="C1406" s="30" t="str">
        <f t="shared" si="182"/>
        <v>2023-10</v>
      </c>
      <c r="D1406" s="7">
        <v>350.02</v>
      </c>
      <c r="E1406" s="7">
        <v>870</v>
      </c>
      <c r="F1406" s="7">
        <f>F1405*1.083</f>
        <v>2493.1555707618859</v>
      </c>
      <c r="G1406" s="7">
        <f>G1405*1.000448808</f>
        <v>312.14234858632716</v>
      </c>
      <c r="H1406" s="24">
        <f t="shared" si="185"/>
        <v>2203.947989799452</v>
      </c>
      <c r="I1406" s="24">
        <f t="shared" si="186"/>
        <v>5233.3074402263674</v>
      </c>
      <c r="J1406" s="24">
        <f t="shared" si="187"/>
        <v>2493.1555707618859</v>
      </c>
      <c r="K1406" s="24">
        <f t="shared" si="188"/>
        <v>124.89690644459314</v>
      </c>
      <c r="L1406" s="24">
        <f t="shared" si="189"/>
        <v>110.40878841211355</v>
      </c>
      <c r="M1406" s="24">
        <f t="shared" si="190"/>
        <v>262.16731816619216</v>
      </c>
      <c r="N1406" s="16">
        <f t="shared" si="178"/>
        <v>60.301163770113533</v>
      </c>
      <c r="O1406" s="16">
        <f t="shared" si="179"/>
        <v>147.37729006150931</v>
      </c>
      <c r="P1406" s="64">
        <f>N1406*'Datos mes_productividad'!V$1131/100</f>
        <v>51.108447162692435</v>
      </c>
      <c r="Q1406" s="63">
        <f t="shared" si="173"/>
        <v>488.97386657184859</v>
      </c>
      <c r="R1406" s="64">
        <f t="shared" si="183"/>
        <v>514.28331738822499</v>
      </c>
      <c r="S1406" s="64">
        <f t="shared" si="175"/>
        <v>139.69883622988647</v>
      </c>
    </row>
    <row r="1407" spans="1:19" x14ac:dyDescent="0.3">
      <c r="A1407" s="36">
        <v>2023</v>
      </c>
      <c r="B1407" s="35">
        <v>11</v>
      </c>
      <c r="C1407" s="30" t="str">
        <f t="shared" si="182"/>
        <v>2023-11</v>
      </c>
      <c r="D1407" s="7">
        <v>353.84039999999999</v>
      </c>
      <c r="E1407" s="7">
        <v>855</v>
      </c>
      <c r="F1407" s="7">
        <f>F1406*1.128</f>
        <v>2812.2794838194072</v>
      </c>
      <c r="G1407" s="7">
        <f>G1406*1.000448808</f>
        <v>312.28244056951149</v>
      </c>
      <c r="H1407" s="24">
        <f t="shared" ref="H1407:H1408" si="191">D1407/D$1324*100</f>
        <v>2228.0036520479803</v>
      </c>
      <c r="I1407" s="24">
        <f t="shared" ref="I1407:I1409" si="192">E1407/E$1324*100</f>
        <v>5143.0780016017752</v>
      </c>
      <c r="J1407" s="24">
        <f t="shared" ref="J1407:J1408" si="193">F1407/F$1324*100</f>
        <v>2812.2794838194072</v>
      </c>
      <c r="K1407" s="24">
        <f t="shared" ref="K1407:K1408" si="194">G1407/G$1324*100</f>
        <v>124.95296117538072</v>
      </c>
      <c r="L1407" s="24">
        <f t="shared" ref="L1407:L1408" si="195">H1407*K1407/J1407</f>
        <v>98.992882974370531</v>
      </c>
      <c r="M1407" s="24">
        <f t="shared" ref="M1407:M1408" si="196">I1407*K1407/J1407</f>
        <v>228.51314371618446</v>
      </c>
      <c r="N1407" s="16">
        <f t="shared" si="178"/>
        <v>54.066221848497939</v>
      </c>
      <c r="O1407" s="16">
        <f t="shared" si="179"/>
        <v>128.45860460371597</v>
      </c>
      <c r="P1407" s="64">
        <f>N1407*'Datos mes_productividad'!V$1131/100</f>
        <v>45.824001890986416</v>
      </c>
      <c r="Q1407" s="63">
        <f t="shared" si="173"/>
        <v>516.37266434638752</v>
      </c>
      <c r="R1407" s="64">
        <f t="shared" si="183"/>
        <v>519.8966194445361</v>
      </c>
      <c r="S1407" s="64">
        <f t="shared" si="175"/>
        <v>145.93377815150208</v>
      </c>
    </row>
    <row r="1408" spans="1:19" x14ac:dyDescent="0.3">
      <c r="A1408" s="36">
        <v>2023</v>
      </c>
      <c r="B1408" s="35">
        <v>12</v>
      </c>
      <c r="C1408" s="30" t="str">
        <f t="shared" si="182"/>
        <v>2023-12</v>
      </c>
      <c r="D1408" s="7">
        <v>700</v>
      </c>
      <c r="E1408" s="7">
        <v>1050</v>
      </c>
      <c r="F1408" s="7">
        <f>F1407*1.25</f>
        <v>3515.3493547742592</v>
      </c>
      <c r="G1408" s="7">
        <v>312.5</v>
      </c>
      <c r="H1408" s="7">
        <f t="shared" si="191"/>
        <v>4407.6441142209487</v>
      </c>
      <c r="I1408" s="7">
        <f t="shared" si="192"/>
        <v>6316.0607037214777</v>
      </c>
      <c r="J1408" s="24">
        <f t="shared" si="193"/>
        <v>3515.3493547742592</v>
      </c>
      <c r="K1408" s="24">
        <f t="shared" si="194"/>
        <v>125.04001280409732</v>
      </c>
      <c r="L1408" s="24">
        <f t="shared" si="195"/>
        <v>156.77869277191169</v>
      </c>
      <c r="M1408" s="24">
        <f t="shared" si="196"/>
        <v>224.66054766141571</v>
      </c>
      <c r="N1408" s="16">
        <f t="shared" si="178"/>
        <v>85.626676684608171</v>
      </c>
      <c r="O1408" s="16">
        <f t="shared" si="179"/>
        <v>126.29286872853127</v>
      </c>
      <c r="P1408" s="64">
        <f>N1408*'Datos mes_productividad'!V$1131/100</f>
        <v>72.573167870123271</v>
      </c>
      <c r="Q1408" s="63">
        <f t="shared" si="173"/>
        <v>800.61326320774276</v>
      </c>
      <c r="R1408" s="64">
        <f t="shared" si="183"/>
        <v>1028.5078628985702</v>
      </c>
      <c r="S1408" s="64">
        <f t="shared" si="175"/>
        <v>114.37332331539183</v>
      </c>
    </row>
    <row r="1409" spans="1:19" x14ac:dyDescent="0.3">
      <c r="A1409" s="36">
        <v>2024</v>
      </c>
      <c r="B1409" s="35">
        <v>1</v>
      </c>
      <c r="C1409" s="30" t="str">
        <f>CONCATENATE(A1409,"-",B1409)</f>
        <v>2024-1</v>
      </c>
      <c r="D1409" s="7">
        <v>1125</v>
      </c>
      <c r="E1409" s="7">
        <v>1250</v>
      </c>
      <c r="F1409" s="7">
        <f>F1408*1.4</f>
        <v>4921.4890966839621</v>
      </c>
      <c r="G1409" s="7">
        <v>312.7</v>
      </c>
      <c r="H1409" s="7">
        <f>D1409/D$1324*100</f>
        <v>7083.7137549979534</v>
      </c>
      <c r="I1409" s="7">
        <f t="shared" si="192"/>
        <v>7519.1198853827118</v>
      </c>
      <c r="J1409" s="24">
        <f t="shared" ref="J1409" si="197">F1409/F$1324*100</f>
        <v>4921.4890966839621</v>
      </c>
      <c r="K1409" s="24">
        <f t="shared" ref="K1409" si="198">G1409/G$1324*100</f>
        <v>125.12003841229193</v>
      </c>
      <c r="L1409" s="24">
        <f t="shared" ref="L1409" si="199">H1409*K1409/J1409</f>
        <v>180.09072451754739</v>
      </c>
      <c r="M1409" s="24">
        <f t="shared" ref="M1409" si="200">I1409*K1409/J1409</f>
        <v>191.16014490809445</v>
      </c>
      <c r="N1409" s="16">
        <f t="shared" ref="N1409" si="201">L1409/$E$5*100</f>
        <v>98.358839262650122</v>
      </c>
      <c r="O1409" s="16">
        <f t="shared" ref="O1409" si="202">M1409/$F$5*100</f>
        <v>107.46062599023603</v>
      </c>
      <c r="P1409" s="64">
        <f>N1409*'Datos mes_productividad'!V$1131/100</f>
        <v>83.364353606893033</v>
      </c>
      <c r="Q1409" s="63">
        <f t="shared" ref="Q1409" si="203">D1409+(D1409-(D1409*N1409/100))</f>
        <v>1143.4630582951861</v>
      </c>
      <c r="R1409" s="64">
        <f t="shared" ref="R1409" si="204">D1409+(D1409-(D1409*P$1390/100))</f>
        <v>1652.9590653727023</v>
      </c>
      <c r="S1409" s="64">
        <f t="shared" ref="S1409" si="205">Q1409/D1409*100</f>
        <v>101.64116073734988</v>
      </c>
    </row>
    <row r="1412" spans="1:19" x14ac:dyDescent="0.3">
      <c r="R1412" s="60"/>
    </row>
    <row r="1413" spans="1:19" x14ac:dyDescent="0.3">
      <c r="R1413" s="60"/>
    </row>
    <row r="1414" spans="1:19" x14ac:dyDescent="0.3">
      <c r="R1414" s="60"/>
    </row>
    <row r="1415" spans="1:19" x14ac:dyDescent="0.3">
      <c r="R1415" s="60"/>
    </row>
    <row r="1416" spans="1:19" x14ac:dyDescent="0.3">
      <c r="R1416" s="60"/>
    </row>
    <row r="1417" spans="1:19" x14ac:dyDescent="0.3">
      <c r="R1417" s="60"/>
    </row>
    <row r="1418" spans="1:19" x14ac:dyDescent="0.3">
      <c r="R1418" s="60"/>
    </row>
    <row r="1419" spans="1:19" x14ac:dyDescent="0.3">
      <c r="R1419" s="60"/>
    </row>
    <row r="1420" spans="1:19" x14ac:dyDescent="0.3">
      <c r="R1420" s="60"/>
    </row>
    <row r="1421" spans="1:19" x14ac:dyDescent="0.3">
      <c r="R1421" s="60"/>
    </row>
    <row r="1422" spans="1:19" x14ac:dyDescent="0.3">
      <c r="R1422" s="60"/>
    </row>
    <row r="1423" spans="1:19" x14ac:dyDescent="0.3">
      <c r="R1423" s="60"/>
    </row>
    <row r="1424" spans="1:19" x14ac:dyDescent="0.3">
      <c r="R1424" s="60"/>
    </row>
    <row r="1425" spans="18:18" x14ac:dyDescent="0.3">
      <c r="R1425" s="60"/>
    </row>
    <row r="1426" spans="18:18" x14ac:dyDescent="0.3">
      <c r="R1426" s="60"/>
    </row>
    <row r="1427" spans="18:18" x14ac:dyDescent="0.3">
      <c r="R1427" s="60"/>
    </row>
    <row r="1428" spans="18:18" x14ac:dyDescent="0.3">
      <c r="R1428" s="60"/>
    </row>
    <row r="1429" spans="18:18" x14ac:dyDescent="0.3">
      <c r="R1429" s="60"/>
    </row>
    <row r="1430" spans="18:18" x14ac:dyDescent="0.3">
      <c r="R1430" s="60"/>
    </row>
    <row r="1431" spans="18:18" x14ac:dyDescent="0.3">
      <c r="R1431" s="60"/>
    </row>
    <row r="1432" spans="18:18" x14ac:dyDescent="0.3">
      <c r="R1432" s="60"/>
    </row>
    <row r="1433" spans="18:18" x14ac:dyDescent="0.3">
      <c r="R1433" s="60"/>
    </row>
    <row r="1434" spans="18:18" x14ac:dyDescent="0.3">
      <c r="R1434" s="60"/>
    </row>
    <row r="1435" spans="18:18" x14ac:dyDescent="0.3">
      <c r="R1435" s="60"/>
    </row>
    <row r="1436" spans="18:18" x14ac:dyDescent="0.3">
      <c r="R1436" s="60"/>
    </row>
    <row r="1437" spans="18:18" x14ac:dyDescent="0.3">
      <c r="R1437" s="60"/>
    </row>
    <row r="1438" spans="18:18" x14ac:dyDescent="0.3">
      <c r="R1438" s="60"/>
    </row>
    <row r="1439" spans="18:18" x14ac:dyDescent="0.3">
      <c r="R1439" s="60"/>
    </row>
    <row r="1440" spans="18:18" x14ac:dyDescent="0.3">
      <c r="R1440" s="60"/>
    </row>
    <row r="1441" spans="18:18" x14ac:dyDescent="0.3">
      <c r="R1441" s="60"/>
    </row>
    <row r="1442" spans="18:18" x14ac:dyDescent="0.3">
      <c r="R1442" s="60"/>
    </row>
    <row r="1443" spans="18:18" x14ac:dyDescent="0.3">
      <c r="R1443" s="60"/>
    </row>
    <row r="1444" spans="18:18" x14ac:dyDescent="0.3">
      <c r="R1444" s="60"/>
    </row>
    <row r="1445" spans="18:18" x14ac:dyDescent="0.3">
      <c r="R1445" s="60"/>
    </row>
    <row r="1446" spans="18:18" x14ac:dyDescent="0.3">
      <c r="R1446" s="60"/>
    </row>
    <row r="1447" spans="18:18" x14ac:dyDescent="0.3">
      <c r="R1447" s="60"/>
    </row>
    <row r="1448" spans="18:18" x14ac:dyDescent="0.3">
      <c r="R1448" s="60"/>
    </row>
    <row r="1449" spans="18:18" x14ac:dyDescent="0.3">
      <c r="R1449" s="60"/>
    </row>
    <row r="1450" spans="18:18" x14ac:dyDescent="0.3">
      <c r="R1450" s="60"/>
    </row>
    <row r="1451" spans="18:18" x14ac:dyDescent="0.3">
      <c r="R1451" s="60"/>
    </row>
    <row r="1452" spans="18:18" x14ac:dyDescent="0.3">
      <c r="R1452" s="60"/>
    </row>
    <row r="1453" spans="18:18" x14ac:dyDescent="0.3">
      <c r="R1453" s="60"/>
    </row>
    <row r="1454" spans="18:18" x14ac:dyDescent="0.3">
      <c r="R1454" s="60"/>
    </row>
    <row r="1455" spans="18:18" x14ac:dyDescent="0.3">
      <c r="R1455" s="60"/>
    </row>
    <row r="1456" spans="18:18" x14ac:dyDescent="0.3">
      <c r="R1456" s="60"/>
    </row>
    <row r="1457" spans="18:18" x14ac:dyDescent="0.3">
      <c r="R1457" s="60"/>
    </row>
    <row r="1458" spans="18:18" x14ac:dyDescent="0.3">
      <c r="R1458" s="60"/>
    </row>
    <row r="1459" spans="18:18" x14ac:dyDescent="0.3">
      <c r="R1459" s="60"/>
    </row>
    <row r="1460" spans="18:18" x14ac:dyDescent="0.3">
      <c r="R1460" s="60"/>
    </row>
    <row r="1461" spans="18:18" x14ac:dyDescent="0.3">
      <c r="R1461" s="60"/>
    </row>
    <row r="1462" spans="18:18" x14ac:dyDescent="0.3">
      <c r="R1462" s="60"/>
    </row>
    <row r="1463" spans="18:18" x14ac:dyDescent="0.3">
      <c r="R1463" s="60"/>
    </row>
    <row r="1464" spans="18:18" x14ac:dyDescent="0.3">
      <c r="R1464" s="60"/>
    </row>
    <row r="1465" spans="18:18" x14ac:dyDescent="0.3">
      <c r="R1465" s="60"/>
    </row>
    <row r="1466" spans="18:18" x14ac:dyDescent="0.3">
      <c r="R1466" s="60"/>
    </row>
    <row r="1467" spans="18:18" x14ac:dyDescent="0.3">
      <c r="R1467" s="60"/>
    </row>
    <row r="1468" spans="18:18" x14ac:dyDescent="0.3">
      <c r="R1468" s="60"/>
    </row>
    <row r="1469" spans="18:18" x14ac:dyDescent="0.3">
      <c r="R1469" s="60"/>
    </row>
    <row r="1470" spans="18:18" x14ac:dyDescent="0.3">
      <c r="R1470" s="60"/>
    </row>
    <row r="1471" spans="18:18" x14ac:dyDescent="0.3">
      <c r="R1471" s="60"/>
    </row>
    <row r="1472" spans="18:18" x14ac:dyDescent="0.3">
      <c r="R1472" s="60"/>
    </row>
    <row r="1473" spans="18:18" x14ac:dyDescent="0.3">
      <c r="R1473" s="60"/>
    </row>
    <row r="1474" spans="18:18" x14ac:dyDescent="0.3">
      <c r="R1474" s="60"/>
    </row>
  </sheetData>
  <mergeCells count="11">
    <mergeCell ref="N7:R7"/>
    <mergeCell ref="N8:R8"/>
    <mergeCell ref="A3:R3"/>
    <mergeCell ref="A5:D5"/>
    <mergeCell ref="H8:M8"/>
    <mergeCell ref="H7:M7"/>
    <mergeCell ref="D7:G7"/>
    <mergeCell ref="A7:C8"/>
    <mergeCell ref="D8:D9"/>
    <mergeCell ref="E8:E9"/>
    <mergeCell ref="F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I1407"/>
  <sheetViews>
    <sheetView topLeftCell="A2" workbookViewId="0">
      <pane ySplit="7" topLeftCell="A142" activePane="bottomLeft" state="frozen"/>
      <selection activeCell="A2" sqref="A2"/>
      <selection pane="bottomLeft" activeCell="I149" sqref="I149"/>
    </sheetView>
  </sheetViews>
  <sheetFormatPr defaultColWidth="11.5546875" defaultRowHeight="14.4" x14ac:dyDescent="0.3"/>
  <cols>
    <col min="1" max="1" width="26.5546875" customWidth="1"/>
    <col min="4" max="4" width="12" bestFit="1" customWidth="1"/>
    <col min="7" max="7" width="10.44140625" bestFit="1" customWidth="1"/>
    <col min="8" max="8" width="10.88671875" customWidth="1"/>
    <col min="11" max="11" width="18.5546875" customWidth="1"/>
  </cols>
  <sheetData>
    <row r="4" spans="1:9" x14ac:dyDescent="0.3">
      <c r="A4" s="9" t="s">
        <v>12</v>
      </c>
      <c r="B4" s="10">
        <f>AVERAGE(G130:G133)</f>
        <v>80.177265478438656</v>
      </c>
    </row>
    <row r="7" spans="1:9" ht="24" customHeight="1" x14ac:dyDescent="0.3">
      <c r="A7" s="13" t="s">
        <v>13</v>
      </c>
      <c r="B7" s="88" t="s">
        <v>15</v>
      </c>
      <c r="C7" s="90" t="s">
        <v>0</v>
      </c>
      <c r="D7" s="91"/>
      <c r="E7" s="90" t="s">
        <v>17</v>
      </c>
      <c r="F7" s="92"/>
      <c r="G7" s="92"/>
      <c r="H7" s="91"/>
      <c r="I7" s="8" t="s">
        <v>14</v>
      </c>
    </row>
    <row r="8" spans="1:9" ht="36" x14ac:dyDescent="0.3">
      <c r="A8" s="8" t="s">
        <v>4</v>
      </c>
      <c r="B8" s="89"/>
      <c r="C8" s="8" t="s">
        <v>16</v>
      </c>
      <c r="D8" s="8" t="s">
        <v>8</v>
      </c>
      <c r="E8" s="8" t="s">
        <v>1</v>
      </c>
      <c r="F8" s="8" t="s">
        <v>3</v>
      </c>
      <c r="G8" s="8" t="s">
        <v>2</v>
      </c>
      <c r="H8" s="8" t="s">
        <v>10</v>
      </c>
      <c r="I8" s="8" t="s">
        <v>11</v>
      </c>
    </row>
    <row r="9" spans="1:9" x14ac:dyDescent="0.3">
      <c r="A9" s="11">
        <v>1882</v>
      </c>
      <c r="B9" s="7">
        <v>1.01E-13</v>
      </c>
      <c r="C9" s="7">
        <f>[1]IPCs_anual!B8</f>
        <v>4.6541931566790692E-13</v>
      </c>
      <c r="D9" s="7">
        <f>[1]IPCs_anual!E8</f>
        <v>5.1516096074130422</v>
      </c>
      <c r="E9" s="7">
        <f t="shared" ref="E9:E72" si="0">B9/B$143*100</f>
        <v>6.8347413208941462E-13</v>
      </c>
      <c r="F9" s="7">
        <f t="shared" ref="F9:F72" si="1">C9/C$143*100</f>
        <v>4.6409723849208487E-14</v>
      </c>
      <c r="G9" s="7">
        <f t="shared" ref="G9:G72" si="2">D9/D$143*100</f>
        <v>4.2563888597115556</v>
      </c>
      <c r="H9" s="7">
        <f t="shared" ref="H9:H72" si="3">E9*G9/F9</f>
        <v>62.683667137916473</v>
      </c>
      <c r="I9" s="7">
        <f t="shared" ref="I9:I72" si="4">H9/$B$4*100</f>
        <v>78.181348246122738</v>
      </c>
    </row>
    <row r="10" spans="1:9" x14ac:dyDescent="0.3">
      <c r="A10" s="11">
        <v>1883</v>
      </c>
      <c r="B10" s="7">
        <v>1.04E-13</v>
      </c>
      <c r="C10" s="7">
        <f>[1]IPCs_anual!B9</f>
        <v>4.4393842417554203E-13</v>
      </c>
      <c r="D10" s="7">
        <f>[1]IPCs_anual!E9</f>
        <v>5.0676383708122108</v>
      </c>
      <c r="E10" s="7">
        <f t="shared" si="0"/>
        <v>7.0377534393365469E-13</v>
      </c>
      <c r="F10" s="7">
        <f t="shared" si="1"/>
        <v>4.4267736594629638E-14</v>
      </c>
      <c r="G10" s="7">
        <f t="shared" si="2"/>
        <v>4.1870097212982582</v>
      </c>
      <c r="H10" s="7">
        <f t="shared" si="3"/>
        <v>66.565730108227839</v>
      </c>
      <c r="I10" s="7">
        <f t="shared" si="4"/>
        <v>83.023198298186855</v>
      </c>
    </row>
    <row r="11" spans="1:9" x14ac:dyDescent="0.3">
      <c r="A11" s="11">
        <v>1884</v>
      </c>
      <c r="B11" s="7">
        <v>1.04E-13</v>
      </c>
      <c r="C11" s="7">
        <f>[1]IPCs_anual!B10</f>
        <v>4.5109872133966368E-13</v>
      </c>
      <c r="D11" s="7">
        <f>[1]IPCs_anual!E10</f>
        <v>4.9419609392160675</v>
      </c>
      <c r="E11" s="7">
        <f t="shared" si="0"/>
        <v>7.0377534393365469E-13</v>
      </c>
      <c r="F11" s="7">
        <f t="shared" si="1"/>
        <v>4.4981732346155931E-14</v>
      </c>
      <c r="G11" s="7">
        <f t="shared" si="2"/>
        <v>4.0831718802100614</v>
      </c>
      <c r="H11" s="7">
        <f t="shared" si="3"/>
        <v>63.884504763424033</v>
      </c>
      <c r="I11" s="7">
        <f t="shared" si="4"/>
        <v>79.679076583877645</v>
      </c>
    </row>
    <row r="12" spans="1:9" x14ac:dyDescent="0.3">
      <c r="A12" s="11">
        <v>1885</v>
      </c>
      <c r="B12" s="7">
        <v>1.43E-13</v>
      </c>
      <c r="C12" s="7">
        <f>[1]IPCs_anual!B11</f>
        <v>4.5825901850378528E-13</v>
      </c>
      <c r="D12" s="7">
        <f>[1]IPCs_anual!E11</f>
        <v>4.858441799343316</v>
      </c>
      <c r="E12" s="7">
        <f t="shared" si="0"/>
        <v>9.6769109790877525E-13</v>
      </c>
      <c r="F12" s="7">
        <f t="shared" si="1"/>
        <v>4.5695728097682206E-14</v>
      </c>
      <c r="G12" s="7">
        <f t="shared" si="2"/>
        <v>4.0141662754345111</v>
      </c>
      <c r="H12" s="7">
        <f t="shared" si="3"/>
        <v>85.00735477854505</v>
      </c>
      <c r="I12" s="7">
        <f t="shared" si="4"/>
        <v>106.02426295195278</v>
      </c>
    </row>
    <row r="13" spans="1:9" x14ac:dyDescent="0.3">
      <c r="A13" s="11">
        <v>1886</v>
      </c>
      <c r="B13" s="7">
        <v>1.4499999999999999E-13</v>
      </c>
      <c r="C13" s="7">
        <f>[1]IPCs_anual!B12</f>
        <v>4.6541931566790692E-13</v>
      </c>
      <c r="D13" s="7">
        <f>[1]IPCs_anual!E12</f>
        <v>4.7326081567403238</v>
      </c>
      <c r="E13" s="7">
        <f t="shared" si="0"/>
        <v>9.8122523913826849E-13</v>
      </c>
      <c r="F13" s="7">
        <f t="shared" si="1"/>
        <v>4.6409723849208487E-14</v>
      </c>
      <c r="G13" s="7">
        <f t="shared" si="2"/>
        <v>3.9101993689007566</v>
      </c>
      <c r="H13" s="7">
        <f t="shared" si="3"/>
        <v>82.672034922987095</v>
      </c>
      <c r="I13" s="7">
        <f t="shared" si="4"/>
        <v>103.11156713771852</v>
      </c>
    </row>
    <row r="14" spans="1:9" x14ac:dyDescent="0.3">
      <c r="A14" s="11">
        <v>1887</v>
      </c>
      <c r="B14" s="7">
        <v>1.4100000000000001E-13</v>
      </c>
      <c r="C14" s="7">
        <f>[1]IPCs_anual!B13</f>
        <v>5.7998407029385329E-13</v>
      </c>
      <c r="D14" s="7">
        <f>[1]IPCs_anual!E13</f>
        <v>4.7742551085196379</v>
      </c>
      <c r="E14" s="7">
        <f t="shared" si="0"/>
        <v>9.54156956679282E-13</v>
      </c>
      <c r="F14" s="7">
        <f t="shared" si="1"/>
        <v>5.7833655873629042E-14</v>
      </c>
      <c r="G14" s="7">
        <f t="shared" si="2"/>
        <v>3.944609123347083</v>
      </c>
      <c r="H14" s="7">
        <f t="shared" si="3"/>
        <v>65.079341424417677</v>
      </c>
      <c r="I14" s="7">
        <f t="shared" si="4"/>
        <v>81.169320300551874</v>
      </c>
    </row>
    <row r="15" spans="1:9" x14ac:dyDescent="0.3">
      <c r="A15" s="11">
        <v>1888</v>
      </c>
      <c r="B15" s="7">
        <v>1.54E-13</v>
      </c>
      <c r="C15" s="7">
        <f>[1]IPCs_anual!B14</f>
        <v>5.8714436745797504E-13</v>
      </c>
      <c r="D15" s="7">
        <f>[1]IPCs_anual!E14</f>
        <v>4.7742551085196379</v>
      </c>
      <c r="E15" s="7">
        <f t="shared" si="0"/>
        <v>1.0421288746709886E-12</v>
      </c>
      <c r="F15" s="7">
        <f t="shared" si="1"/>
        <v>5.8547651625155342E-14</v>
      </c>
      <c r="G15" s="7">
        <f t="shared" si="2"/>
        <v>3.944609123347083</v>
      </c>
      <c r="H15" s="7">
        <f t="shared" si="3"/>
        <v>70.212740436618716</v>
      </c>
      <c r="I15" s="7">
        <f t="shared" si="4"/>
        <v>87.571882150932666</v>
      </c>
    </row>
    <row r="16" spans="1:9" x14ac:dyDescent="0.3">
      <c r="A16" s="11">
        <v>1889</v>
      </c>
      <c r="B16" s="7">
        <v>1.8800000000000001E-13</v>
      </c>
      <c r="C16" s="7">
        <f>[1]IPCs_anual!B15</f>
        <v>5.9430466462209669E-13</v>
      </c>
      <c r="D16" s="7">
        <f>[1]IPCs_anual!E15</f>
        <v>4.6486921991655716</v>
      </c>
      <c r="E16" s="7">
        <f t="shared" si="0"/>
        <v>1.2722092755723757E-12</v>
      </c>
      <c r="F16" s="7">
        <f t="shared" si="1"/>
        <v>5.926164737668163E-14</v>
      </c>
      <c r="G16" s="7">
        <f t="shared" si="2"/>
        <v>3.8408659034030546</v>
      </c>
      <c r="H16" s="7">
        <f t="shared" si="3"/>
        <v>82.454427860905895</v>
      </c>
      <c r="I16" s="7">
        <f t="shared" si="4"/>
        <v>102.84015969973386</v>
      </c>
    </row>
    <row r="17" spans="1:9" x14ac:dyDescent="0.3">
      <c r="A17" s="11">
        <v>1890</v>
      </c>
      <c r="B17" s="7">
        <v>2.6900000000000001E-13</v>
      </c>
      <c r="C17" s="7">
        <f>[1]IPCs_anual!B16</f>
        <v>6.8022823059155637E-13</v>
      </c>
      <c r="D17" s="7">
        <f>[1]IPCs_anual!E16</f>
        <v>4.5650157395805904</v>
      </c>
      <c r="E17" s="7">
        <f t="shared" si="0"/>
        <v>1.8203419953668566E-12</v>
      </c>
      <c r="F17" s="7">
        <f t="shared" si="1"/>
        <v>6.7829596394997041E-14</v>
      </c>
      <c r="G17" s="7">
        <f t="shared" si="2"/>
        <v>3.7717303171417993</v>
      </c>
      <c r="H17" s="7">
        <f t="shared" si="3"/>
        <v>101.22187741630111</v>
      </c>
      <c r="I17" s="7">
        <f t="shared" si="4"/>
        <v>126.24760499411369</v>
      </c>
    </row>
    <row r="18" spans="1:9" x14ac:dyDescent="0.3">
      <c r="A18" s="11">
        <v>1891</v>
      </c>
      <c r="B18" s="7">
        <v>3.9E-13</v>
      </c>
      <c r="C18" s="7">
        <f>[1]IPCs_anual!B17</f>
        <v>7.0648265352666894E-13</v>
      </c>
      <c r="D18" s="7">
        <f>[1]IPCs_anual!E17</f>
        <v>4.5650157395805904</v>
      </c>
      <c r="E18" s="7">
        <f t="shared" si="0"/>
        <v>2.6391575397512052E-12</v>
      </c>
      <c r="F18" s="7">
        <f t="shared" si="1"/>
        <v>7.0447580817260061E-14</v>
      </c>
      <c r="G18" s="7">
        <f t="shared" si="2"/>
        <v>3.7717303171417993</v>
      </c>
      <c r="H18" s="7">
        <f t="shared" si="3"/>
        <v>141.29925242165521</v>
      </c>
      <c r="I18" s="7">
        <f t="shared" si="4"/>
        <v>176.23356393921111</v>
      </c>
    </row>
    <row r="19" spans="1:9" x14ac:dyDescent="0.3">
      <c r="A19" s="11">
        <v>1892</v>
      </c>
      <c r="B19" s="7">
        <v>3.43E-13</v>
      </c>
      <c r="C19" s="7">
        <f>[1]IPCs_anual!B18</f>
        <v>7.3273707646178182E-13</v>
      </c>
      <c r="D19" s="7">
        <f>[1]IPCs_anual!E18</f>
        <v>4.5650157395805904</v>
      </c>
      <c r="E19" s="7">
        <f t="shared" si="0"/>
        <v>2.3211052208581112E-12</v>
      </c>
      <c r="F19" s="7">
        <f t="shared" si="1"/>
        <v>7.3065565239523119E-14</v>
      </c>
      <c r="G19" s="7">
        <f t="shared" si="2"/>
        <v>3.7717303171417993</v>
      </c>
      <c r="H19" s="7">
        <f t="shared" si="3"/>
        <v>119.81817840028236</v>
      </c>
      <c r="I19" s="7">
        <f t="shared" si="4"/>
        <v>149.44158756886512</v>
      </c>
    </row>
    <row r="20" spans="1:9" x14ac:dyDescent="0.3">
      <c r="A20" s="11">
        <v>1893</v>
      </c>
      <c r="B20" s="7">
        <v>3.3800000000000002E-13</v>
      </c>
      <c r="C20" s="7">
        <f>[1]IPCs_anual!B19</f>
        <v>7.5899149939689439E-13</v>
      </c>
      <c r="D20" s="7">
        <f>[1]IPCs_anual!E19</f>
        <v>4.5230175947764497</v>
      </c>
      <c r="E20" s="7">
        <f t="shared" si="0"/>
        <v>2.287269867784378E-12</v>
      </c>
      <c r="F20" s="7">
        <f t="shared" si="1"/>
        <v>7.5683549661786152E-14</v>
      </c>
      <c r="G20" s="7">
        <f t="shared" si="2"/>
        <v>3.7370303982240949</v>
      </c>
      <c r="H20" s="7">
        <f t="shared" si="3"/>
        <v>112.93863809308151</v>
      </c>
      <c r="I20" s="7">
        <f t="shared" si="4"/>
        <v>140.86117482199873</v>
      </c>
    </row>
    <row r="21" spans="1:9" x14ac:dyDescent="0.3">
      <c r="A21" s="11">
        <v>1894</v>
      </c>
      <c r="B21" s="7">
        <v>3.7299999999999998E-13</v>
      </c>
      <c r="C21" s="7">
        <f>[1]IPCs_anual!B20</f>
        <v>7.8524592233200707E-13</v>
      </c>
      <c r="D21" s="7">
        <f>[1]IPCs_anual!E20</f>
        <v>4.3136018801382994</v>
      </c>
      <c r="E21" s="7">
        <f t="shared" si="0"/>
        <v>2.5241173393005113E-12</v>
      </c>
      <c r="F21" s="7">
        <f t="shared" si="1"/>
        <v>7.8301534084049198E-14</v>
      </c>
      <c r="G21" s="7">
        <f t="shared" si="2"/>
        <v>3.5640058907863188</v>
      </c>
      <c r="H21" s="7">
        <f t="shared" si="3"/>
        <v>114.88879715493952</v>
      </c>
      <c r="I21" s="7">
        <f t="shared" si="4"/>
        <v>143.29348409348722</v>
      </c>
    </row>
    <row r="22" spans="1:9" x14ac:dyDescent="0.3">
      <c r="A22" s="11">
        <v>1895</v>
      </c>
      <c r="B22" s="7">
        <v>3.5899999999999998E-13</v>
      </c>
      <c r="C22" s="7">
        <f>[1]IPCs_anual!B21</f>
        <v>8.1150034526711985E-13</v>
      </c>
      <c r="D22" s="7">
        <f>[1]IPCs_anual!E21</f>
        <v>4.2299180036636175</v>
      </c>
      <c r="E22" s="7">
        <f t="shared" si="0"/>
        <v>2.429378350694058E-12</v>
      </c>
      <c r="F22" s="7">
        <f t="shared" si="1"/>
        <v>8.0919518506312243E-14</v>
      </c>
      <c r="G22" s="7">
        <f t="shared" si="2"/>
        <v>3.494864176505065</v>
      </c>
      <c r="H22" s="7">
        <f t="shared" si="3"/>
        <v>104.9233550290505</v>
      </c>
      <c r="I22" s="7">
        <f t="shared" si="4"/>
        <v>130.86422242383233</v>
      </c>
    </row>
    <row r="23" spans="1:9" x14ac:dyDescent="0.3">
      <c r="A23" s="11">
        <v>1896</v>
      </c>
      <c r="B23" s="7">
        <v>3.09E-13</v>
      </c>
      <c r="C23" s="7">
        <f>[1]IPCs_anual!B22</f>
        <v>8.3775476820223242E-13</v>
      </c>
      <c r="D23" s="7">
        <f>[1]IPCs_anual!E22</f>
        <v>4.2299180036636175</v>
      </c>
      <c r="E23" s="7">
        <f t="shared" si="0"/>
        <v>2.0910248199567239E-12</v>
      </c>
      <c r="F23" s="7">
        <f t="shared" si="1"/>
        <v>8.3537502928575276E-14</v>
      </c>
      <c r="G23" s="7">
        <f t="shared" si="2"/>
        <v>3.494864176505065</v>
      </c>
      <c r="H23" s="7">
        <f t="shared" si="3"/>
        <v>87.479844132974989</v>
      </c>
      <c r="I23" s="7">
        <f t="shared" si="4"/>
        <v>109.10804155137986</v>
      </c>
    </row>
    <row r="24" spans="1:9" x14ac:dyDescent="0.3">
      <c r="A24" s="11">
        <v>1897</v>
      </c>
      <c r="B24" s="7">
        <v>3.0300000000000002E-13</v>
      </c>
      <c r="C24" s="7">
        <f>[1]IPCs_anual!B23</f>
        <v>7.6853856228238976E-13</v>
      </c>
      <c r="D24" s="7">
        <f>[1]IPCs_anual!E23</f>
        <v>4.188041815427348</v>
      </c>
      <c r="E24" s="7">
        <f t="shared" si="0"/>
        <v>2.050422396268244E-12</v>
      </c>
      <c r="F24" s="7">
        <f t="shared" si="1"/>
        <v>7.6635543997154506E-14</v>
      </c>
      <c r="G24" s="7">
        <f t="shared" si="2"/>
        <v>3.4602650211576651</v>
      </c>
      <c r="H24" s="7">
        <f t="shared" si="3"/>
        <v>92.581125236988271</v>
      </c>
      <c r="I24" s="7">
        <f t="shared" si="4"/>
        <v>115.47054477916221</v>
      </c>
    </row>
    <row r="25" spans="1:9" x14ac:dyDescent="0.3">
      <c r="A25" s="11">
        <v>1898</v>
      </c>
      <c r="B25" s="7">
        <v>2.6800000000000002E-13</v>
      </c>
      <c r="C25" s="7">
        <f>[1]IPCs_anual!B24</f>
        <v>6.9932235636254729E-13</v>
      </c>
      <c r="D25" s="7">
        <f>[1]IPCs_anual!E24</f>
        <v>4.188041815427348</v>
      </c>
      <c r="E25" s="7">
        <f t="shared" si="0"/>
        <v>1.8135749247521101E-12</v>
      </c>
      <c r="F25" s="7">
        <f t="shared" si="1"/>
        <v>6.9733585065733774E-14</v>
      </c>
      <c r="G25" s="7">
        <f t="shared" si="2"/>
        <v>3.4602650211576651</v>
      </c>
      <c r="H25" s="7">
        <f t="shared" si="3"/>
        <v>89.991786159464937</v>
      </c>
      <c r="I25" s="7">
        <f t="shared" si="4"/>
        <v>112.24102695753027</v>
      </c>
    </row>
    <row r="26" spans="1:9" x14ac:dyDescent="0.3">
      <c r="A26" s="11">
        <v>1899</v>
      </c>
      <c r="B26" s="7">
        <v>2.3500000000000001E-13</v>
      </c>
      <c r="C26" s="7">
        <f>[1]IPCs_anual!B25</f>
        <v>6.3010615044270483E-13</v>
      </c>
      <c r="D26" s="7">
        <f>[1]IPCs_anual!E25</f>
        <v>4.188041815427348</v>
      </c>
      <c r="E26" s="7">
        <f t="shared" si="0"/>
        <v>1.5902615944654699E-12</v>
      </c>
      <c r="F26" s="7">
        <f t="shared" si="1"/>
        <v>6.2831626134313041E-14</v>
      </c>
      <c r="G26" s="7">
        <f t="shared" si="2"/>
        <v>3.4602650211576651</v>
      </c>
      <c r="H26" s="7">
        <f t="shared" si="3"/>
        <v>87.578929726508889</v>
      </c>
      <c r="I26" s="7">
        <f t="shared" si="4"/>
        <v>109.23162470546055</v>
      </c>
    </row>
    <row r="27" spans="1:9" x14ac:dyDescent="0.3">
      <c r="A27" s="11">
        <v>1900</v>
      </c>
      <c r="B27" s="7">
        <v>2.3500000000000001E-13</v>
      </c>
      <c r="C27" s="7">
        <f>[1]IPCs_anual!B26</f>
        <v>6.8022823059155616E-13</v>
      </c>
      <c r="D27" s="7">
        <f>[1]IPCs_anual!E26</f>
        <v>4.2299222335816209</v>
      </c>
      <c r="E27" s="7">
        <f t="shared" si="0"/>
        <v>1.5902615944654699E-12</v>
      </c>
      <c r="F27" s="7">
        <f t="shared" si="1"/>
        <v>6.7829596394997016E-14</v>
      </c>
      <c r="G27" s="7">
        <f t="shared" si="2"/>
        <v>3.4948676713692417</v>
      </c>
      <c r="H27" s="7">
        <f t="shared" si="3"/>
        <v>81.937002885180135</v>
      </c>
      <c r="I27" s="7">
        <f t="shared" si="4"/>
        <v>102.19480846127722</v>
      </c>
    </row>
    <row r="28" spans="1:9" x14ac:dyDescent="0.3">
      <c r="A28" s="11">
        <v>1901</v>
      </c>
      <c r="B28" s="7">
        <v>2.3500000000000001E-13</v>
      </c>
      <c r="C28" s="7">
        <f>[1]IPCs_anual!B27</f>
        <v>6.6207267283555385E-13</v>
      </c>
      <c r="D28" s="7">
        <f>[1]IPCs_anual!E27</f>
        <v>4.2717984636940791</v>
      </c>
      <c r="E28" s="7">
        <f t="shared" si="0"/>
        <v>1.5902615944654699E-12</v>
      </c>
      <c r="F28" s="7">
        <f t="shared" si="1"/>
        <v>6.6019197914703498E-14</v>
      </c>
      <c r="G28" s="7">
        <f t="shared" si="2"/>
        <v>3.5294668613157971</v>
      </c>
      <c r="H28" s="7">
        <f t="shared" si="3"/>
        <v>85.017324896021563</v>
      </c>
      <c r="I28" s="7">
        <f t="shared" si="4"/>
        <v>106.03669804488966</v>
      </c>
    </row>
    <row r="29" spans="1:9" x14ac:dyDescent="0.3">
      <c r="A29" s="11">
        <v>1902</v>
      </c>
      <c r="B29" s="7">
        <v>2.3500000000000001E-13</v>
      </c>
      <c r="C29" s="7">
        <f>[1]IPCs_anual!B28</f>
        <v>7.1371514823040494E-13</v>
      </c>
      <c r="D29" s="7">
        <f>[1]IPCs_anual!E28</f>
        <v>4.3136620886382806</v>
      </c>
      <c r="E29" s="7">
        <f t="shared" si="0"/>
        <v>1.5902615944654699E-12</v>
      </c>
      <c r="F29" s="7">
        <f t="shared" si="1"/>
        <v>7.1168775814205038E-14</v>
      </c>
      <c r="G29" s="7">
        <f t="shared" si="2"/>
        <v>3.5640556365566916</v>
      </c>
      <c r="H29" s="7">
        <f t="shared" si="3"/>
        <v>79.638587772687529</v>
      </c>
      <c r="I29" s="7">
        <f t="shared" si="4"/>
        <v>99.328141584105296</v>
      </c>
    </row>
    <row r="30" spans="1:9" x14ac:dyDescent="0.3">
      <c r="A30" s="11">
        <v>1903</v>
      </c>
      <c r="B30" s="7">
        <v>2.3500000000000001E-13</v>
      </c>
      <c r="C30" s="7">
        <f>[1]IPCs_anual!B29</f>
        <v>6.9394576311831353E-13</v>
      </c>
      <c r="D30" s="7">
        <f>[1]IPCs_anual!E29</f>
        <v>4.4391896554176542</v>
      </c>
      <c r="E30" s="7">
        <f t="shared" si="0"/>
        <v>1.5902615944654699E-12</v>
      </c>
      <c r="F30" s="7">
        <f t="shared" si="1"/>
        <v>6.9197453024552111E-14</v>
      </c>
      <c r="G30" s="7">
        <f t="shared" si="2"/>
        <v>3.6677696555804911</v>
      </c>
      <c r="H30" s="7">
        <f t="shared" si="3"/>
        <v>84.290865713597583</v>
      </c>
      <c r="I30" s="7">
        <f t="shared" si="4"/>
        <v>105.13063174531085</v>
      </c>
    </row>
    <row r="31" spans="1:9" x14ac:dyDescent="0.3">
      <c r="A31" s="11">
        <v>1904</v>
      </c>
      <c r="B31" s="7">
        <v>2.3500000000000001E-13</v>
      </c>
      <c r="C31" s="7">
        <f>[1]IPCs_anual!B30</f>
        <v>6.8547316949884596E-13</v>
      </c>
      <c r="D31" s="7">
        <f>[1]IPCs_anual!E30</f>
        <v>4.4809180381785803</v>
      </c>
      <c r="E31" s="7">
        <f t="shared" si="0"/>
        <v>1.5902615944654699E-12</v>
      </c>
      <c r="F31" s="7">
        <f t="shared" si="1"/>
        <v>6.8352600400415161E-14</v>
      </c>
      <c r="G31" s="7">
        <f t="shared" si="2"/>
        <v>3.7022466903429474</v>
      </c>
      <c r="H31" s="7">
        <f t="shared" si="3"/>
        <v>86.134846229691135</v>
      </c>
      <c r="I31" s="7">
        <f t="shared" si="4"/>
        <v>107.43051127486332</v>
      </c>
    </row>
    <row r="32" spans="1:9" x14ac:dyDescent="0.3">
      <c r="A32" s="11">
        <v>1905</v>
      </c>
      <c r="B32" s="7">
        <v>2.3500000000000001E-13</v>
      </c>
      <c r="C32" s="7">
        <f>[1]IPCs_anual!B31</f>
        <v>7.3469490385956352E-13</v>
      </c>
      <c r="D32" s="7">
        <f>[1]IPCs_anual!E31</f>
        <v>4.4392455004235192</v>
      </c>
      <c r="E32" s="7">
        <f t="shared" si="0"/>
        <v>1.5902615944654699E-12</v>
      </c>
      <c r="F32" s="7">
        <f t="shared" si="1"/>
        <v>7.3260791835877569E-14</v>
      </c>
      <c r="G32" s="7">
        <f t="shared" si="2"/>
        <v>3.667815796122758</v>
      </c>
      <c r="H32" s="7">
        <f t="shared" si="3"/>
        <v>79.616756111709918</v>
      </c>
      <c r="I32" s="7">
        <f t="shared" si="4"/>
        <v>99.300912342939071</v>
      </c>
    </row>
    <row r="33" spans="1:9" x14ac:dyDescent="0.3">
      <c r="A33" s="11">
        <v>1906</v>
      </c>
      <c r="B33" s="7">
        <v>2.3400000000000001E-13</v>
      </c>
      <c r="C33" s="7">
        <f>[1]IPCs_anual!B32</f>
        <v>7.5123663425947685E-13</v>
      </c>
      <c r="D33" s="7">
        <f>[1]IPCs_anual!E32</f>
        <v>4.5231472403815234</v>
      </c>
      <c r="E33" s="7">
        <f t="shared" si="0"/>
        <v>1.5834945238507232E-12</v>
      </c>
      <c r="F33" s="7">
        <f t="shared" si="1"/>
        <v>7.4910266006811665E-14</v>
      </c>
      <c r="G33" s="7">
        <f t="shared" si="2"/>
        <v>3.7371375146694779</v>
      </c>
      <c r="H33" s="7">
        <f t="shared" si="3"/>
        <v>78.997674214881499</v>
      </c>
      <c r="I33" s="7">
        <f t="shared" si="4"/>
        <v>98.528770897188593</v>
      </c>
    </row>
    <row r="34" spans="1:9" x14ac:dyDescent="0.3">
      <c r="A34" s="11">
        <v>1907</v>
      </c>
      <c r="B34" s="7">
        <v>2.3999999999999999E-13</v>
      </c>
      <c r="C34" s="7">
        <f>[1]IPCs_anual!B33</f>
        <v>7.5890231420089998E-13</v>
      </c>
      <c r="D34" s="7">
        <f>[1]IPCs_anual!E33</f>
        <v>4.7325689576111882</v>
      </c>
      <c r="E34" s="7">
        <f t="shared" si="0"/>
        <v>1.6240969475392031E-12</v>
      </c>
      <c r="F34" s="7">
        <f t="shared" si="1"/>
        <v>7.5674656476268917E-14</v>
      </c>
      <c r="G34" s="7">
        <f t="shared" si="2"/>
        <v>3.910166981598675</v>
      </c>
      <c r="H34" s="7">
        <f t="shared" si="3"/>
        <v>83.918322921947592</v>
      </c>
      <c r="I34" s="7">
        <f t="shared" si="4"/>
        <v>104.66598283339432</v>
      </c>
    </row>
    <row r="35" spans="1:9" x14ac:dyDescent="0.3">
      <c r="A35" s="11">
        <v>1908</v>
      </c>
      <c r="B35" s="7">
        <v>2.3500000000000001E-13</v>
      </c>
      <c r="C35" s="7">
        <f>[1]IPCs_anual!B34</f>
        <v>7.8028552666908058E-13</v>
      </c>
      <c r="D35" s="7">
        <f>[1]IPCs_anual!E34</f>
        <v>4.6488024870614701</v>
      </c>
      <c r="E35" s="7">
        <f t="shared" si="0"/>
        <v>1.5902615944654699E-12</v>
      </c>
      <c r="F35" s="7">
        <f t="shared" si="1"/>
        <v>7.7806903575281278E-14</v>
      </c>
      <c r="G35" s="7">
        <f t="shared" si="2"/>
        <v>3.8409570260243782</v>
      </c>
      <c r="H35" s="7">
        <f t="shared" si="3"/>
        <v>78.503656665491405</v>
      </c>
      <c r="I35" s="7">
        <f t="shared" si="4"/>
        <v>97.912614251732847</v>
      </c>
    </row>
    <row r="36" spans="1:9" x14ac:dyDescent="0.3">
      <c r="A36" s="11">
        <v>1909</v>
      </c>
      <c r="B36" s="7">
        <v>2.3500000000000001E-13</v>
      </c>
      <c r="C36" s="7">
        <f>[1]IPCs_anual!B35</f>
        <v>7.8633737925441482E-13</v>
      </c>
      <c r="D36" s="7">
        <f>[1]IPCs_anual!E35</f>
        <v>4.5651240422943635</v>
      </c>
      <c r="E36" s="7">
        <f t="shared" si="0"/>
        <v>1.5902615944654699E-12</v>
      </c>
      <c r="F36" s="7">
        <f t="shared" si="1"/>
        <v>7.8410369735379134E-14</v>
      </c>
      <c r="G36" s="7">
        <f t="shared" si="2"/>
        <v>3.7718197995559395</v>
      </c>
      <c r="H36" s="7">
        <f t="shared" si="3"/>
        <v>76.49728203962097</v>
      </c>
      <c r="I36" s="7">
        <f t="shared" si="4"/>
        <v>95.41019088533605</v>
      </c>
    </row>
    <row r="37" spans="1:9" x14ac:dyDescent="0.3">
      <c r="A37" s="11">
        <v>1910</v>
      </c>
      <c r="B37" s="7">
        <v>2.37E-13</v>
      </c>
      <c r="C37" s="7">
        <f>[1]IPCs_anual!B36</f>
        <v>8.1175516011281784E-13</v>
      </c>
      <c r="D37" s="7">
        <f>[1]IPCs_anual!E36</f>
        <v>4.7746632358356758</v>
      </c>
      <c r="E37" s="7">
        <f t="shared" si="0"/>
        <v>1.6037957356949631E-12</v>
      </c>
      <c r="F37" s="7">
        <f t="shared" si="1"/>
        <v>8.0944927607790023E-14</v>
      </c>
      <c r="G37" s="7">
        <f t="shared" si="2"/>
        <v>3.9449463283555577</v>
      </c>
      <c r="H37" s="7">
        <f t="shared" si="3"/>
        <v>78.162873029158831</v>
      </c>
      <c r="I37" s="7">
        <f t="shared" si="4"/>
        <v>97.487576512793979</v>
      </c>
    </row>
    <row r="38" spans="1:9" x14ac:dyDescent="0.3">
      <c r="A38" s="11">
        <v>1911</v>
      </c>
      <c r="B38" s="7">
        <v>2.37E-13</v>
      </c>
      <c r="C38" s="7">
        <f>[1]IPCs_anual!B37</f>
        <v>7.9723071390801593E-13</v>
      </c>
      <c r="D38" s="7">
        <f>[1]IPCs_anual!E37</f>
        <v>4.7746632358356758</v>
      </c>
      <c r="E38" s="7">
        <f t="shared" si="0"/>
        <v>1.6037957356949631E-12</v>
      </c>
      <c r="F38" s="7">
        <f t="shared" si="1"/>
        <v>7.9496608823555204E-14</v>
      </c>
      <c r="G38" s="7">
        <f t="shared" si="2"/>
        <v>3.9449463283555577</v>
      </c>
      <c r="H38" s="7">
        <f t="shared" si="3"/>
        <v>79.586892983131378</v>
      </c>
      <c r="I38" s="7">
        <f t="shared" si="4"/>
        <v>99.263665963431933</v>
      </c>
    </row>
    <row r="39" spans="1:9" x14ac:dyDescent="0.3">
      <c r="A39" s="11">
        <v>1912</v>
      </c>
      <c r="B39" s="7">
        <v>2.37E-13</v>
      </c>
      <c r="C39" s="7">
        <f>[1]IPCs_anual!B38</f>
        <v>8.4524207775166692E-13</v>
      </c>
      <c r="D39" s="7">
        <f>[1]IPCs_anual!E38</f>
        <v>4.9002368789381547</v>
      </c>
      <c r="E39" s="7">
        <f t="shared" si="0"/>
        <v>1.6037957356949631E-12</v>
      </c>
      <c r="F39" s="7">
        <f t="shared" si="1"/>
        <v>8.4284107026998083E-14</v>
      </c>
      <c r="G39" s="7">
        <f t="shared" si="2"/>
        <v>4.0486984167913098</v>
      </c>
      <c r="H39" s="7">
        <f t="shared" si="3"/>
        <v>77.040446710610652</v>
      </c>
      <c r="I39" s="7">
        <f t="shared" si="4"/>
        <v>96.087645607380352</v>
      </c>
    </row>
    <row r="40" spans="1:9" x14ac:dyDescent="0.3">
      <c r="A40" s="11">
        <v>1913</v>
      </c>
      <c r="B40" s="7">
        <v>2.37E-13</v>
      </c>
      <c r="C40" s="7">
        <f>[1]IPCs_anual!B39</f>
        <v>8.5452158504917894E-13</v>
      </c>
      <c r="D40" s="7">
        <f>[1]IPCs_anual!E39</f>
        <v>4.9840309295679948</v>
      </c>
      <c r="E40" s="7">
        <f t="shared" si="0"/>
        <v>1.6037957356949631E-12</v>
      </c>
      <c r="F40" s="7">
        <f t="shared" si="1"/>
        <v>8.5209421805814732E-14</v>
      </c>
      <c r="G40" s="7">
        <f t="shared" si="2"/>
        <v>4.1179311597184389</v>
      </c>
      <c r="H40" s="7">
        <f t="shared" si="3"/>
        <v>77.506926979184882</v>
      </c>
      <c r="I40" s="7">
        <f t="shared" si="4"/>
        <v>96.669456755204649</v>
      </c>
    </row>
    <row r="41" spans="1:9" x14ac:dyDescent="0.3">
      <c r="A41" s="11">
        <v>1914</v>
      </c>
      <c r="B41" s="7">
        <v>2.36E-13</v>
      </c>
      <c r="C41" s="7">
        <f>[1]IPCs_anual!B40</f>
        <v>8.5452158504917894E-13</v>
      </c>
      <c r="D41" s="7">
        <f>[1]IPCs_anual!E40</f>
        <v>5.0512691208606491</v>
      </c>
      <c r="E41" s="7">
        <f t="shared" si="0"/>
        <v>1.5970286650802166E-12</v>
      </c>
      <c r="F41" s="7">
        <f t="shared" si="1"/>
        <v>8.5209421805814732E-14</v>
      </c>
      <c r="G41" s="7">
        <f t="shared" si="2"/>
        <v>4.1734850370839496</v>
      </c>
      <c r="H41" s="7">
        <f t="shared" si="3"/>
        <v>78.221106260946414</v>
      </c>
      <c r="I41" s="7">
        <f t="shared" si="4"/>
        <v>97.560207116294961</v>
      </c>
    </row>
    <row r="42" spans="1:9" x14ac:dyDescent="0.3">
      <c r="A42" s="11">
        <v>1915</v>
      </c>
      <c r="B42" s="7">
        <v>2.3899999999999999E-13</v>
      </c>
      <c r="C42" s="7">
        <f>[1]IPCs_anual!B41</f>
        <v>9.2109196348785438E-13</v>
      </c>
      <c r="D42" s="7">
        <f>[1]IPCs_anual!E41</f>
        <v>5.0974953773743481</v>
      </c>
      <c r="E42" s="7">
        <f t="shared" si="0"/>
        <v>1.6173298769244564E-12</v>
      </c>
      <c r="F42" s="7">
        <f t="shared" si="1"/>
        <v>9.1847549566890959E-14</v>
      </c>
      <c r="G42" s="7">
        <f t="shared" si="2"/>
        <v>4.211678327772737</v>
      </c>
      <c r="H42" s="7">
        <f t="shared" si="3"/>
        <v>74.162818971465967</v>
      </c>
      <c r="I42" s="7">
        <f t="shared" si="4"/>
        <v>92.498563687495547</v>
      </c>
    </row>
    <row r="43" spans="1:9" x14ac:dyDescent="0.3">
      <c r="A43" s="11">
        <v>1916</v>
      </c>
      <c r="B43" s="7">
        <v>2.36E-13</v>
      </c>
      <c r="C43" s="7">
        <f>[1]IPCs_anual!B42</f>
        <v>9.8887271244359658E-13</v>
      </c>
      <c r="D43" s="7">
        <f>[1]IPCs_anual!E42</f>
        <v>5.4883173642629011</v>
      </c>
      <c r="E43" s="7">
        <f t="shared" si="0"/>
        <v>1.5970286650802166E-12</v>
      </c>
      <c r="F43" s="7">
        <f t="shared" si="1"/>
        <v>9.860637055998674E-14</v>
      </c>
      <c r="G43" s="7">
        <f t="shared" si="2"/>
        <v>4.5345852399597648</v>
      </c>
      <c r="H43" s="7">
        <f t="shared" si="3"/>
        <v>73.442137372451427</v>
      </c>
      <c r="I43" s="7">
        <f t="shared" si="4"/>
        <v>91.599703399963857</v>
      </c>
    </row>
    <row r="44" spans="1:9" x14ac:dyDescent="0.3">
      <c r="A44" s="11">
        <v>1917</v>
      </c>
      <c r="B44" s="7">
        <v>2.2799999999999999E-13</v>
      </c>
      <c r="C44" s="7">
        <f>[1]IPCs_anual!B43</f>
        <v>1.1575176711549076E-12</v>
      </c>
      <c r="D44" s="7">
        <f>[1]IPCs_anual!E43</f>
        <v>6.4674735249621778</v>
      </c>
      <c r="E44" s="7">
        <f t="shared" si="0"/>
        <v>1.5428921001622426E-12</v>
      </c>
      <c r="F44" s="7">
        <f t="shared" si="1"/>
        <v>1.1542296088804649E-13</v>
      </c>
      <c r="G44" s="7">
        <f t="shared" si="2"/>
        <v>5.3435885790950062</v>
      </c>
      <c r="H44" s="7">
        <f t="shared" si="3"/>
        <v>71.429293979034441</v>
      </c>
      <c r="I44" s="7">
        <f t="shared" si="4"/>
        <v>89.089211951539156</v>
      </c>
    </row>
    <row r="45" spans="1:9" x14ac:dyDescent="0.3">
      <c r="A45" s="11">
        <v>1918</v>
      </c>
      <c r="B45" s="7">
        <v>2.24E-13</v>
      </c>
      <c r="C45" s="7">
        <f>[1]IPCs_anual!B44</f>
        <v>1.4605137572606357E-12</v>
      </c>
      <c r="D45" s="7">
        <f>[1]IPCs_anual!E44</f>
        <v>7.5853084552025534</v>
      </c>
      <c r="E45" s="7">
        <f t="shared" si="0"/>
        <v>1.5158238177032561E-12</v>
      </c>
      <c r="F45" s="7">
        <f t="shared" si="1"/>
        <v>1.4563649997027819E-13</v>
      </c>
      <c r="G45" s="7">
        <f t="shared" si="2"/>
        <v>6.2671717902966106</v>
      </c>
      <c r="H45" s="7">
        <f t="shared" si="3"/>
        <v>65.230407702109872</v>
      </c>
      <c r="I45" s="7">
        <f t="shared" si="4"/>
        <v>81.357735653446156</v>
      </c>
    </row>
    <row r="46" spans="1:9" x14ac:dyDescent="0.3">
      <c r="A46" s="11">
        <v>1919</v>
      </c>
      <c r="B46" s="7">
        <v>2.2999999999999998E-13</v>
      </c>
      <c r="C46" s="7">
        <f>[1]IPCs_anual!B45</f>
        <v>1.3717532526757352E-12</v>
      </c>
      <c r="D46" s="7">
        <f>[1]IPCs_anual!E45</f>
        <v>8.7409648680450491</v>
      </c>
      <c r="E46" s="7">
        <f t="shared" si="0"/>
        <v>1.5564262413917363E-12</v>
      </c>
      <c r="F46" s="7">
        <f t="shared" si="1"/>
        <v>1.3678566295550988E-13</v>
      </c>
      <c r="G46" s="7">
        <f t="shared" si="2"/>
        <v>7.222004057516318</v>
      </c>
      <c r="H46" s="7">
        <f t="shared" si="3"/>
        <v>82.176131530773205</v>
      </c>
      <c r="I46" s="7">
        <f t="shared" si="4"/>
        <v>102.49305840054134</v>
      </c>
    </row>
    <row r="47" spans="1:9" x14ac:dyDescent="0.3">
      <c r="A47" s="11">
        <v>1920</v>
      </c>
      <c r="B47" s="7">
        <v>2.5399999999999998E-13</v>
      </c>
      <c r="C47" s="7">
        <f>[1]IPCs_anual!B46</f>
        <v>1.6069685898257221E-12</v>
      </c>
      <c r="D47" s="7">
        <f>[1]IPCs_anual!E46</f>
        <v>10.106740628677089</v>
      </c>
      <c r="E47" s="7">
        <f t="shared" si="0"/>
        <v>1.7188359361456564E-12</v>
      </c>
      <c r="F47" s="7">
        <f t="shared" si="1"/>
        <v>1.6024038104464593E-13</v>
      </c>
      <c r="G47" s="7">
        <f t="shared" si="2"/>
        <v>8.3504421915032427</v>
      </c>
      <c r="H47" s="7">
        <f t="shared" si="3"/>
        <v>89.571929546670518</v>
      </c>
      <c r="I47" s="7">
        <f t="shared" si="4"/>
        <v>111.71736652799451</v>
      </c>
    </row>
    <row r="48" spans="1:9" x14ac:dyDescent="0.3">
      <c r="A48" s="11">
        <v>1921</v>
      </c>
      <c r="B48" s="7">
        <v>3.1400000000000003E-13</v>
      </c>
      <c r="C48" s="7">
        <f>[1]IPCs_anual!B47</f>
        <v>1.4278337532998314E-12</v>
      </c>
      <c r="D48" s="7">
        <f>[1]IPCs_anual!E47</f>
        <v>9.0015128593040838</v>
      </c>
      <c r="E48" s="7">
        <f t="shared" si="0"/>
        <v>2.1248601730304575E-12</v>
      </c>
      <c r="F48" s="7">
        <f t="shared" si="1"/>
        <v>1.4237778270574986E-13</v>
      </c>
      <c r="G48" s="7">
        <f t="shared" si="2"/>
        <v>7.437275332307669</v>
      </c>
      <c r="H48" s="7">
        <f t="shared" si="3"/>
        <v>110.99463588460718</v>
      </c>
      <c r="I48" s="7">
        <f t="shared" si="4"/>
        <v>138.43654460185596</v>
      </c>
    </row>
    <row r="49" spans="1:9" x14ac:dyDescent="0.3">
      <c r="A49" s="11">
        <v>1922</v>
      </c>
      <c r="B49" s="7">
        <v>2.7699999999999998E-13</v>
      </c>
      <c r="C49" s="7">
        <f>[1]IPCs_anual!B48</f>
        <v>1.2018979234473573E-12</v>
      </c>
      <c r="D49" s="7">
        <f>[1]IPCs_anual!E48</f>
        <v>8.4467977811396864</v>
      </c>
      <c r="E49" s="7">
        <f t="shared" si="0"/>
        <v>1.87447856028483E-12</v>
      </c>
      <c r="F49" s="7">
        <f t="shared" si="1"/>
        <v>1.1984837939543059E-13</v>
      </c>
      <c r="G49" s="7">
        <f t="shared" si="2"/>
        <v>6.9789558440422104</v>
      </c>
      <c r="H49" s="7">
        <f t="shared" si="3"/>
        <v>109.15377553557818</v>
      </c>
      <c r="I49" s="7">
        <f t="shared" si="4"/>
        <v>136.14055665808647</v>
      </c>
    </row>
    <row r="50" spans="1:9" x14ac:dyDescent="0.3">
      <c r="A50" s="11">
        <v>1923</v>
      </c>
      <c r="B50" s="7">
        <v>2.8999999999999998E-13</v>
      </c>
      <c r="C50" s="7">
        <f>[1]IPCs_anual!B49</f>
        <v>1.1797077973011324E-12</v>
      </c>
      <c r="D50" s="7">
        <f>[1]IPCs_anual!E49</f>
        <v>8.5980837115481581</v>
      </c>
      <c r="E50" s="7">
        <f t="shared" si="0"/>
        <v>1.962450478276537E-12</v>
      </c>
      <c r="F50" s="7">
        <f t="shared" si="1"/>
        <v>1.1763567014173854E-13</v>
      </c>
      <c r="G50" s="7">
        <f t="shared" si="2"/>
        <v>7.1039520681146078</v>
      </c>
      <c r="H50" s="7">
        <f t="shared" si="3"/>
        <v>118.51128247858401</v>
      </c>
      <c r="I50" s="7">
        <f t="shared" si="4"/>
        <v>147.81157946881359</v>
      </c>
    </row>
    <row r="51" spans="1:9" x14ac:dyDescent="0.3">
      <c r="A51" s="11">
        <v>1924</v>
      </c>
      <c r="B51" s="7">
        <v>2.9200000000000002E-13</v>
      </c>
      <c r="C51" s="7">
        <f>[1]IPCs_anual!B50</f>
        <v>1.2018979234473575E-12</v>
      </c>
      <c r="D51" s="7">
        <f>[1]IPCs_anual!E50</f>
        <v>8.6359051941502756</v>
      </c>
      <c r="E51" s="7">
        <f t="shared" si="0"/>
        <v>1.9759846195060304E-12</v>
      </c>
      <c r="F51" s="7">
        <f t="shared" si="1"/>
        <v>1.1984837939543061E-13</v>
      </c>
      <c r="G51" s="7">
        <f t="shared" si="2"/>
        <v>7.1352011241327062</v>
      </c>
      <c r="H51" s="7">
        <f t="shared" si="3"/>
        <v>117.64070360809494</v>
      </c>
      <c r="I51" s="7">
        <f t="shared" si="4"/>
        <v>146.72576185543642</v>
      </c>
    </row>
    <row r="52" spans="1:9" x14ac:dyDescent="0.3">
      <c r="A52" s="11">
        <v>1925</v>
      </c>
      <c r="B52" s="7">
        <v>2.49E-13</v>
      </c>
      <c r="C52" s="7">
        <f>[1]IPCs_anual!B51</f>
        <v>1.169217919486553E-12</v>
      </c>
      <c r="D52" s="7">
        <f>[1]IPCs_anual!E51</f>
        <v>8.8460245419398209</v>
      </c>
      <c r="E52" s="7">
        <f t="shared" si="0"/>
        <v>1.6850005830719232E-12</v>
      </c>
      <c r="F52" s="7">
        <f t="shared" si="1"/>
        <v>1.1658966213090225E-13</v>
      </c>
      <c r="G52" s="7">
        <f t="shared" si="2"/>
        <v>7.3088069908999271</v>
      </c>
      <c r="H52" s="7">
        <f t="shared" si="3"/>
        <v>105.62981156424782</v>
      </c>
      <c r="I52" s="7">
        <f t="shared" si="4"/>
        <v>131.74534069468095</v>
      </c>
    </row>
    <row r="53" spans="1:9" x14ac:dyDescent="0.3">
      <c r="A53" s="11">
        <v>1926</v>
      </c>
      <c r="B53" s="7">
        <v>2.4700000000000001E-13</v>
      </c>
      <c r="C53" s="7">
        <f>[1]IPCs_anual!B52</f>
        <v>1.1353275450086821E-12</v>
      </c>
      <c r="D53" s="7">
        <f>[1]IPCs_anual!E52</f>
        <v>8.9258698940998489</v>
      </c>
      <c r="E53" s="7">
        <f t="shared" si="0"/>
        <v>1.6714664418424299E-12</v>
      </c>
      <c r="F53" s="7">
        <f t="shared" si="1"/>
        <v>1.1321025163435438E-13</v>
      </c>
      <c r="G53" s="7">
        <f t="shared" si="2"/>
        <v>7.3747772202714712</v>
      </c>
      <c r="H53" s="7">
        <f t="shared" si="3"/>
        <v>108.88318382650027</v>
      </c>
      <c r="I53" s="7">
        <f t="shared" si="4"/>
        <v>135.80306484234143</v>
      </c>
    </row>
    <row r="54" spans="1:9" x14ac:dyDescent="0.3">
      <c r="A54" s="11">
        <v>1927</v>
      </c>
      <c r="B54" s="7">
        <v>2.36E-13</v>
      </c>
      <c r="C54" s="7">
        <f>[1]IPCs_anual!B53</f>
        <v>1.1236272966770359E-12</v>
      </c>
      <c r="D54" s="7">
        <f>[1]IPCs_anual!E53</f>
        <v>8.753572028912421</v>
      </c>
      <c r="E54" s="7">
        <f t="shared" si="0"/>
        <v>1.5970286650802166E-12</v>
      </c>
      <c r="F54" s="7">
        <f t="shared" si="1"/>
        <v>1.1204355039149854E-13</v>
      </c>
      <c r="G54" s="7">
        <f t="shared" si="2"/>
        <v>7.2324204095223497</v>
      </c>
      <c r="H54" s="7">
        <f t="shared" si="3"/>
        <v>103.08833191700423</v>
      </c>
      <c r="I54" s="7">
        <f t="shared" si="4"/>
        <v>128.57551489421505</v>
      </c>
    </row>
    <row r="55" spans="1:9" x14ac:dyDescent="0.3">
      <c r="A55" s="11">
        <v>1928</v>
      </c>
      <c r="B55" s="7">
        <v>2.36E-13</v>
      </c>
      <c r="C55" s="7">
        <f>[1]IPCs_anual!B54</f>
        <v>1.1131374188624567E-12</v>
      </c>
      <c r="D55" s="7">
        <f>[1]IPCs_anual!E54</f>
        <v>8.6527147419734405</v>
      </c>
      <c r="E55" s="7">
        <f t="shared" si="0"/>
        <v>1.5970286650802166E-12</v>
      </c>
      <c r="F55" s="7">
        <f t="shared" si="1"/>
        <v>1.1099754238066229E-13</v>
      </c>
      <c r="G55" s="7">
        <f t="shared" si="2"/>
        <v>7.149089593474085</v>
      </c>
      <c r="H55" s="7">
        <f t="shared" si="3"/>
        <v>102.86084507033085</v>
      </c>
      <c r="I55" s="7">
        <f t="shared" si="4"/>
        <v>128.29178502975049</v>
      </c>
    </row>
    <row r="56" spans="1:9" x14ac:dyDescent="0.3">
      <c r="A56" s="11">
        <v>1929</v>
      </c>
      <c r="B56" s="7">
        <v>2.3899999999999999E-13</v>
      </c>
      <c r="C56" s="7">
        <f>[1]IPCs_anual!B55</f>
        <v>1.1236272966770359E-12</v>
      </c>
      <c r="D56" s="7">
        <f>[1]IPCs_anual!E55</f>
        <v>8.6527147419734387</v>
      </c>
      <c r="E56" s="7">
        <f t="shared" si="0"/>
        <v>1.6173298769244564E-12</v>
      </c>
      <c r="F56" s="7">
        <f t="shared" si="1"/>
        <v>1.1204355039149854E-13</v>
      </c>
      <c r="G56" s="7">
        <f t="shared" si="2"/>
        <v>7.1490895934740841</v>
      </c>
      <c r="H56" s="7">
        <f t="shared" si="3"/>
        <v>103.19591044673525</v>
      </c>
      <c r="I56" s="7">
        <f t="shared" si="4"/>
        <v>128.70969074704448</v>
      </c>
    </row>
    <row r="57" spans="1:9" x14ac:dyDescent="0.3">
      <c r="A57" s="11">
        <v>1930</v>
      </c>
      <c r="B57" s="7">
        <v>2.7399999999999999E-13</v>
      </c>
      <c r="C57" s="7">
        <f>[1]IPCs_anual!B56</f>
        <v>1.1353275450086819E-12</v>
      </c>
      <c r="D57" s="7">
        <f>[1]IPCs_anual!E56</f>
        <v>8.4215834594049408</v>
      </c>
      <c r="E57" s="7">
        <f t="shared" si="0"/>
        <v>1.8541773484405898E-12</v>
      </c>
      <c r="F57" s="7">
        <f t="shared" si="1"/>
        <v>1.1321025163435437E-13</v>
      </c>
      <c r="G57" s="7">
        <f t="shared" si="2"/>
        <v>6.9581231400301435</v>
      </c>
      <c r="H57" s="7">
        <f t="shared" si="3"/>
        <v>113.96136063343165</v>
      </c>
      <c r="I57" s="7">
        <f t="shared" si="4"/>
        <v>142.13675155094714</v>
      </c>
    </row>
    <row r="58" spans="1:9" x14ac:dyDescent="0.3">
      <c r="A58" s="11">
        <v>1931</v>
      </c>
      <c r="B58" s="7">
        <v>3.4599999999999999E-13</v>
      </c>
      <c r="C58" s="7">
        <f>[1]IPCs_anual!B57</f>
        <v>9.7717246411195002E-13</v>
      </c>
      <c r="D58" s="7">
        <f>[1]IPCs_anual!E57</f>
        <v>7.6693561943183726</v>
      </c>
      <c r="E58" s="7">
        <f t="shared" si="0"/>
        <v>2.341406432702351E-12</v>
      </c>
      <c r="F58" s="7">
        <f t="shared" si="1"/>
        <v>9.7439669317130858E-14</v>
      </c>
      <c r="G58" s="7">
        <f t="shared" si="2"/>
        <v>6.3366141370035001</v>
      </c>
      <c r="H58" s="7">
        <f t="shared" si="3"/>
        <v>152.26436220390818</v>
      </c>
      <c r="I58" s="7">
        <f t="shared" si="4"/>
        <v>189.90964744844689</v>
      </c>
    </row>
    <row r="59" spans="1:9" x14ac:dyDescent="0.3">
      <c r="A59" s="11">
        <v>1932</v>
      </c>
      <c r="B59" s="7">
        <v>3.8900000000000001E-13</v>
      </c>
      <c r="C59" s="7">
        <f>[1]IPCs_anual!B58</f>
        <v>8.7671171119540368E-13</v>
      </c>
      <c r="D59" s="7">
        <f>[1]IPCs_anual!E58</f>
        <v>6.8793074466296842</v>
      </c>
      <c r="E59" s="7">
        <f t="shared" si="0"/>
        <v>2.6323904691364585E-12</v>
      </c>
      <c r="F59" s="7">
        <f t="shared" si="1"/>
        <v>8.7422131059506766E-14</v>
      </c>
      <c r="G59" s="7">
        <f t="shared" si="2"/>
        <v>5.6838560779587555</v>
      </c>
      <c r="H59" s="7">
        <f t="shared" si="3"/>
        <v>171.148064983425</v>
      </c>
      <c r="I59" s="7">
        <f t="shared" si="4"/>
        <v>213.46208798983085</v>
      </c>
    </row>
    <row r="60" spans="1:9" x14ac:dyDescent="0.3">
      <c r="A60" s="11">
        <v>1933</v>
      </c>
      <c r="B60" s="7">
        <v>3.2299999999999999E-13</v>
      </c>
      <c r="C60" s="7">
        <f>[1]IPCs_anual!B59</f>
        <v>9.8887271244359638E-13</v>
      </c>
      <c r="D60" s="7">
        <f>[1]IPCs_anual!E59</f>
        <v>6.5221045553874575</v>
      </c>
      <c r="E60" s="7">
        <f t="shared" si="0"/>
        <v>2.1857638085631772E-12</v>
      </c>
      <c r="F60" s="7">
        <f t="shared" si="1"/>
        <v>9.8606370559986715E-14</v>
      </c>
      <c r="G60" s="7">
        <f t="shared" si="2"/>
        <v>5.3887261044544807</v>
      </c>
      <c r="H60" s="7">
        <f t="shared" si="3"/>
        <v>119.4495084494653</v>
      </c>
      <c r="I60" s="7">
        <f t="shared" si="4"/>
        <v>148.98176900481567</v>
      </c>
    </row>
    <row r="61" spans="1:9" x14ac:dyDescent="0.3">
      <c r="A61" s="11">
        <v>1934</v>
      </c>
      <c r="B61" s="7">
        <v>2.9799999999999999E-13</v>
      </c>
      <c r="C61" s="7">
        <f>[1]IPCs_anual!B60</f>
        <v>8.7671171119540368E-13</v>
      </c>
      <c r="D61" s="7">
        <f>[1]IPCs_anual!E60</f>
        <v>6.7490334510001686</v>
      </c>
      <c r="E61" s="7">
        <f t="shared" si="0"/>
        <v>2.0165870431945104E-12</v>
      </c>
      <c r="F61" s="7">
        <f t="shared" si="1"/>
        <v>8.7422131059506766E-14</v>
      </c>
      <c r="G61" s="7">
        <f t="shared" si="2"/>
        <v>5.5762204405630804</v>
      </c>
      <c r="H61" s="7">
        <f t="shared" si="3"/>
        <v>128.62800018889558</v>
      </c>
      <c r="I61" s="7">
        <f t="shared" si="4"/>
        <v>160.42951754632531</v>
      </c>
    </row>
    <row r="62" spans="1:9" x14ac:dyDescent="0.3">
      <c r="A62" s="11">
        <v>1935</v>
      </c>
      <c r="B62" s="7">
        <v>3.0600000000000001E-13</v>
      </c>
      <c r="C62" s="7">
        <f>[1]IPCs_anual!B61</f>
        <v>9.2916110026829922E-13</v>
      </c>
      <c r="D62" s="7">
        <f>[1]IPCs_anual!E61</f>
        <v>6.9213313161875947</v>
      </c>
      <c r="E62" s="7">
        <f t="shared" si="0"/>
        <v>2.0707236081124841E-12</v>
      </c>
      <c r="F62" s="7">
        <f t="shared" si="1"/>
        <v>9.2652171113688017E-14</v>
      </c>
      <c r="G62" s="7">
        <f t="shared" si="2"/>
        <v>5.7185772513122002</v>
      </c>
      <c r="H62" s="7">
        <f t="shared" si="3"/>
        <v>127.80696638589343</v>
      </c>
      <c r="I62" s="7">
        <f t="shared" si="4"/>
        <v>159.40549434211297</v>
      </c>
    </row>
    <row r="63" spans="1:9" x14ac:dyDescent="0.3">
      <c r="A63" s="11">
        <v>1936</v>
      </c>
      <c r="B63" s="7">
        <v>3.0099999999999998E-13</v>
      </c>
      <c r="C63" s="7">
        <f>[1]IPCs_anual!B62</f>
        <v>1.0078351838776433E-12</v>
      </c>
      <c r="D63" s="7">
        <f>[1]IPCs_anual!E62</f>
        <v>6.9927718944360384</v>
      </c>
      <c r="E63" s="7">
        <f t="shared" si="0"/>
        <v>2.0368882550387505E-12</v>
      </c>
      <c r="F63" s="7">
        <f t="shared" si="1"/>
        <v>1.0049723119495996E-13</v>
      </c>
      <c r="G63" s="7">
        <f t="shared" si="2"/>
        <v>5.7776032460130535</v>
      </c>
      <c r="H63" s="7">
        <f t="shared" si="3"/>
        <v>117.10105894606919</v>
      </c>
      <c r="I63" s="7">
        <f t="shared" si="4"/>
        <v>146.05269741652654</v>
      </c>
    </row>
    <row r="64" spans="1:9" x14ac:dyDescent="0.3">
      <c r="A64" s="11">
        <v>1937</v>
      </c>
      <c r="B64" s="7">
        <v>3.0300000000000002E-13</v>
      </c>
      <c r="C64" s="7">
        <f>[1]IPCs_anual!B63</f>
        <v>1.034463335253113E-12</v>
      </c>
      <c r="D64" s="7">
        <f>[1]IPCs_anual!E63</f>
        <v>7.2533198856950731</v>
      </c>
      <c r="E64" s="7">
        <f t="shared" si="0"/>
        <v>2.050422396268244E-12</v>
      </c>
      <c r="F64" s="7">
        <f t="shared" si="1"/>
        <v>1.0315248229939039E-13</v>
      </c>
      <c r="G64" s="7">
        <f t="shared" si="2"/>
        <v>5.9928745208044045</v>
      </c>
      <c r="H64" s="7">
        <f t="shared" si="3"/>
        <v>119.12388205858319</v>
      </c>
      <c r="I64" s="7">
        <f t="shared" si="4"/>
        <v>148.57563593337827</v>
      </c>
    </row>
    <row r="65" spans="1:9" x14ac:dyDescent="0.3">
      <c r="A65" s="11">
        <v>1938</v>
      </c>
      <c r="B65" s="7">
        <v>3.07E-13</v>
      </c>
      <c r="C65" s="7">
        <f>[1]IPCs_anual!B64</f>
        <v>1.0276045689897345E-12</v>
      </c>
      <c r="D65" s="7">
        <f>[1]IPCs_anual!E64</f>
        <v>7.1062363422423935</v>
      </c>
      <c r="E65" s="7">
        <f t="shared" si="0"/>
        <v>2.0774906787272305E-12</v>
      </c>
      <c r="F65" s="7">
        <f t="shared" si="1"/>
        <v>1.0246855398461287E-13</v>
      </c>
      <c r="G65" s="7">
        <f t="shared" si="2"/>
        <v>5.8713504140673525</v>
      </c>
      <c r="H65" s="7">
        <f t="shared" si="3"/>
        <v>119.03823448701976</v>
      </c>
      <c r="I65" s="7">
        <f t="shared" si="4"/>
        <v>148.46881316877992</v>
      </c>
    </row>
    <row r="66" spans="1:9" x14ac:dyDescent="0.3">
      <c r="A66" s="11">
        <v>1939</v>
      </c>
      <c r="B66" s="7">
        <v>3.2700000000000002E-13</v>
      </c>
      <c r="C66" s="7">
        <f>[1]IPCs_anual!B65</f>
        <v>1.0437428425506252E-12</v>
      </c>
      <c r="D66" s="7">
        <f>[1]IPCs_anual!E65</f>
        <v>7.0137838292149937</v>
      </c>
      <c r="E66" s="7">
        <f t="shared" si="0"/>
        <v>2.2128320910221645E-12</v>
      </c>
      <c r="F66" s="7">
        <f t="shared" si="1"/>
        <v>1.0407779707820707E-13</v>
      </c>
      <c r="G66" s="7">
        <f t="shared" si="2"/>
        <v>5.7949638326897759</v>
      </c>
      <c r="H66" s="7">
        <f t="shared" si="3"/>
        <v>123.20862177408452</v>
      </c>
      <c r="I66" s="7">
        <f t="shared" si="4"/>
        <v>153.67027178947365</v>
      </c>
    </row>
    <row r="67" spans="1:9" x14ac:dyDescent="0.3">
      <c r="A67" s="11">
        <v>1940</v>
      </c>
      <c r="B67" s="7">
        <v>3.3599999999999998E-13</v>
      </c>
      <c r="C67" s="7">
        <f>[1]IPCs_anual!B66</f>
        <v>1.0671433392139174E-12</v>
      </c>
      <c r="D67" s="7">
        <f>[1]IPCs_anual!E66</f>
        <v>7.0642124726844839</v>
      </c>
      <c r="E67" s="7">
        <f t="shared" si="0"/>
        <v>2.2737357265548842E-12</v>
      </c>
      <c r="F67" s="7">
        <f t="shared" si="1"/>
        <v>1.0641119956391872E-13</v>
      </c>
      <c r="G67" s="7">
        <f t="shared" si="2"/>
        <v>5.8366292407139078</v>
      </c>
      <c r="H67" s="7">
        <f t="shared" si="3"/>
        <v>124.71386923229417</v>
      </c>
      <c r="I67" s="7">
        <f t="shared" si="4"/>
        <v>155.54767113606829</v>
      </c>
    </row>
    <row r="68" spans="1:9" x14ac:dyDescent="0.3">
      <c r="A68" s="11">
        <v>1941</v>
      </c>
      <c r="B68" s="7">
        <v>3.3599999999999998E-13</v>
      </c>
      <c r="C68" s="7">
        <f>[1]IPCs_anual!B67</f>
        <v>1.095385317945477E-12</v>
      </c>
      <c r="D68" s="7">
        <f>[1]IPCs_anual!E67</f>
        <v>7.425617750882501</v>
      </c>
      <c r="E68" s="7">
        <f t="shared" si="0"/>
        <v>2.2737357265548842E-12</v>
      </c>
      <c r="F68" s="7">
        <f t="shared" si="1"/>
        <v>1.0922737497770866E-13</v>
      </c>
      <c r="G68" s="7">
        <f t="shared" si="2"/>
        <v>6.1352313315535252</v>
      </c>
      <c r="H68" s="7">
        <f t="shared" si="3"/>
        <v>127.71427192202565</v>
      </c>
      <c r="I68" s="7">
        <f t="shared" si="4"/>
        <v>159.28988243727355</v>
      </c>
    </row>
    <row r="69" spans="1:9" x14ac:dyDescent="0.3">
      <c r="A69" s="11">
        <v>1942</v>
      </c>
      <c r="B69" s="7">
        <v>3.3599999999999998E-13</v>
      </c>
      <c r="C69" s="7">
        <f>[1]IPCs_anual!B68</f>
        <v>1.1575176711549072E-12</v>
      </c>
      <c r="D69" s="7">
        <f>[1]IPCs_anual!E68</f>
        <v>8.236678433350141</v>
      </c>
      <c r="E69" s="7">
        <f t="shared" si="0"/>
        <v>2.2737357265548842E-12</v>
      </c>
      <c r="F69" s="7">
        <f t="shared" si="1"/>
        <v>1.1542296088804644E-13</v>
      </c>
      <c r="G69" s="7">
        <f t="shared" si="2"/>
        <v>6.8053499772749912</v>
      </c>
      <c r="H69" s="7">
        <f t="shared" si="3"/>
        <v>134.05969883278314</v>
      </c>
      <c r="I69" s="7">
        <f t="shared" si="4"/>
        <v>167.20412954072947</v>
      </c>
    </row>
    <row r="70" spans="1:9" x14ac:dyDescent="0.3">
      <c r="A70" s="11">
        <v>1943</v>
      </c>
      <c r="B70" s="7">
        <v>3.3599999999999998E-13</v>
      </c>
      <c r="C70" s="7">
        <f>[1]IPCs_anual!B69</f>
        <v>1.17042829000362E-12</v>
      </c>
      <c r="D70" s="7">
        <f>[1]IPCs_anual!E69</f>
        <v>8.7283577071776755</v>
      </c>
      <c r="E70" s="7">
        <f t="shared" si="0"/>
        <v>2.2737357265548842E-12</v>
      </c>
      <c r="F70" s="7">
        <f t="shared" si="1"/>
        <v>1.1671035536292184E-13</v>
      </c>
      <c r="G70" s="7">
        <f t="shared" si="2"/>
        <v>7.2115877055102837</v>
      </c>
      <c r="H70" s="7">
        <f t="shared" si="3"/>
        <v>140.49519907821306</v>
      </c>
      <c r="I70" s="7">
        <f t="shared" si="4"/>
        <v>175.23071938141263</v>
      </c>
    </row>
    <row r="71" spans="1:9" x14ac:dyDescent="0.3">
      <c r="A71" s="11">
        <v>1944</v>
      </c>
      <c r="B71" s="7">
        <v>3.3599999999999998E-13</v>
      </c>
      <c r="C71" s="7">
        <f>[1]IPCs_anual!B70</f>
        <v>1.1667552555806892E-12</v>
      </c>
      <c r="D71" s="7">
        <f>[1]IPCs_anual!E70</f>
        <v>8.8712388636745665</v>
      </c>
      <c r="E71" s="7">
        <f t="shared" si="0"/>
        <v>2.2737357265548842E-12</v>
      </c>
      <c r="F71" s="7">
        <f t="shared" si="1"/>
        <v>1.163440952883647E-13</v>
      </c>
      <c r="G71" s="7">
        <f t="shared" si="2"/>
        <v>7.3296396949119931</v>
      </c>
      <c r="H71" s="7">
        <f t="shared" si="3"/>
        <v>143.2446021071336</v>
      </c>
      <c r="I71" s="7">
        <f t="shared" si="4"/>
        <v>178.65987478165499</v>
      </c>
    </row>
    <row r="72" spans="1:9" x14ac:dyDescent="0.3">
      <c r="A72" s="11">
        <v>1945</v>
      </c>
      <c r="B72" s="7">
        <v>3.3599999999999998E-13</v>
      </c>
      <c r="C72" s="7">
        <f>[1]IPCs_anual!B71</f>
        <v>1.3972343867776625E-12</v>
      </c>
      <c r="D72" s="7">
        <f>[1]IPCs_anual!E71</f>
        <v>9.0729534375525294</v>
      </c>
      <c r="E72" s="7">
        <f t="shared" si="0"/>
        <v>2.2737357265548842E-12</v>
      </c>
      <c r="F72" s="7">
        <f t="shared" si="1"/>
        <v>1.3932653815605466E-13</v>
      </c>
      <c r="G72" s="7">
        <f t="shared" si="2"/>
        <v>7.4963013270085241</v>
      </c>
      <c r="H72" s="7">
        <f t="shared" si="3"/>
        <v>122.33568973879919</v>
      </c>
      <c r="I72" s="7">
        <f t="shared" si="4"/>
        <v>152.5815192234235</v>
      </c>
    </row>
    <row r="73" spans="1:9" x14ac:dyDescent="0.3">
      <c r="A73" s="11">
        <v>1946</v>
      </c>
      <c r="B73" s="7">
        <v>3.3599999999999998E-13</v>
      </c>
      <c r="C73" s="7">
        <f>[1]IPCs_anual!B72</f>
        <v>1.643675346577993E-12</v>
      </c>
      <c r="D73" s="7">
        <f>[1]IPCs_anual!E72</f>
        <v>9.8419902504622634</v>
      </c>
      <c r="E73" s="7">
        <f t="shared" ref="E73:E136" si="5">B73/B$143*100</f>
        <v>2.2737357265548842E-12</v>
      </c>
      <c r="F73" s="7">
        <f t="shared" ref="F73:F136" si="6">C73/C$143*100</f>
        <v>1.6390062974280803E-13</v>
      </c>
      <c r="G73" s="7">
        <f t="shared" ref="G73:G136" si="7">D73/D$143*100</f>
        <v>8.1316987993765473</v>
      </c>
      <c r="H73" s="7">
        <f t="shared" ref="H73:H136" si="8">E73*G73/F73</f>
        <v>112.80819425001157</v>
      </c>
      <c r="I73" s="7">
        <f t="shared" ref="I73:I136" si="9">H73/$B$4*100</f>
        <v>140.69848051920411</v>
      </c>
    </row>
    <row r="74" spans="1:9" x14ac:dyDescent="0.3">
      <c r="A74" s="11">
        <v>1947</v>
      </c>
      <c r="B74" s="7">
        <v>3.3599999999999998E-13</v>
      </c>
      <c r="C74" s="7">
        <f>[1]IPCs_anual!B73</f>
        <v>1.8670200240810402E-12</v>
      </c>
      <c r="D74" s="7">
        <f>[1]IPCs_anual!E73</f>
        <v>11.258194654563795</v>
      </c>
      <c r="E74" s="7">
        <f t="shared" si="5"/>
        <v>2.2737357265548842E-12</v>
      </c>
      <c r="F74" s="7">
        <f t="shared" si="6"/>
        <v>1.8617165386485585E-13</v>
      </c>
      <c r="G74" s="7">
        <f t="shared" si="7"/>
        <v>9.3018023413876065</v>
      </c>
      <c r="H74" s="7">
        <f t="shared" si="8"/>
        <v>113.60397711414103</v>
      </c>
      <c r="I74" s="7">
        <f t="shared" si="9"/>
        <v>141.69100983456653</v>
      </c>
    </row>
    <row r="75" spans="1:9" x14ac:dyDescent="0.3">
      <c r="A75" s="11">
        <v>1948</v>
      </c>
      <c r="B75" s="7">
        <v>3.3599999999999998E-13</v>
      </c>
      <c r="C75" s="7">
        <f>[1]IPCs_anual!B74</f>
        <v>2.1114506399379559E-12</v>
      </c>
      <c r="D75" s="7">
        <f>[1]IPCs_anual!E74</f>
        <v>12.123886367456713</v>
      </c>
      <c r="E75" s="7">
        <f t="shared" si="5"/>
        <v>2.2737357265548842E-12</v>
      </c>
      <c r="F75" s="7">
        <f t="shared" si="6"/>
        <v>2.105452821186212E-13</v>
      </c>
      <c r="G75" s="7">
        <f t="shared" si="7"/>
        <v>10.017058512468545</v>
      </c>
      <c r="H75" s="7">
        <f t="shared" si="8"/>
        <v>108.17693745309559</v>
      </c>
      <c r="I75" s="7">
        <f t="shared" si="9"/>
        <v>134.92220869292012</v>
      </c>
    </row>
    <row r="76" spans="1:9" x14ac:dyDescent="0.3">
      <c r="A76" s="11">
        <v>1949</v>
      </c>
      <c r="B76" s="7">
        <v>3.3599999999999998E-13</v>
      </c>
      <c r="C76" s="7">
        <f>[1]IPCs_anual!B75</f>
        <v>2.7673215726352183E-12</v>
      </c>
      <c r="D76" s="7">
        <f>[1]IPCs_anual!E75</f>
        <v>12.006219532694567</v>
      </c>
      <c r="E76" s="7">
        <f t="shared" si="5"/>
        <v>2.2737357265548842E-12</v>
      </c>
      <c r="F76" s="7">
        <f t="shared" si="6"/>
        <v>2.7594606769521704E-13</v>
      </c>
      <c r="G76" s="7">
        <f t="shared" si="7"/>
        <v>9.9198392270789011</v>
      </c>
      <c r="H76" s="7">
        <f t="shared" si="8"/>
        <v>81.737322951099372</v>
      </c>
      <c r="I76" s="7">
        <f t="shared" si="9"/>
        <v>101.94576038899737</v>
      </c>
    </row>
    <row r="77" spans="1:9" x14ac:dyDescent="0.3">
      <c r="A77" s="11">
        <v>1950</v>
      </c>
      <c r="B77" s="7">
        <v>3.91E-13</v>
      </c>
      <c r="C77" s="7">
        <f>[1]IPCs_anual!B76</f>
        <v>3.4745696411495394E-12</v>
      </c>
      <c r="D77" s="7">
        <f>[1]IPCs_anual!E76</f>
        <v>12.136493528324088</v>
      </c>
      <c r="E77" s="7">
        <f t="shared" si="5"/>
        <v>2.6459246103659519E-12</v>
      </c>
      <c r="F77" s="7">
        <f t="shared" si="6"/>
        <v>3.4646997258629861E-13</v>
      </c>
      <c r="G77" s="7">
        <f t="shared" si="7"/>
        <v>10.027474864474579</v>
      </c>
      <c r="H77" s="7">
        <f t="shared" si="8"/>
        <v>76.577898874427603</v>
      </c>
      <c r="I77" s="7">
        <f t="shared" si="9"/>
        <v>95.510739132180817</v>
      </c>
    </row>
    <row r="78" spans="1:9" x14ac:dyDescent="0.3">
      <c r="A78" s="11">
        <v>1951</v>
      </c>
      <c r="B78" s="7">
        <v>4.9999999999999999E-13</v>
      </c>
      <c r="C78" s="7">
        <f>[1]IPCs_anual!B77</f>
        <v>4.748840509282961E-12</v>
      </c>
      <c r="D78" s="7">
        <f>[1]IPCs_anual!E77</f>
        <v>13.090435367288618</v>
      </c>
      <c r="E78" s="7">
        <f t="shared" si="5"/>
        <v>3.3835353073733398E-12</v>
      </c>
      <c r="F78" s="7">
        <f t="shared" si="6"/>
        <v>4.7353508808176436E-13</v>
      </c>
      <c r="G78" s="7">
        <f t="shared" si="7"/>
        <v>10.815645499597753</v>
      </c>
      <c r="H78" s="7">
        <f t="shared" si="8"/>
        <v>77.28069015574988</v>
      </c>
      <c r="I78" s="7">
        <f t="shared" si="9"/>
        <v>96.387285965162135</v>
      </c>
    </row>
    <row r="79" spans="1:9" x14ac:dyDescent="0.3">
      <c r="A79" s="11">
        <v>1952</v>
      </c>
      <c r="B79" s="7">
        <v>4.9999999999999999E-13</v>
      </c>
      <c r="C79" s="7">
        <f>[1]IPCs_anual!B78</f>
        <v>6.5878064103641558E-12</v>
      </c>
      <c r="D79" s="7">
        <f>[1]IPCs_anual!E78</f>
        <v>13.388804841149771</v>
      </c>
      <c r="E79" s="7">
        <f t="shared" si="5"/>
        <v>3.3835353073733398E-12</v>
      </c>
      <c r="F79" s="7">
        <f t="shared" si="6"/>
        <v>6.569092987434173E-13</v>
      </c>
      <c r="G79" s="7">
        <f t="shared" si="7"/>
        <v>11.062165830407205</v>
      </c>
      <c r="H79" s="7">
        <f t="shared" si="8"/>
        <v>56.977772631319091</v>
      </c>
      <c r="I79" s="7">
        <f t="shared" si="9"/>
        <v>71.064749204550509</v>
      </c>
    </row>
    <row r="80" spans="1:9" x14ac:dyDescent="0.3">
      <c r="A80" s="11">
        <v>1953</v>
      </c>
      <c r="B80" s="7">
        <v>4.9999999999999999E-13</v>
      </c>
      <c r="C80" s="7">
        <f>[1]IPCs_anual!B79</f>
        <v>6.8493627381600984E-12</v>
      </c>
      <c r="D80" s="7">
        <f>[1]IPCs_anual!E79</f>
        <v>13.498066902000337</v>
      </c>
      <c r="E80" s="7">
        <f t="shared" si="5"/>
        <v>3.3835353073733398E-12</v>
      </c>
      <c r="F80" s="7">
        <f t="shared" si="6"/>
        <v>6.829906334353453E-13</v>
      </c>
      <c r="G80" s="7">
        <f t="shared" si="7"/>
        <v>11.152440881126161</v>
      </c>
      <c r="H80" s="7">
        <f t="shared" si="8"/>
        <v>55.249187378872485</v>
      </c>
      <c r="I80" s="7">
        <f t="shared" si="9"/>
        <v>68.908794842510744</v>
      </c>
    </row>
    <row r="81" spans="1:9" x14ac:dyDescent="0.3">
      <c r="A81" s="11">
        <v>1954</v>
      </c>
      <c r="B81" s="7">
        <v>4.9999999999999999E-13</v>
      </c>
      <c r="C81" s="7">
        <f>[1]IPCs_anual!B80</f>
        <v>7.1092866062125056E-12</v>
      </c>
      <c r="D81" s="7">
        <f>[1]IPCs_anual!E80</f>
        <v>13.540090771558246</v>
      </c>
      <c r="E81" s="7">
        <f t="shared" si="5"/>
        <v>3.3835353073733398E-12</v>
      </c>
      <c r="F81" s="7">
        <f t="shared" si="6"/>
        <v>7.0890918587191346E-13</v>
      </c>
      <c r="G81" s="7">
        <f t="shared" si="7"/>
        <v>11.187162054479604</v>
      </c>
      <c r="H81" s="7">
        <f t="shared" si="8"/>
        <v>53.394932037850872</v>
      </c>
      <c r="I81" s="7">
        <f t="shared" si="9"/>
        <v>66.596100177811479</v>
      </c>
    </row>
    <row r="82" spans="1:9" x14ac:dyDescent="0.3">
      <c r="A82" s="11">
        <v>1955</v>
      </c>
      <c r="B82" s="7">
        <v>6.8999999999999999E-13</v>
      </c>
      <c r="C82" s="7">
        <f>[1]IPCs_anual!B81</f>
        <v>7.9851919508217794E-12</v>
      </c>
      <c r="D82" s="7">
        <f>[1]IPCs_anual!E81</f>
        <v>13.502269288956127</v>
      </c>
      <c r="E82" s="7">
        <f t="shared" si="5"/>
        <v>4.6692787241752086E-12</v>
      </c>
      <c r="F82" s="7">
        <f t="shared" si="6"/>
        <v>7.9625090933052428E-13</v>
      </c>
      <c r="G82" s="7">
        <f t="shared" si="7"/>
        <v>11.155912998461503</v>
      </c>
      <c r="H82" s="7">
        <f t="shared" si="8"/>
        <v>65.419161977802318</v>
      </c>
      <c r="I82" s="7">
        <f t="shared" si="9"/>
        <v>81.593156847429398</v>
      </c>
    </row>
    <row r="83" spans="1:9" x14ac:dyDescent="0.3">
      <c r="A83" s="11">
        <v>1956</v>
      </c>
      <c r="B83" s="7">
        <v>1.8E-12</v>
      </c>
      <c r="C83" s="7">
        <f>[1]IPCs_anual!B82</f>
        <v>9.0562215808863058E-12</v>
      </c>
      <c r="D83" s="7">
        <f>[1]IPCs_anual!E82</f>
        <v>13.708186249789881</v>
      </c>
      <c r="E83" s="7">
        <f t="shared" si="5"/>
        <v>1.2180727106544023E-11</v>
      </c>
      <c r="F83" s="7">
        <f t="shared" si="6"/>
        <v>9.030496340338231E-13</v>
      </c>
      <c r="G83" s="7">
        <f t="shared" si="7"/>
        <v>11.326046747893379</v>
      </c>
      <c r="H83" s="7">
        <f t="shared" si="8"/>
        <v>152.77065560150871</v>
      </c>
      <c r="I83" s="7">
        <f t="shared" si="9"/>
        <v>190.54111497802572</v>
      </c>
    </row>
    <row r="84" spans="1:9" x14ac:dyDescent="0.3">
      <c r="A84" s="11">
        <v>1957</v>
      </c>
      <c r="B84" s="7">
        <v>1.8E-12</v>
      </c>
      <c r="C84" s="7">
        <f>[1]IPCs_anual!B83</f>
        <v>1.1293930889691549E-11</v>
      </c>
      <c r="D84" s="7">
        <f>[1]IPCs_anual!E83</f>
        <v>14.166246427971084</v>
      </c>
      <c r="E84" s="7">
        <f t="shared" si="5"/>
        <v>1.2180727106544023E-11</v>
      </c>
      <c r="F84" s="7">
        <f t="shared" si="6"/>
        <v>1.1261849178099615E-12</v>
      </c>
      <c r="G84" s="7">
        <f t="shared" si="7"/>
        <v>11.704507537445915</v>
      </c>
      <c r="H84" s="7">
        <f t="shared" si="8"/>
        <v>126.59502891173884</v>
      </c>
      <c r="I84" s="7">
        <f t="shared" si="9"/>
        <v>157.89392186963883</v>
      </c>
    </row>
    <row r="85" spans="1:9" x14ac:dyDescent="0.3">
      <c r="A85" s="11">
        <v>1958</v>
      </c>
      <c r="B85" s="7">
        <v>1.8E-12</v>
      </c>
      <c r="C85" s="7">
        <f>[1]IPCs_anual!B84</f>
        <v>1.4861444928646054E-11</v>
      </c>
      <c r="D85" s="7">
        <f>[1]IPCs_anual!E84</f>
        <v>14.552866027903848</v>
      </c>
      <c r="E85" s="7">
        <f t="shared" si="5"/>
        <v>1.2180727106544023E-11</v>
      </c>
      <c r="F85" s="7">
        <f t="shared" si="6"/>
        <v>1.4819229282499733E-12</v>
      </c>
      <c r="G85" s="7">
        <f t="shared" si="7"/>
        <v>12.023942332297599</v>
      </c>
      <c r="H85" s="7">
        <f t="shared" si="8"/>
        <v>98.831293789007589</v>
      </c>
      <c r="I85" s="7">
        <f t="shared" si="9"/>
        <v>123.26598219489713</v>
      </c>
    </row>
    <row r="86" spans="1:9" x14ac:dyDescent="0.3">
      <c r="A86" s="11">
        <v>1959</v>
      </c>
      <c r="B86" s="7">
        <v>8.0600000000000008E-12</v>
      </c>
      <c r="C86" s="7">
        <f>[1]IPCs_anual!B85</f>
        <v>3.1757796273700316E-11</v>
      </c>
      <c r="D86" s="7">
        <f>[1]IPCs_anual!E85</f>
        <v>14.699949571356534</v>
      </c>
      <c r="E86" s="7">
        <f t="shared" si="5"/>
        <v>5.4542589154858248E-11</v>
      </c>
      <c r="F86" s="7">
        <f t="shared" si="6"/>
        <v>3.1667584595339667E-12</v>
      </c>
      <c r="G86" s="7">
        <f t="shared" si="7"/>
        <v>12.145466439034657</v>
      </c>
      <c r="H86" s="7">
        <f t="shared" si="8"/>
        <v>209.18715290204818</v>
      </c>
      <c r="I86" s="7">
        <f t="shared" si="9"/>
        <v>260.90582118730777</v>
      </c>
    </row>
    <row r="87" spans="1:9" x14ac:dyDescent="0.3">
      <c r="A87" s="11">
        <v>1960</v>
      </c>
      <c r="B87" s="7">
        <v>8.2799999999999995E-12</v>
      </c>
      <c r="C87" s="7">
        <f>[1]IPCs_anual!B86</f>
        <v>4.0213801706849181E-11</v>
      </c>
      <c r="D87" s="7">
        <f>[1]IPCs_anual!E86</f>
        <v>14.914271306101865</v>
      </c>
      <c r="E87" s="7">
        <f t="shared" si="5"/>
        <v>5.6031344690102503E-11</v>
      </c>
      <c r="F87" s="7">
        <f t="shared" si="6"/>
        <v>4.0099569771044455E-12</v>
      </c>
      <c r="G87" s="7">
        <f t="shared" si="7"/>
        <v>12.322544423137217</v>
      </c>
      <c r="H87" s="7">
        <f t="shared" si="8"/>
        <v>172.18357652566851</v>
      </c>
      <c r="I87" s="7">
        <f t="shared" si="9"/>
        <v>214.75361562682912</v>
      </c>
    </row>
    <row r="88" spans="1:9" x14ac:dyDescent="0.3">
      <c r="A88" s="11">
        <v>1961</v>
      </c>
      <c r="B88" s="7">
        <v>8.2899999999999996E-12</v>
      </c>
      <c r="C88" s="7">
        <f>[1]IPCs_anual!B87</f>
        <v>4.5732694638668197E-11</v>
      </c>
      <c r="D88" s="7">
        <f>[1]IPCs_anual!E87</f>
        <v>15.073962010421917</v>
      </c>
      <c r="E88" s="7">
        <f t="shared" si="5"/>
        <v>5.6099015396249969E-11</v>
      </c>
      <c r="F88" s="7">
        <f t="shared" si="6"/>
        <v>4.5602785651792877E-12</v>
      </c>
      <c r="G88" s="7">
        <f t="shared" si="7"/>
        <v>12.454484881880303</v>
      </c>
      <c r="H88" s="7">
        <f t="shared" si="8"/>
        <v>153.21089033373485</v>
      </c>
      <c r="I88" s="7">
        <f t="shared" si="9"/>
        <v>191.09019173887449</v>
      </c>
    </row>
    <row r="89" spans="1:9" x14ac:dyDescent="0.3">
      <c r="A89" s="11">
        <v>1962</v>
      </c>
      <c r="B89" s="7">
        <v>1.1600000000000001E-11</v>
      </c>
      <c r="C89" s="7">
        <f>[1]IPCs_anual!B88</f>
        <v>5.7681000039625445E-11</v>
      </c>
      <c r="D89" s="7">
        <f>[1]IPCs_anual!E88</f>
        <v>15.254664649520928</v>
      </c>
      <c r="E89" s="7">
        <f t="shared" si="5"/>
        <v>7.8498019131061482E-11</v>
      </c>
      <c r="F89" s="7">
        <f t="shared" si="6"/>
        <v>5.7517150514984329E-12</v>
      </c>
      <c r="G89" s="7">
        <f t="shared" si="7"/>
        <v>12.603785927300112</v>
      </c>
      <c r="H89" s="7">
        <f t="shared" si="8"/>
        <v>172.01342903578947</v>
      </c>
      <c r="I89" s="7">
        <f t="shared" si="9"/>
        <v>214.54140149248104</v>
      </c>
    </row>
    <row r="90" spans="1:9" x14ac:dyDescent="0.3">
      <c r="A90" s="11">
        <v>1963</v>
      </c>
      <c r="B90" s="7">
        <v>1.39E-11</v>
      </c>
      <c r="C90" s="7">
        <f>[1]IPCs_anual!B89</f>
        <v>7.2663670219596248E-11</v>
      </c>
      <c r="D90" s="7">
        <f>[1]IPCs_anual!E89</f>
        <v>15.443772062531517</v>
      </c>
      <c r="E90" s="7">
        <f t="shared" si="5"/>
        <v>9.4062281544978862E-11</v>
      </c>
      <c r="F90" s="7">
        <f t="shared" si="6"/>
        <v>7.2457260694519015E-12</v>
      </c>
      <c r="G90" s="7">
        <f t="shared" si="7"/>
        <v>12.760031207390609</v>
      </c>
      <c r="H90" s="7">
        <f t="shared" si="8"/>
        <v>165.64767097841491</v>
      </c>
      <c r="I90" s="7">
        <f t="shared" si="9"/>
        <v>206.60179664391401</v>
      </c>
    </row>
    <row r="91" spans="1:9" x14ac:dyDescent="0.3">
      <c r="A91" s="11">
        <v>1964</v>
      </c>
      <c r="B91" s="7">
        <v>1.41E-11</v>
      </c>
      <c r="C91" s="7">
        <f>[1]IPCs_anual!B90</f>
        <v>8.8754553834900743E-11</v>
      </c>
      <c r="D91" s="7">
        <f>[1]IPCs_anual!E90</f>
        <v>15.64128424945369</v>
      </c>
      <c r="E91" s="7">
        <f t="shared" si="5"/>
        <v>9.5415695667928177E-11</v>
      </c>
      <c r="F91" s="7">
        <f t="shared" si="6"/>
        <v>8.8502436301473928E-12</v>
      </c>
      <c r="G91" s="7">
        <f t="shared" si="7"/>
        <v>12.923220722151797</v>
      </c>
      <c r="H91" s="7">
        <f t="shared" si="8"/>
        <v>139.3270227357304</v>
      </c>
      <c r="I91" s="7">
        <f t="shared" si="9"/>
        <v>173.77372738310507</v>
      </c>
    </row>
    <row r="92" spans="1:9" x14ac:dyDescent="0.3">
      <c r="A92" s="11">
        <v>1965</v>
      </c>
      <c r="B92" s="7">
        <v>1.68E-11</v>
      </c>
      <c r="C92" s="7">
        <f>[1]IPCs_anual!B91</f>
        <v>1.1413410316012785E-10</v>
      </c>
      <c r="D92" s="7">
        <f>[1]IPCs_anual!E91</f>
        <v>15.889225079845353</v>
      </c>
      <c r="E92" s="7">
        <f t="shared" si="5"/>
        <v>1.1368678632774421E-10</v>
      </c>
      <c r="F92" s="7">
        <f t="shared" si="6"/>
        <v>1.1380989209348061E-11</v>
      </c>
      <c r="G92" s="7">
        <f t="shared" si="7"/>
        <v>13.128075644937114</v>
      </c>
      <c r="H92" s="7">
        <f t="shared" si="8"/>
        <v>131.13875281724506</v>
      </c>
      <c r="I92" s="7">
        <f t="shared" si="9"/>
        <v>163.56101949187956</v>
      </c>
    </row>
    <row r="93" spans="1:9" x14ac:dyDescent="0.3">
      <c r="A93" s="11">
        <v>1966</v>
      </c>
      <c r="B93" s="7">
        <v>2.07E-11</v>
      </c>
      <c r="C93" s="7">
        <f>[1]IPCs_anual!B92</f>
        <v>1.5050117975040782E-10</v>
      </c>
      <c r="D93" s="7">
        <f>[1]IPCs_anual!E92</f>
        <v>16.368297192805514</v>
      </c>
      <c r="E93" s="7">
        <f t="shared" si="5"/>
        <v>1.4007836172525627E-10</v>
      </c>
      <c r="F93" s="7">
        <f t="shared" si="6"/>
        <v>1.5007366381373731E-11</v>
      </c>
      <c r="G93" s="7">
        <f t="shared" si="7"/>
        <v>13.523897021166375</v>
      </c>
      <c r="H93" s="7">
        <f t="shared" si="8"/>
        <v>126.23169786920674</v>
      </c>
      <c r="I93" s="7">
        <f t="shared" si="9"/>
        <v>157.44076218607518</v>
      </c>
    </row>
    <row r="94" spans="1:9" x14ac:dyDescent="0.3">
      <c r="A94" s="11">
        <v>1967</v>
      </c>
      <c r="B94" s="7">
        <v>3.3100000000000001E-11</v>
      </c>
      <c r="C94" s="7">
        <f>[1]IPCs_anual!B93</f>
        <v>1.9447810347344262E-10</v>
      </c>
      <c r="D94" s="7">
        <f>[1]IPCs_anual!E93</f>
        <v>16.822154984030927</v>
      </c>
      <c r="E94" s="7">
        <f t="shared" si="5"/>
        <v>2.2399003734811509E-10</v>
      </c>
      <c r="F94" s="7">
        <f t="shared" si="6"/>
        <v>1.9392566601942245E-11</v>
      </c>
      <c r="G94" s="7">
        <f t="shared" si="7"/>
        <v>13.898885693383567</v>
      </c>
      <c r="H94" s="7">
        <f t="shared" si="8"/>
        <v>160.5363534111244</v>
      </c>
      <c r="I94" s="7">
        <f t="shared" si="9"/>
        <v>200.2267755743004</v>
      </c>
    </row>
    <row r="95" spans="1:9" x14ac:dyDescent="0.3">
      <c r="A95" s="11">
        <v>1968</v>
      </c>
      <c r="B95" s="7">
        <v>3.5000000000000002E-11</v>
      </c>
      <c r="C95" s="7">
        <f>[1]IPCs_anual!B94</f>
        <v>2.2603672454306485E-10</v>
      </c>
      <c r="D95" s="7">
        <f>[1]IPCs_anual!E94</f>
        <v>17.540763153471172</v>
      </c>
      <c r="E95" s="7">
        <f t="shared" si="5"/>
        <v>2.3684747151613378E-10</v>
      </c>
      <c r="F95" s="7">
        <f t="shared" si="6"/>
        <v>2.2539464119079336E-11</v>
      </c>
      <c r="G95" s="7">
        <f t="shared" si="7"/>
        <v>14.492617757727459</v>
      </c>
      <c r="H95" s="7">
        <f t="shared" si="8"/>
        <v>152.29021654787135</v>
      </c>
      <c r="I95" s="7">
        <f t="shared" si="9"/>
        <v>189.94189392605983</v>
      </c>
    </row>
    <row r="96" spans="1:9" x14ac:dyDescent="0.3">
      <c r="A96" s="11">
        <v>1969</v>
      </c>
      <c r="B96" s="7">
        <v>3.5000000000000002E-11</v>
      </c>
      <c r="C96" s="7">
        <f>[1]IPCs_anual!B95</f>
        <v>2.4316591301672348E-10</v>
      </c>
      <c r="D96" s="7">
        <f>[1]IPCs_anual!E95</f>
        <v>18.498907379391493</v>
      </c>
      <c r="E96" s="7">
        <f t="shared" si="5"/>
        <v>2.3684747151613378E-10</v>
      </c>
      <c r="F96" s="7">
        <f t="shared" si="6"/>
        <v>2.4247517223155437E-11</v>
      </c>
      <c r="G96" s="7">
        <f t="shared" si="7"/>
        <v>15.284260510185977</v>
      </c>
      <c r="H96" s="7">
        <f t="shared" si="8"/>
        <v>149.29522154847447</v>
      </c>
      <c r="I96" s="7">
        <f t="shared" si="9"/>
        <v>186.20642729281292</v>
      </c>
    </row>
    <row r="97" spans="1:9" x14ac:dyDescent="0.3">
      <c r="A97" s="11">
        <v>1970</v>
      </c>
      <c r="B97" s="7">
        <v>3.7700000000000003E-11</v>
      </c>
      <c r="C97" s="7">
        <f>[1]IPCs_anual!B96</f>
        <v>2.7618422517368117E-10</v>
      </c>
      <c r="D97" s="7">
        <f>[1]IPCs_anual!E96</f>
        <v>19.578920827029751</v>
      </c>
      <c r="E97" s="7">
        <f t="shared" si="5"/>
        <v>2.5511856217594982E-10</v>
      </c>
      <c r="F97" s="7">
        <f t="shared" si="6"/>
        <v>2.7539969206959152E-11</v>
      </c>
      <c r="G97" s="7">
        <f t="shared" si="7"/>
        <v>16.176594665369482</v>
      </c>
      <c r="H97" s="7">
        <f t="shared" si="8"/>
        <v>149.85309318680547</v>
      </c>
      <c r="I97" s="7">
        <f t="shared" si="9"/>
        <v>186.90222507913305</v>
      </c>
    </row>
    <row r="98" spans="1:9" x14ac:dyDescent="0.3">
      <c r="A98" s="11">
        <v>1971</v>
      </c>
      <c r="B98" s="7">
        <v>4.5899999999999998E-11</v>
      </c>
      <c r="C98" s="7">
        <f>[1]IPCs_anual!B97</f>
        <v>3.7208458434387178E-10</v>
      </c>
      <c r="D98" s="7">
        <f>[1]IPCs_anual!E97</f>
        <v>20.419398218187933</v>
      </c>
      <c r="E98" s="7">
        <f t="shared" si="5"/>
        <v>3.1060854121687257E-10</v>
      </c>
      <c r="F98" s="7">
        <f t="shared" si="6"/>
        <v>3.710276352232056E-11</v>
      </c>
      <c r="G98" s="7">
        <f t="shared" si="7"/>
        <v>16.871018132438362</v>
      </c>
      <c r="H98" s="7">
        <f t="shared" si="8"/>
        <v>141.23698165522353</v>
      </c>
      <c r="I98" s="7">
        <f t="shared" si="9"/>
        <v>176.155897575735</v>
      </c>
    </row>
    <row r="99" spans="1:9" x14ac:dyDescent="0.3">
      <c r="A99" s="11">
        <v>1972</v>
      </c>
      <c r="B99" s="7">
        <v>7.9999999999999995E-11</v>
      </c>
      <c r="C99" s="7">
        <f>[1]IPCs_anual!B98</f>
        <v>5.8958581173349891E-10</v>
      </c>
      <c r="D99" s="7">
        <f>[1]IPCs_anual!E98</f>
        <v>21.087577744158683</v>
      </c>
      <c r="E99" s="7">
        <f t="shared" si="5"/>
        <v>5.4136564917973433E-10</v>
      </c>
      <c r="F99" s="7">
        <f t="shared" si="6"/>
        <v>5.8791102532339309E-11</v>
      </c>
      <c r="G99" s="7">
        <f t="shared" si="7"/>
        <v>17.423084788758118</v>
      </c>
      <c r="H99" s="7">
        <f t="shared" si="8"/>
        <v>160.4368552569868</v>
      </c>
      <c r="I99" s="7">
        <f t="shared" si="9"/>
        <v>200.10267785963794</v>
      </c>
    </row>
    <row r="100" spans="1:9" x14ac:dyDescent="0.3">
      <c r="A100" s="11">
        <v>1973</v>
      </c>
      <c r="B100" s="7">
        <v>8.68E-11</v>
      </c>
      <c r="C100" s="7">
        <f>[1]IPCs_anual!B99</f>
        <v>9.4512450965466199E-10</v>
      </c>
      <c r="D100" s="7">
        <f>[1]IPCs_anual!E99</f>
        <v>22.39031770045386</v>
      </c>
      <c r="E100" s="7">
        <f t="shared" si="5"/>
        <v>5.8738172936001175E-10</v>
      </c>
      <c r="F100" s="7">
        <f t="shared" si="6"/>
        <v>9.4243977462012378E-11</v>
      </c>
      <c r="G100" s="7">
        <f t="shared" si="7"/>
        <v>18.499441162714877</v>
      </c>
      <c r="H100" s="7">
        <f t="shared" si="8"/>
        <v>115.29897225240929</v>
      </c>
      <c r="I100" s="7">
        <f t="shared" si="9"/>
        <v>143.80506938518076</v>
      </c>
    </row>
    <row r="101" spans="1:9" x14ac:dyDescent="0.3">
      <c r="A101" s="11">
        <v>1974</v>
      </c>
      <c r="B101" s="7">
        <v>8.68E-11</v>
      </c>
      <c r="C101" s="7">
        <f>[1]IPCs_anual!B100</f>
        <v>1.1740000514609812E-9</v>
      </c>
      <c r="D101" s="7">
        <f>[1]IPCs_anual!E100</f>
        <v>24.865523617414691</v>
      </c>
      <c r="E101" s="7">
        <f t="shared" si="5"/>
        <v>5.8738172936001175E-10</v>
      </c>
      <c r="F101" s="7">
        <f t="shared" si="6"/>
        <v>1.1706651690867442E-10</v>
      </c>
      <c r="G101" s="7">
        <f t="shared" si="7"/>
        <v>20.544518273232718</v>
      </c>
      <c r="H101" s="7">
        <f t="shared" si="8"/>
        <v>103.08220480851787</v>
      </c>
      <c r="I101" s="7">
        <f t="shared" si="9"/>
        <v>128.5678729417865</v>
      </c>
    </row>
    <row r="102" spans="1:9" x14ac:dyDescent="0.3">
      <c r="A102" s="11">
        <v>1975</v>
      </c>
      <c r="B102" s="7">
        <v>2.5699999999999999E-10</v>
      </c>
      <c r="C102" s="7">
        <f>[1]IPCs_anual!B101</f>
        <v>3.3199847726584968E-9</v>
      </c>
      <c r="D102" s="7">
        <f>[1]IPCs_anual!E101</f>
        <v>27.139014960497562</v>
      </c>
      <c r="E102" s="7">
        <f t="shared" si="5"/>
        <v>1.7391371479898967E-9</v>
      </c>
      <c r="F102" s="7">
        <f t="shared" si="6"/>
        <v>3.3105539734968641E-10</v>
      </c>
      <c r="G102" s="7">
        <f t="shared" si="7"/>
        <v>22.422933751654028</v>
      </c>
      <c r="H102" s="7">
        <f t="shared" si="8"/>
        <v>117.79465722839971</v>
      </c>
      <c r="I102" s="7">
        <f t="shared" si="9"/>
        <v>146.9177784069939</v>
      </c>
    </row>
    <row r="103" spans="1:9" x14ac:dyDescent="0.3">
      <c r="A103" s="11">
        <v>1976</v>
      </c>
      <c r="B103" s="7">
        <v>1.8300000000000001E-9</v>
      </c>
      <c r="C103" s="7">
        <f>[1]IPCs_anual!B102</f>
        <v>1.8061141602795527E-8</v>
      </c>
      <c r="D103" s="7">
        <f>[1]IPCs_anual!E102</f>
        <v>28.698100521095981</v>
      </c>
      <c r="E103" s="7">
        <f t="shared" si="5"/>
        <v>1.2383739224986425E-8</v>
      </c>
      <c r="F103" s="7">
        <f t="shared" si="6"/>
        <v>1.8009836849686863E-9</v>
      </c>
      <c r="G103" s="7">
        <f t="shared" si="7"/>
        <v>23.711089283066794</v>
      </c>
      <c r="H103" s="7">
        <f t="shared" si="8"/>
        <v>163.03975925632824</v>
      </c>
      <c r="I103" s="7">
        <f t="shared" si="9"/>
        <v>203.34911434485511</v>
      </c>
    </row>
    <row r="104" spans="1:9" x14ac:dyDescent="0.3">
      <c r="A104" s="11">
        <v>1977</v>
      </c>
      <c r="B104" s="7">
        <v>4.0499999999999999E-9</v>
      </c>
      <c r="C104" s="7">
        <f>[1]IPCs_anual!B103</f>
        <v>4.9854489222021495E-8</v>
      </c>
      <c r="D104" s="7">
        <f>[1]IPCs_anual!E103</f>
        <v>30.563960329467136</v>
      </c>
      <c r="E104" s="7">
        <f t="shared" si="5"/>
        <v>2.7406635989724053E-8</v>
      </c>
      <c r="F104" s="7">
        <f t="shared" si="6"/>
        <v>4.9712871802860212E-9</v>
      </c>
      <c r="G104" s="7">
        <f t="shared" si="7"/>
        <v>25.252709379959704</v>
      </c>
      <c r="H104" s="7">
        <f t="shared" si="8"/>
        <v>139.21783003713469</v>
      </c>
      <c r="I104" s="7">
        <f t="shared" si="9"/>
        <v>173.63753828019151</v>
      </c>
    </row>
    <row r="105" spans="1:9" x14ac:dyDescent="0.3">
      <c r="A105" s="11">
        <v>1978</v>
      </c>
      <c r="B105" s="7">
        <v>7.8999999999999996E-9</v>
      </c>
      <c r="C105" s="7">
        <f>[1]IPCs_anual!B104</f>
        <v>1.3735350012973544E-7</v>
      </c>
      <c r="D105" s="7">
        <f>[1]IPCs_anual!E104</f>
        <v>32.896285089931077</v>
      </c>
      <c r="E105" s="7">
        <f t="shared" si="5"/>
        <v>5.345985785649876E-8</v>
      </c>
      <c r="F105" s="7">
        <f t="shared" si="6"/>
        <v>1.3696333169145266E-8</v>
      </c>
      <c r="G105" s="7">
        <f t="shared" si="7"/>
        <v>27.179734501075831</v>
      </c>
      <c r="H105" s="7">
        <f t="shared" si="8"/>
        <v>106.08859503200642</v>
      </c>
      <c r="I105" s="7">
        <f t="shared" si="9"/>
        <v>132.31755211274432</v>
      </c>
    </row>
    <row r="106" spans="1:9" x14ac:dyDescent="0.3">
      <c r="A106" s="11">
        <v>1979</v>
      </c>
      <c r="B106" s="7">
        <v>1.31E-8</v>
      </c>
      <c r="C106" s="7">
        <f>[1]IPCs_anual!B105</f>
        <v>3.5644743384505941E-7</v>
      </c>
      <c r="D106" s="7">
        <f>[1]IPCs_anual!E105</f>
        <v>36.598587997982854</v>
      </c>
      <c r="E106" s="7">
        <f t="shared" si="5"/>
        <v>8.8648625053181498E-8</v>
      </c>
      <c r="F106" s="7">
        <f t="shared" si="6"/>
        <v>3.5543490385156178E-8</v>
      </c>
      <c r="G106" s="7">
        <f t="shared" si="7"/>
        <v>30.238669873514233</v>
      </c>
      <c r="H106" s="7">
        <f t="shared" si="8"/>
        <v>75.417931066319497</v>
      </c>
      <c r="I106" s="7">
        <f t="shared" si="9"/>
        <v>94.063985116330713</v>
      </c>
    </row>
    <row r="107" spans="1:9" x14ac:dyDescent="0.3">
      <c r="A107" s="11">
        <v>1980</v>
      </c>
      <c r="B107" s="7">
        <v>1.8299999999999998E-8</v>
      </c>
      <c r="C107" s="7">
        <f>[1]IPCs_anual!B106</f>
        <v>7.1561895931028779E-7</v>
      </c>
      <c r="D107" s="7">
        <f>[1]IPCs_anual!E106</f>
        <v>41.55740460581611</v>
      </c>
      <c r="E107" s="7">
        <f t="shared" si="5"/>
        <v>1.2383739224986423E-7</v>
      </c>
      <c r="F107" s="7">
        <f t="shared" si="6"/>
        <v>7.1358616122726902E-8</v>
      </c>
      <c r="G107" s="7">
        <f t="shared" si="7"/>
        <v>34.33576832922062</v>
      </c>
      <c r="H107" s="7">
        <f t="shared" si="8"/>
        <v>59.587086210769847</v>
      </c>
      <c r="I107" s="7">
        <f t="shared" si="9"/>
        <v>74.319179951072371</v>
      </c>
    </row>
    <row r="108" spans="1:9" x14ac:dyDescent="0.3">
      <c r="A108" s="11">
        <v>1981</v>
      </c>
      <c r="B108" s="7">
        <v>4.4099999999999998E-8</v>
      </c>
      <c r="C108" s="7">
        <f>[1]IPCs_anual!B107</f>
        <v>1.463273429550457E-6</v>
      </c>
      <c r="D108" s="7">
        <f>[1]IPCs_anual!E107</f>
        <v>45.852244074634392</v>
      </c>
      <c r="E108" s="7">
        <f t="shared" si="5"/>
        <v>2.9842781411032855E-7</v>
      </c>
      <c r="F108" s="7">
        <f t="shared" si="6"/>
        <v>1.4591168328255889E-7</v>
      </c>
      <c r="G108" s="7">
        <f t="shared" si="7"/>
        <v>37.884272245942569</v>
      </c>
      <c r="H108" s="7">
        <f t="shared" si="8"/>
        <v>77.483312515993859</v>
      </c>
      <c r="I108" s="7">
        <f t="shared" si="9"/>
        <v>96.64000393831185</v>
      </c>
    </row>
    <row r="109" spans="1:9" x14ac:dyDescent="0.3">
      <c r="A109" s="11">
        <v>1982</v>
      </c>
      <c r="B109" s="7">
        <v>2.16E-7</v>
      </c>
      <c r="C109" s="7">
        <f>[1]IPCs_anual!B108</f>
        <v>3.8744467014732496E-6</v>
      </c>
      <c r="D109" s="7">
        <f>[1]IPCs_anual!E108</f>
        <v>48.663640948058493</v>
      </c>
      <c r="E109" s="7">
        <f t="shared" si="5"/>
        <v>1.4616872527852828E-6</v>
      </c>
      <c r="F109" s="7">
        <f t="shared" si="6"/>
        <v>3.8634408893367125E-7</v>
      </c>
      <c r="G109" s="7">
        <f t="shared" si="7"/>
        <v>40.207118743287957</v>
      </c>
      <c r="H109" s="7">
        <f t="shared" si="8"/>
        <v>152.11888733821959</v>
      </c>
      <c r="I109" s="7">
        <f t="shared" si="9"/>
        <v>189.72820590785494</v>
      </c>
    </row>
    <row r="110" spans="1:9" x14ac:dyDescent="0.3">
      <c r="A110" s="11">
        <v>1983</v>
      </c>
      <c r="B110" s="7">
        <v>1.0529999999999999E-6</v>
      </c>
      <c r="C110" s="7">
        <f>[1]IPCs_anual!B109</f>
        <v>1.7194789170759484E-5</v>
      </c>
      <c r="D110" s="7">
        <f>[1]IPCs_anual!E109</f>
        <v>50.226928895612701</v>
      </c>
      <c r="E110" s="7">
        <f t="shared" si="5"/>
        <v>7.125725357328253E-6</v>
      </c>
      <c r="F110" s="7">
        <f t="shared" si="6"/>
        <v>1.714594539152546E-6</v>
      </c>
      <c r="G110" s="7">
        <f t="shared" si="7"/>
        <v>41.498746392036068</v>
      </c>
      <c r="H110" s="7">
        <f t="shared" si="8"/>
        <v>172.46565453849075</v>
      </c>
      <c r="I110" s="7">
        <f t="shared" si="9"/>
        <v>215.10543357813864</v>
      </c>
    </row>
    <row r="111" spans="1:9" x14ac:dyDescent="0.3">
      <c r="A111" s="11">
        <v>1984</v>
      </c>
      <c r="B111" s="7">
        <v>6.7700000000000004E-6</v>
      </c>
      <c r="C111" s="7">
        <f>[1]IPCs_anual!B110</f>
        <v>1.2496025875645953E-4</v>
      </c>
      <c r="D111" s="7">
        <f>[1]IPCs_anual!E110</f>
        <v>52.386955790889225</v>
      </c>
      <c r="E111" s="7">
        <f t="shared" si="5"/>
        <v>4.5813068061835021E-5</v>
      </c>
      <c r="F111" s="7">
        <f t="shared" si="6"/>
        <v>1.2460529474782218E-5</v>
      </c>
      <c r="G111" s="7">
        <f t="shared" si="7"/>
        <v>43.283414702403086</v>
      </c>
      <c r="H111" s="7">
        <f t="shared" si="8"/>
        <v>159.13818331098494</v>
      </c>
      <c r="I111" s="7">
        <f t="shared" si="9"/>
        <v>198.48292700102192</v>
      </c>
    </row>
    <row r="112" spans="1:9" x14ac:dyDescent="0.3">
      <c r="A112" s="11">
        <v>1985</v>
      </c>
      <c r="B112" s="7">
        <v>6.0000000000000002E-5</v>
      </c>
      <c r="C112" s="7">
        <f>[1]IPCs_anual!B111</f>
        <v>9.6491974673538594E-4</v>
      </c>
      <c r="D112" s="7">
        <f>[1]IPCs_anual!E111</f>
        <v>54.244410825348801</v>
      </c>
      <c r="E112" s="7">
        <f t="shared" si="5"/>
        <v>4.0602423688480078E-4</v>
      </c>
      <c r="F112" s="7">
        <f t="shared" si="6"/>
        <v>9.6217878104979101E-5</v>
      </c>
      <c r="G112" s="7">
        <f t="shared" si="7"/>
        <v>44.818090564625308</v>
      </c>
      <c r="H112" s="7">
        <f t="shared" si="8"/>
        <v>189.12525799292393</v>
      </c>
      <c r="I112" s="7">
        <f t="shared" si="9"/>
        <v>235.8838965938339</v>
      </c>
    </row>
    <row r="113" spans="1:9" x14ac:dyDescent="0.3">
      <c r="A113" s="11">
        <v>1986</v>
      </c>
      <c r="B113" s="7">
        <v>9.4199999999999999E-5</v>
      </c>
      <c r="C113" s="7">
        <f>[1]IPCs_anual!B112</f>
        <v>1.8342196755305809E-3</v>
      </c>
      <c r="D113" s="7">
        <f>[1]IPCs_anual!E112</f>
        <v>55.273995629517565</v>
      </c>
      <c r="E113" s="7">
        <f t="shared" si="5"/>
        <v>6.3745805190913718E-4</v>
      </c>
      <c r="F113" s="7">
        <f t="shared" si="6"/>
        <v>1.8290093632662894E-4</v>
      </c>
      <c r="G113" s="7">
        <f t="shared" si="7"/>
        <v>45.668759311784676</v>
      </c>
      <c r="H113" s="7">
        <f t="shared" si="8"/>
        <v>159.16768349402409</v>
      </c>
      <c r="I113" s="7">
        <f t="shared" si="9"/>
        <v>198.51972070165903</v>
      </c>
    </row>
    <row r="114" spans="1:9" x14ac:dyDescent="0.3">
      <c r="A114" s="11">
        <v>1987</v>
      </c>
      <c r="B114" s="7">
        <v>2.14E-4</v>
      </c>
      <c r="C114" s="7">
        <f>[1]IPCs_anual!B113</f>
        <v>4.2431861037260125E-3</v>
      </c>
      <c r="D114" s="7">
        <f>[1]IPCs_anual!E113</f>
        <v>57.299546142208776</v>
      </c>
      <c r="E114" s="7">
        <f t="shared" si="5"/>
        <v>1.4481531115557895E-3</v>
      </c>
      <c r="F114" s="7">
        <f t="shared" si="6"/>
        <v>4.2311328448438557E-4</v>
      </c>
      <c r="G114" s="7">
        <f t="shared" si="7"/>
        <v>47.34231986742067</v>
      </c>
      <c r="H114" s="7">
        <f t="shared" si="8"/>
        <v>162.03444878319533</v>
      </c>
      <c r="I114" s="7">
        <f t="shared" si="9"/>
        <v>202.09525457907986</v>
      </c>
    </row>
    <row r="115" spans="1:9" x14ac:dyDescent="0.3">
      <c r="A115" s="11">
        <v>1988</v>
      </c>
      <c r="B115" s="7">
        <v>8.7100000000000003E-4</v>
      </c>
      <c r="C115" s="7">
        <f>[1]IPCs_anual!B114</f>
        <v>1.8795355487814008E-2</v>
      </c>
      <c r="D115" s="7">
        <f>[1]IPCs_anual!E114</f>
        <v>59.636073289628484</v>
      </c>
      <c r="E115" s="7">
        <f t="shared" si="5"/>
        <v>5.8941185054443585E-3</v>
      </c>
      <c r="F115" s="7">
        <f t="shared" si="6"/>
        <v>1.8741965115593978E-3</v>
      </c>
      <c r="G115" s="7">
        <f t="shared" si="7"/>
        <v>49.272817105872129</v>
      </c>
      <c r="H115" s="7">
        <f t="shared" si="8"/>
        <v>154.95697560415192</v>
      </c>
      <c r="I115" s="7">
        <f t="shared" si="9"/>
        <v>193.26797275946396</v>
      </c>
    </row>
    <row r="116" spans="1:9" x14ac:dyDescent="0.3">
      <c r="A116" s="11">
        <v>1989</v>
      </c>
      <c r="B116" s="7">
        <v>3.9399999999999998E-2</v>
      </c>
      <c r="C116" s="7">
        <f>[1]IPCs_anual!B115</f>
        <v>0.59758970527284405</v>
      </c>
      <c r="D116" s="7">
        <f>[1]IPCs_anual!E115</f>
        <v>62.51470835434526</v>
      </c>
      <c r="E116" s="7">
        <f t="shared" si="5"/>
        <v>0.2666225822210192</v>
      </c>
      <c r="F116" s="7">
        <f t="shared" si="6"/>
        <v>5.9589218288120527E-2</v>
      </c>
      <c r="G116" s="7">
        <f t="shared" si="7"/>
        <v>51.651217480583043</v>
      </c>
      <c r="H116" s="7">
        <f t="shared" si="8"/>
        <v>231.10524647170789</v>
      </c>
      <c r="I116" s="7">
        <f t="shared" si="9"/>
        <v>288.24286422421943</v>
      </c>
    </row>
    <row r="117" spans="1:9" x14ac:dyDescent="0.3">
      <c r="A117" s="11">
        <v>1990</v>
      </c>
      <c r="B117" s="7">
        <v>0.44900000000000001</v>
      </c>
      <c r="C117" s="7">
        <f>[1]IPCs_anual!B116</f>
        <v>14.425593119413371</v>
      </c>
      <c r="D117" s="7">
        <f>[1]IPCs_anual!E116</f>
        <v>65.889225079845346</v>
      </c>
      <c r="E117" s="7">
        <f t="shared" si="5"/>
        <v>3.0384147060212592</v>
      </c>
      <c r="F117" s="7">
        <f t="shared" si="6"/>
        <v>1.4384615560535088</v>
      </c>
      <c r="G117" s="7">
        <f t="shared" si="7"/>
        <v>54.439327700864581</v>
      </c>
      <c r="H117" s="7">
        <f t="shared" si="8"/>
        <v>114.99038898615129</v>
      </c>
      <c r="I117" s="7">
        <f t="shared" si="9"/>
        <v>143.4201931183031</v>
      </c>
    </row>
    <row r="118" spans="1:9" x14ac:dyDescent="0.3">
      <c r="A118" s="11">
        <v>1991</v>
      </c>
      <c r="B118" s="7">
        <v>0.95</v>
      </c>
      <c r="C118" s="7">
        <f>[1]IPCs_anual!B117</f>
        <v>39.190253982310928</v>
      </c>
      <c r="D118" s="7">
        <f>[1]IPCs_anual!E117</f>
        <v>68.679610018490493</v>
      </c>
      <c r="E118" s="7">
        <f t="shared" si="5"/>
        <v>6.4287170840093459</v>
      </c>
      <c r="F118" s="7">
        <f t="shared" si="6"/>
        <v>3.9078929551715844</v>
      </c>
      <c r="G118" s="7">
        <f t="shared" si="7"/>
        <v>56.744813611533253</v>
      </c>
      <c r="H118" s="7">
        <f t="shared" si="8"/>
        <v>93.348604191071743</v>
      </c>
      <c r="I118" s="7">
        <f t="shared" si="9"/>
        <v>116.4277724290499</v>
      </c>
    </row>
    <row r="119" spans="1:9" x14ac:dyDescent="0.3">
      <c r="A119" s="11">
        <v>1992</v>
      </c>
      <c r="B119" s="7">
        <v>0.99</v>
      </c>
      <c r="C119" s="7">
        <f>[1]IPCs_anual!B118</f>
        <v>48.948607671209771</v>
      </c>
      <c r="D119" s="7">
        <f>[1]IPCs_anual!E118</f>
        <v>70.759791561606988</v>
      </c>
      <c r="E119" s="7">
        <f t="shared" si="5"/>
        <v>6.6993999085992133</v>
      </c>
      <c r="F119" s="7">
        <f t="shared" si="6"/>
        <v>4.8809563512938201</v>
      </c>
      <c r="G119" s="7">
        <f t="shared" si="7"/>
        <v>58.463511692528726</v>
      </c>
      <c r="H119" s="7">
        <f t="shared" si="8"/>
        <v>80.244611240068537</v>
      </c>
      <c r="I119" s="7">
        <f t="shared" si="9"/>
        <v>100.08399608196663</v>
      </c>
    </row>
    <row r="120" spans="1:9" x14ac:dyDescent="0.3">
      <c r="A120" s="11">
        <v>1993</v>
      </c>
      <c r="B120" s="7">
        <v>0.99</v>
      </c>
      <c r="C120" s="7">
        <f>[1]IPCs_anual!B119</f>
        <v>54.142795508475537</v>
      </c>
      <c r="D120" s="7">
        <f>[1]IPCs_anual!E119</f>
        <v>72.848377878635063</v>
      </c>
      <c r="E120" s="7">
        <f t="shared" si="5"/>
        <v>6.6993999085992133</v>
      </c>
      <c r="F120" s="7">
        <f t="shared" si="6"/>
        <v>5.3988996661355859</v>
      </c>
      <c r="G120" s="7">
        <f t="shared" si="7"/>
        <v>60.18915400819489</v>
      </c>
      <c r="H120" s="7">
        <f t="shared" si="8"/>
        <v>74.687665597940054</v>
      </c>
      <c r="I120" s="7">
        <f t="shared" si="9"/>
        <v>93.153171478547279</v>
      </c>
    </row>
    <row r="121" spans="1:9" x14ac:dyDescent="0.3">
      <c r="A121" s="11">
        <v>1994</v>
      </c>
      <c r="B121" s="7">
        <v>1</v>
      </c>
      <c r="C121" s="7">
        <f>[1]IPCs_anual!B120</f>
        <v>56.404522868788497</v>
      </c>
      <c r="D121" s="7">
        <f>[1]IPCs_anual!E120</f>
        <v>74.747856782652548</v>
      </c>
      <c r="E121" s="7">
        <f t="shared" si="5"/>
        <v>6.7670706147466797</v>
      </c>
      <c r="F121" s="7">
        <f t="shared" si="6"/>
        <v>5.6244299324583107</v>
      </c>
      <c r="G121" s="7">
        <f t="shared" si="7"/>
        <v>61.758551043770552</v>
      </c>
      <c r="H121" s="7">
        <f t="shared" si="8"/>
        <v>74.305215105589781</v>
      </c>
      <c r="I121" s="7">
        <f t="shared" si="9"/>
        <v>92.676165322166057</v>
      </c>
    </row>
    <row r="122" spans="1:9" x14ac:dyDescent="0.3">
      <c r="A122" s="11">
        <v>1995</v>
      </c>
      <c r="B122" s="7">
        <v>0.99</v>
      </c>
      <c r="C122" s="7">
        <f>[1]IPCs_anual!B121</f>
        <v>58.30879514515707</v>
      </c>
      <c r="D122" s="7">
        <f>[1]IPCs_anual!E121</f>
        <v>76.844847873592201</v>
      </c>
      <c r="E122" s="7">
        <f t="shared" si="5"/>
        <v>6.6993999085992133</v>
      </c>
      <c r="F122" s="7">
        <f t="shared" si="6"/>
        <v>5.8143162296205659</v>
      </c>
      <c r="G122" s="7">
        <f t="shared" si="7"/>
        <v>63.491137594107393</v>
      </c>
      <c r="H122" s="7">
        <f t="shared" si="8"/>
        <v>73.156069363392888</v>
      </c>
      <c r="I122" s="7">
        <f t="shared" si="9"/>
        <v>91.242908980309494</v>
      </c>
    </row>
    <row r="123" spans="1:9" x14ac:dyDescent="0.3">
      <c r="A123" s="11">
        <v>1996</v>
      </c>
      <c r="B123" s="7">
        <v>1</v>
      </c>
      <c r="C123" s="7">
        <f>[1]IPCs_anual!B122</f>
        <v>58.399569005367056</v>
      </c>
      <c r="D123" s="7">
        <f>[1]IPCs_anual!E122</f>
        <v>79.097327281896099</v>
      </c>
      <c r="E123" s="7">
        <f t="shared" si="5"/>
        <v>6.7670706147466797</v>
      </c>
      <c r="F123" s="7">
        <f t="shared" si="6"/>
        <v>5.8233678302809855</v>
      </c>
      <c r="G123" s="7">
        <f t="shared" si="7"/>
        <v>65.352192485851972</v>
      </c>
      <c r="H123" s="7">
        <f t="shared" si="8"/>
        <v>75.942807370101988</v>
      </c>
      <c r="I123" s="7">
        <f t="shared" si="9"/>
        <v>94.718629922000261</v>
      </c>
    </row>
    <row r="124" spans="1:9" x14ac:dyDescent="0.3">
      <c r="A124" s="11">
        <v>1997</v>
      </c>
      <c r="B124" s="7">
        <v>1</v>
      </c>
      <c r="C124" s="7">
        <f>[1]IPCs_anual!B123</f>
        <v>58.708261967207257</v>
      </c>
      <c r="D124" s="7">
        <f>[1]IPCs_anual!E123</f>
        <v>80.946377542444097</v>
      </c>
      <c r="E124" s="7">
        <f t="shared" si="5"/>
        <v>6.7670706147466797</v>
      </c>
      <c r="F124" s="7">
        <f t="shared" si="6"/>
        <v>5.8541494386734918</v>
      </c>
      <c r="G124" s="7">
        <f t="shared" si="7"/>
        <v>66.879924113403504</v>
      </c>
      <c r="H124" s="7">
        <f t="shared" si="8"/>
        <v>77.309466375161819</v>
      </c>
      <c r="I124" s="7">
        <f t="shared" si="9"/>
        <v>96.423176712046825</v>
      </c>
    </row>
    <row r="125" spans="1:9" x14ac:dyDescent="0.3">
      <c r="A125" s="11">
        <v>1998</v>
      </c>
      <c r="B125" s="7">
        <v>1</v>
      </c>
      <c r="C125" s="7">
        <f>[1]IPCs_anual!B124</f>
        <v>59.2511169204219</v>
      </c>
      <c r="D125" s="7">
        <f>[1]IPCs_anual!E124</f>
        <v>82.202891242225576</v>
      </c>
      <c r="E125" s="7">
        <f t="shared" si="5"/>
        <v>6.7670706147466797</v>
      </c>
      <c r="F125" s="7">
        <f t="shared" si="6"/>
        <v>5.9082807297925815</v>
      </c>
      <c r="G125" s="7">
        <f t="shared" si="7"/>
        <v>67.918087196671479</v>
      </c>
      <c r="H125" s="7">
        <f t="shared" si="8"/>
        <v>77.790225803054113</v>
      </c>
      <c r="I125" s="7">
        <f t="shared" si="9"/>
        <v>97.022797346429243</v>
      </c>
    </row>
    <row r="126" spans="1:9" x14ac:dyDescent="0.3">
      <c r="A126" s="11">
        <v>1999</v>
      </c>
      <c r="B126" s="7">
        <v>1</v>
      </c>
      <c r="C126" s="7">
        <f>[1]IPCs_anual!B125</f>
        <v>58.559847795516582</v>
      </c>
      <c r="D126" s="7">
        <f>[1]IPCs_anual!E125</f>
        <v>84.001512859304071</v>
      </c>
      <c r="E126" s="7">
        <f t="shared" si="5"/>
        <v>6.7670706147466797</v>
      </c>
      <c r="F126" s="7">
        <f t="shared" si="6"/>
        <v>5.8393501802594132</v>
      </c>
      <c r="G126" s="7">
        <f t="shared" si="7"/>
        <v>69.404153416198881</v>
      </c>
      <c r="H126" s="7">
        <f t="shared" si="8"/>
        <v>80.430663109035365</v>
      </c>
      <c r="I126" s="7">
        <f t="shared" si="9"/>
        <v>100.31604673604745</v>
      </c>
    </row>
    <row r="127" spans="1:9" x14ac:dyDescent="0.3">
      <c r="A127" s="11">
        <v>2000</v>
      </c>
      <c r="B127" s="7">
        <v>1</v>
      </c>
      <c r="C127" s="7">
        <f>[1]IPCs_anual!B126</f>
        <v>58.009907929587591</v>
      </c>
      <c r="D127" s="7">
        <f>[1]IPCs_anual!E126</f>
        <v>86.838124054462924</v>
      </c>
      <c r="E127" s="7">
        <f t="shared" si="5"/>
        <v>6.7670706147466797</v>
      </c>
      <c r="F127" s="7">
        <f t="shared" si="6"/>
        <v>5.7845124104199543</v>
      </c>
      <c r="G127" s="7">
        <f t="shared" si="7"/>
        <v>71.747832617556327</v>
      </c>
      <c r="H127" s="7">
        <f t="shared" si="8"/>
        <v>83.934930955188307</v>
      </c>
      <c r="I127" s="7">
        <f t="shared" si="9"/>
        <v>104.68669697616487</v>
      </c>
    </row>
    <row r="128" spans="1:9" x14ac:dyDescent="0.3">
      <c r="A128" s="11">
        <v>2001</v>
      </c>
      <c r="B128" s="7">
        <v>1</v>
      </c>
      <c r="C128" s="7">
        <f>[1]IPCs_anual!B127</f>
        <v>57.391810372093239</v>
      </c>
      <c r="D128" s="7">
        <f>[1]IPCs_anual!E127</f>
        <v>89.292318036644815</v>
      </c>
      <c r="E128" s="7">
        <f t="shared" si="5"/>
        <v>6.7670706147466797</v>
      </c>
      <c r="F128" s="7">
        <f t="shared" si="6"/>
        <v>5.7228782324013272</v>
      </c>
      <c r="G128" s="7">
        <f t="shared" si="7"/>
        <v>73.775549141397462</v>
      </c>
      <c r="H128" s="7">
        <f t="shared" si="8"/>
        <v>87.236584531009115</v>
      </c>
      <c r="I128" s="7">
        <f t="shared" si="9"/>
        <v>108.80463933316466</v>
      </c>
    </row>
    <row r="129" spans="1:9" x14ac:dyDescent="0.3">
      <c r="A129" s="11">
        <v>2002</v>
      </c>
      <c r="B129" s="7">
        <v>3.14</v>
      </c>
      <c r="C129" s="7">
        <f>[1]IPCs_anual!B128</f>
        <v>72.238237362113338</v>
      </c>
      <c r="D129" s="7">
        <f>[1]IPCs_anual!E128</f>
        <v>90.708522440746336</v>
      </c>
      <c r="E129" s="7">
        <f t="shared" si="5"/>
        <v>21.248601730304575</v>
      </c>
      <c r="F129" s="7">
        <f t="shared" si="6"/>
        <v>7.2033036328071578</v>
      </c>
      <c r="G129" s="7">
        <f t="shared" si="7"/>
        <v>74.945652683408511</v>
      </c>
      <c r="H129" s="7">
        <f t="shared" si="8"/>
        <v>221.07777298662609</v>
      </c>
      <c r="I129" s="7">
        <f t="shared" si="9"/>
        <v>275.73623478849936</v>
      </c>
    </row>
    <row r="130" spans="1:9" x14ac:dyDescent="0.3">
      <c r="A130" s="11">
        <v>2003</v>
      </c>
      <c r="B130" s="7">
        <v>2.93</v>
      </c>
      <c r="C130" s="7">
        <f>[1]IPCs_anual!B129</f>
        <v>81.949327212066066</v>
      </c>
      <c r="D130" s="7">
        <f>[1]IPCs_anual!E129</f>
        <v>92.767692049083863</v>
      </c>
      <c r="E130" s="7">
        <f t="shared" si="5"/>
        <v>19.827516901207773</v>
      </c>
      <c r="F130" s="7">
        <f t="shared" si="6"/>
        <v>8.1716540708726448</v>
      </c>
      <c r="G130" s="7">
        <f t="shared" si="7"/>
        <v>76.646990177727261</v>
      </c>
      <c r="H130" s="7">
        <f t="shared" si="8"/>
        <v>185.97452608677349</v>
      </c>
      <c r="I130" s="7">
        <f t="shared" si="9"/>
        <v>231.95418922934698</v>
      </c>
    </row>
    <row r="131" spans="1:9" x14ac:dyDescent="0.3">
      <c r="A131" s="11">
        <v>2004</v>
      </c>
      <c r="B131" s="7">
        <v>2.93</v>
      </c>
      <c r="C131" s="7">
        <f>[1]IPCs_anual!B130</f>
        <v>85.56819803775592</v>
      </c>
      <c r="D131" s="7">
        <f>[1]IPCs_anual!E130</f>
        <v>95.251302739956301</v>
      </c>
      <c r="E131" s="7">
        <f t="shared" si="5"/>
        <v>19.827516901207773</v>
      </c>
      <c r="F131" s="7">
        <f t="shared" si="6"/>
        <v>8.5325131714993638</v>
      </c>
      <c r="G131" s="7">
        <f t="shared" si="7"/>
        <v>78.699011522915811</v>
      </c>
      <c r="H131" s="7">
        <f t="shared" si="8"/>
        <v>182.8776527753966</v>
      </c>
      <c r="I131" s="7">
        <f t="shared" si="9"/>
        <v>228.09165626205626</v>
      </c>
    </row>
    <row r="132" spans="1:9" x14ac:dyDescent="0.3">
      <c r="A132" s="11">
        <v>2005</v>
      </c>
      <c r="B132" s="7">
        <v>2.9233243650793654</v>
      </c>
      <c r="C132" s="7">
        <f>[1]IPCs_anual!B131</f>
        <v>93.819024425056625</v>
      </c>
      <c r="D132" s="7">
        <f>[1]IPCs_anual!E131</f>
        <v>98.482938308959476</v>
      </c>
      <c r="E132" s="7">
        <f t="shared" si="5"/>
        <v>19.782342408301567</v>
      </c>
      <c r="F132" s="7">
        <f t="shared" si="6"/>
        <v>9.3552520679563678</v>
      </c>
      <c r="G132" s="7">
        <f t="shared" si="7"/>
        <v>81.369069753795614</v>
      </c>
      <c r="H132" s="7">
        <f t="shared" si="8"/>
        <v>172.06065508678356</v>
      </c>
      <c r="I132" s="7">
        <f t="shared" si="9"/>
        <v>214.60030353997826</v>
      </c>
    </row>
    <row r="133" spans="1:9" x14ac:dyDescent="0.3">
      <c r="A133" s="11">
        <v>2006</v>
      </c>
      <c r="B133" s="7">
        <v>3.0739809741209085</v>
      </c>
      <c r="C133" s="7">
        <f>[1]IPCs_anual!B132</f>
        <v>104.04195841625591</v>
      </c>
      <c r="D133" s="7">
        <f>[1]IPCs_anual!E132</f>
        <v>101.65994284753738</v>
      </c>
      <c r="E133" s="7">
        <f t="shared" si="5"/>
        <v>20.801846320263973</v>
      </c>
      <c r="F133" s="7">
        <f t="shared" si="6"/>
        <v>10.374641524922477</v>
      </c>
      <c r="G133" s="7">
        <f t="shared" si="7"/>
        <v>83.993990459315967</v>
      </c>
      <c r="H133" s="7">
        <f t="shared" si="8"/>
        <v>168.41353767868765</v>
      </c>
      <c r="I133" s="7">
        <f t="shared" si="9"/>
        <v>210.05148613353191</v>
      </c>
    </row>
    <row r="134" spans="1:9" x14ac:dyDescent="0.3">
      <c r="A134" s="12">
        <v>2007</v>
      </c>
      <c r="B134" s="7">
        <v>3.1153745051707555</v>
      </c>
      <c r="C134" s="7">
        <f>[1]IPCs_anual!B133</f>
        <v>122.60767576677655</v>
      </c>
      <c r="D134" s="7">
        <f>[1]IPCs_anual!E133</f>
        <v>104.55996806185912</v>
      </c>
      <c r="E134" s="7">
        <f t="shared" si="5"/>
        <v>21.081959267871998</v>
      </c>
      <c r="F134" s="7">
        <f t="shared" si="6"/>
        <v>12.22593945411054</v>
      </c>
      <c r="G134" s="7">
        <f t="shared" si="7"/>
        <v>86.39006391126378</v>
      </c>
      <c r="H134" s="7">
        <f t="shared" si="8"/>
        <v>148.96784131494971</v>
      </c>
      <c r="I134" s="7">
        <f t="shared" si="9"/>
        <v>185.79810676507827</v>
      </c>
    </row>
    <row r="135" spans="1:9" x14ac:dyDescent="0.3">
      <c r="A135" s="12">
        <v>2008</v>
      </c>
      <c r="B135" s="7">
        <v>3.1623231707741577</v>
      </c>
      <c r="C135" s="7">
        <f>[1]IPCs_anual!B134</f>
        <v>155.78550583817068</v>
      </c>
      <c r="D135" s="7">
        <f>[1]IPCs_anual!E134</f>
        <v>108.57413010590015</v>
      </c>
      <c r="E135" s="7">
        <f t="shared" si="5"/>
        <v>21.399664203278348</v>
      </c>
      <c r="F135" s="7">
        <f t="shared" si="6"/>
        <v>15.534297916456891</v>
      </c>
      <c r="G135" s="7">
        <f t="shared" si="7"/>
        <v>89.706665111158102</v>
      </c>
      <c r="H135" s="7">
        <f t="shared" si="8"/>
        <v>123.57768085167366</v>
      </c>
      <c r="I135" s="7">
        <f t="shared" si="9"/>
        <v>154.13057568657825</v>
      </c>
    </row>
    <row r="136" spans="1:9" x14ac:dyDescent="0.3">
      <c r="A136" s="12">
        <v>2009</v>
      </c>
      <c r="B136" s="7">
        <v>3.7292447085516827</v>
      </c>
      <c r="C136" s="7">
        <f>[1]IPCs_anual!B135</f>
        <v>178.50844538263755</v>
      </c>
      <c r="D136" s="7">
        <f>[1]IPCs_anual!E135</f>
        <v>108.18809884014119</v>
      </c>
      <c r="E136" s="7">
        <f t="shared" si="5"/>
        <v>25.236062282439637</v>
      </c>
      <c r="F136" s="7">
        <f t="shared" si="6"/>
        <v>17.800137158190115</v>
      </c>
      <c r="G136" s="7">
        <f t="shared" si="7"/>
        <v>89.387716412733354</v>
      </c>
      <c r="H136" s="7">
        <f t="shared" si="8"/>
        <v>126.72902228952013</v>
      </c>
      <c r="I136" s="7">
        <f t="shared" si="9"/>
        <v>158.06104328115333</v>
      </c>
    </row>
    <row r="137" spans="1:9" x14ac:dyDescent="0.3">
      <c r="A137" s="12">
        <v>2010</v>
      </c>
      <c r="B137" s="7">
        <v>3.912436404647984</v>
      </c>
      <c r="C137" s="7">
        <f>[1]IPCs_anual!B136</f>
        <v>219.72530507108272</v>
      </c>
      <c r="D137" s="7">
        <f>[1]IPCs_anual!E136</f>
        <v>109.96243066061525</v>
      </c>
      <c r="E137" s="7">
        <f t="shared" ref="E137:E142" si="10">B137/B$143*100</f>
        <v>26.47573342595852</v>
      </c>
      <c r="F137" s="7">
        <f t="shared" ref="F137:F142" si="11">C137/C$143*100</f>
        <v>21.910115003280691</v>
      </c>
      <c r="G137" s="7">
        <f t="shared" ref="G137:G142" si="12">D137/D$143*100</f>
        <v>90.853713794062486</v>
      </c>
      <c r="H137" s="7">
        <f t="shared" ref="H137:H148" si="13">E137*G137/F137</f>
        <v>109.78576364431477</v>
      </c>
      <c r="I137" s="7">
        <f t="shared" ref="I137:I148" si="14">H137/$B$4*100</f>
        <v>136.92879520047794</v>
      </c>
    </row>
    <row r="138" spans="1:9" x14ac:dyDescent="0.3">
      <c r="A138" s="12">
        <v>2011</v>
      </c>
      <c r="B138" s="7">
        <v>4.129724633838384</v>
      </c>
      <c r="C138" s="7">
        <f>[1]IPCs_anual!B137</f>
        <v>271.21628884862423</v>
      </c>
      <c r="D138" s="7">
        <f>[1]IPCs_anual!E137</f>
        <v>113.43377038157672</v>
      </c>
      <c r="E138" s="7">
        <f t="shared" si="10"/>
        <v>27.946138216643217</v>
      </c>
      <c r="F138" s="7">
        <f t="shared" si="11"/>
        <v>27.044586773990133</v>
      </c>
      <c r="G138" s="7">
        <f t="shared" si="12"/>
        <v>93.721821597750335</v>
      </c>
      <c r="H138" s="7">
        <f t="shared" si="13"/>
        <v>96.846108323801886</v>
      </c>
      <c r="I138" s="7">
        <f t="shared" si="14"/>
        <v>120.78998671992103</v>
      </c>
    </row>
    <row r="139" spans="1:9" x14ac:dyDescent="0.3">
      <c r="A139" s="12">
        <v>2012</v>
      </c>
      <c r="B139" s="7">
        <v>4.5507443447839</v>
      </c>
      <c r="C139" s="7">
        <f>[1]IPCs_anual!B138</f>
        <v>335.3697146138598</v>
      </c>
      <c r="D139" s="7">
        <f>[1]IPCs_anual!E138</f>
        <v>115.78109766347281</v>
      </c>
      <c r="E139" s="7">
        <f t="shared" si="10"/>
        <v>30.795208330811764</v>
      </c>
      <c r="F139" s="7">
        <f t="shared" si="11"/>
        <v>33.441705830969106</v>
      </c>
      <c r="G139" s="7">
        <f t="shared" si="12"/>
        <v>95.661242177753607</v>
      </c>
      <c r="H139" s="7">
        <f t="shared" si="13"/>
        <v>88.090837738308949</v>
      </c>
      <c r="I139" s="7">
        <f t="shared" si="14"/>
        <v>109.87009498596385</v>
      </c>
    </row>
    <row r="140" spans="1:9" x14ac:dyDescent="0.3">
      <c r="A140" s="12">
        <v>2013</v>
      </c>
      <c r="B140" s="7">
        <v>5.4758244644197385</v>
      </c>
      <c r="C140" s="7">
        <f>[1]IPCs_anual!B139</f>
        <v>420.91792328681305</v>
      </c>
      <c r="D140" s="7">
        <f>[1]IPCs_anual!E139</f>
        <v>117.47709699109095</v>
      </c>
      <c r="E140" s="7">
        <f t="shared" si="10"/>
        <v>37.055290824685791</v>
      </c>
      <c r="F140" s="7">
        <f t="shared" si="11"/>
        <v>41.972225744197523</v>
      </c>
      <c r="G140" s="7">
        <f t="shared" si="12"/>
        <v>97.062519291951944</v>
      </c>
      <c r="H140" s="7">
        <f t="shared" si="13"/>
        <v>85.691902603882752</v>
      </c>
      <c r="I140" s="7">
        <f t="shared" si="14"/>
        <v>106.87805588346873</v>
      </c>
    </row>
    <row r="141" spans="1:9" x14ac:dyDescent="0.3">
      <c r="A141" s="12">
        <v>2014</v>
      </c>
      <c r="B141" s="7">
        <v>8.124504555201133</v>
      </c>
      <c r="C141" s="7">
        <f>[1]IPCs_anual!B140</f>
        <v>577.91942212497077</v>
      </c>
      <c r="D141" s="7">
        <f>[1]IPCs_anual!E140</f>
        <v>119.38283745167253</v>
      </c>
      <c r="E141" s="7">
        <f t="shared" si="10"/>
        <v>54.979096034877131</v>
      </c>
      <c r="F141" s="7">
        <f t="shared" si="11"/>
        <v>57.627777543834966</v>
      </c>
      <c r="G141" s="7">
        <f t="shared" si="12"/>
        <v>98.637089782357251</v>
      </c>
      <c r="H141" s="7">
        <f t="shared" si="13"/>
        <v>94.103542820473876</v>
      </c>
      <c r="I141" s="7">
        <f t="shared" si="14"/>
        <v>117.36935933014614</v>
      </c>
    </row>
    <row r="142" spans="1:9" x14ac:dyDescent="0.3">
      <c r="A142" s="12">
        <v>2015</v>
      </c>
      <c r="B142" s="7">
        <v>9.2682368076124657</v>
      </c>
      <c r="C142" s="7">
        <f>[1]IPCs_anual!B141</f>
        <v>715.13182608233819</v>
      </c>
      <c r="D142" s="7">
        <f>[1]IPCs_anual!E141</f>
        <v>119.52445789208269</v>
      </c>
      <c r="E142" s="7">
        <f t="shared" si="10"/>
        <v>62.718812951307889</v>
      </c>
      <c r="F142" s="7">
        <f t="shared" si="11"/>
        <v>71.310041175736416</v>
      </c>
      <c r="G142" s="7">
        <f t="shared" si="12"/>
        <v>98.754100136558364</v>
      </c>
      <c r="H142" s="7">
        <f t="shared" si="13"/>
        <v>86.856490790345845</v>
      </c>
      <c r="I142" s="7">
        <f t="shared" si="14"/>
        <v>108.33057260315691</v>
      </c>
    </row>
    <row r="143" spans="1:9" x14ac:dyDescent="0.3">
      <c r="A143" s="12">
        <v>2016</v>
      </c>
      <c r="B143" s="7">
        <v>14.777442957678288</v>
      </c>
      <c r="C143" s="7">
        <f>[1]IPCs_anual!B142</f>
        <v>1002.8487072668599</v>
      </c>
      <c r="D143" s="7">
        <f>[1]IPCs_anual!E142</f>
        <v>121.03240040342915</v>
      </c>
      <c r="E143" s="7">
        <f>B143/B$143*100</f>
        <v>100</v>
      </c>
      <c r="F143" s="7">
        <f t="shared" ref="F143:G143" si="15">C143/C$143*100</f>
        <v>100</v>
      </c>
      <c r="G143" s="7">
        <f t="shared" si="15"/>
        <v>100</v>
      </c>
      <c r="H143" s="7">
        <f t="shared" si="13"/>
        <v>100</v>
      </c>
      <c r="I143" s="7">
        <f t="shared" si="14"/>
        <v>124.72363506447111</v>
      </c>
    </row>
    <row r="144" spans="1:9" x14ac:dyDescent="0.3">
      <c r="A144" s="12">
        <v>2017</v>
      </c>
      <c r="B144" s="7">
        <v>16.556712172160196</v>
      </c>
      <c r="C144" s="7">
        <f>[1]IPCs_anual!B143</f>
        <v>1259.3535939785827</v>
      </c>
      <c r="D144" s="7">
        <f>[1]IPCs_anual!E143</f>
        <v>123.61031265758949</v>
      </c>
      <c r="E144" s="7">
        <f t="shared" ref="E144:E149" si="16">B144/B$143*100</f>
        <v>112.04044041704392</v>
      </c>
      <c r="F144" s="7">
        <f t="shared" ref="F144:F149" si="17">C144/C$143*100</f>
        <v>125.57762550353135</v>
      </c>
      <c r="G144" s="7">
        <f t="shared" ref="G144:G149" si="18">D144/D$143*100</f>
        <v>102.12993565819363</v>
      </c>
      <c r="H144" s="7">
        <f t="shared" si="13"/>
        <v>91.120396050063832</v>
      </c>
      <c r="I144" s="7">
        <f t="shared" si="14"/>
        <v>113.64867023878236</v>
      </c>
    </row>
    <row r="145" spans="1:9" x14ac:dyDescent="0.3">
      <c r="A145" s="12">
        <f>A144+1</f>
        <v>2018</v>
      </c>
      <c r="B145" s="7">
        <v>28.112437580251129</v>
      </c>
      <c r="C145" s="7">
        <f>[1]IPCs_anual!B144</f>
        <v>1691.0250427255917</v>
      </c>
      <c r="D145" s="7">
        <f>[1]IPCs_anual!E144</f>
        <v>126.6297697091948</v>
      </c>
      <c r="E145" s="7">
        <f t="shared" si="16"/>
        <v>190.23885025821767</v>
      </c>
      <c r="F145" s="7">
        <f t="shared" si="17"/>
        <v>168.62214913097623</v>
      </c>
      <c r="G145" s="7">
        <f t="shared" si="18"/>
        <v>104.62468668481193</v>
      </c>
      <c r="H145" s="7">
        <f t="shared" si="13"/>
        <v>118.03716300688835</v>
      </c>
      <c r="I145" s="7">
        <f t="shared" si="14"/>
        <v>147.2202404291663</v>
      </c>
    </row>
    <row r="146" spans="1:9" x14ac:dyDescent="0.3">
      <c r="A146" s="12">
        <f>A145+1</f>
        <v>2019</v>
      </c>
      <c r="B146" s="7">
        <v>47.197722516000731</v>
      </c>
      <c r="C146" s="7">
        <f>[1]IPCs_anual!B145</f>
        <v>2596.5402792260543</v>
      </c>
      <c r="D146" s="7">
        <f>[1]IPCs_anual!E145</f>
        <v>128.92456715414355</v>
      </c>
      <c r="E146" s="7">
        <f t="shared" si="16"/>
        <v>319.39032112099625</v>
      </c>
      <c r="F146" s="7">
        <f t="shared" si="17"/>
        <v>258.91645074785043</v>
      </c>
      <c r="G146" s="7">
        <f t="shared" si="18"/>
        <v>106.52070579812344</v>
      </c>
      <c r="H146" s="7">
        <f t="shared" si="13"/>
        <v>131.4002348349442</v>
      </c>
      <c r="I146" s="7">
        <f t="shared" si="14"/>
        <v>163.88714936939382</v>
      </c>
    </row>
    <row r="147" spans="1:9" x14ac:dyDescent="0.3">
      <c r="A147" s="12">
        <f>A146+1</f>
        <v>2020</v>
      </c>
      <c r="B147" s="7">
        <v>70.634770477171472</v>
      </c>
      <c r="C147" s="7">
        <f>[1]IPCs_anual!B146</f>
        <v>3687.4791374441465</v>
      </c>
      <c r="D147" s="7">
        <f>[1]IPCs_anual!E146</f>
        <v>130.51496049756261</v>
      </c>
      <c r="E147" s="7">
        <f t="shared" si="16"/>
        <v>477.99047967544334</v>
      </c>
      <c r="F147" s="7">
        <f t="shared" si="17"/>
        <v>367.70044282092312</v>
      </c>
      <c r="G147" s="7">
        <f t="shared" si="18"/>
        <v>107.83472860368452</v>
      </c>
      <c r="H147" s="7">
        <f t="shared" si="13"/>
        <v>140.17925367593119</v>
      </c>
      <c r="I147" s="7">
        <f t="shared" si="14"/>
        <v>174.83666079086763</v>
      </c>
    </row>
    <row r="148" spans="1:9" x14ac:dyDescent="0.3">
      <c r="A148" s="12">
        <f>A147+1</f>
        <v>2021</v>
      </c>
      <c r="B148" s="7">
        <v>95.09325630275184</v>
      </c>
      <c r="C148" s="7">
        <f>[1]IPCs_anual!B147</f>
        <v>5472.5648748265339</v>
      </c>
      <c r="D148" s="7">
        <f>[1]IPCs_anual!E147</f>
        <v>136.64636913767021</v>
      </c>
      <c r="E148" s="7">
        <f t="shared" si="16"/>
        <v>643.50278038692647</v>
      </c>
      <c r="F148" s="7">
        <f t="shared" si="17"/>
        <v>545.70194239381658</v>
      </c>
      <c r="G148" s="7">
        <f t="shared" si="18"/>
        <v>112.90065195947206</v>
      </c>
      <c r="H148" s="7">
        <f t="shared" si="13"/>
        <v>133.13473491539509</v>
      </c>
      <c r="I148" s="7">
        <f t="shared" si="14"/>
        <v>166.05048091992836</v>
      </c>
    </row>
    <row r="149" spans="1:9" x14ac:dyDescent="0.3">
      <c r="A149" s="1">
        <v>2022</v>
      </c>
      <c r="B149" s="7">
        <v>130.71095364813547</v>
      </c>
      <c r="C149" s="7">
        <f>[1]IPCs_anual!B148</f>
        <v>9436.3850700839121</v>
      </c>
      <c r="D149" s="7">
        <f>[1]IPCs_anual!E148</f>
        <v>148.31253411221797</v>
      </c>
      <c r="E149" s="7">
        <f t="shared" si="16"/>
        <v>884.53025345781282</v>
      </c>
      <c r="F149" s="7">
        <f t="shared" si="17"/>
        <v>940.95799313553596</v>
      </c>
      <c r="G149" s="7">
        <f t="shared" si="18"/>
        <v>122.53952959526357</v>
      </c>
      <c r="H149" s="7">
        <f>E149*G149/F149</f>
        <v>115.19103080288848</v>
      </c>
      <c r="I149" s="7">
        <f>H149/$B$4*100</f>
        <v>143.67044088559712</v>
      </c>
    </row>
    <row r="150" spans="1:9" x14ac:dyDescent="0.3">
      <c r="A150" s="1"/>
      <c r="B150" s="7"/>
      <c r="C150" s="7"/>
      <c r="D150" s="7"/>
      <c r="E150" s="7"/>
      <c r="F150" s="7"/>
      <c r="G150" s="7"/>
      <c r="H150" s="7"/>
      <c r="I150" s="7"/>
    </row>
    <row r="151" spans="1:9" x14ac:dyDescent="0.3">
      <c r="A151" s="1"/>
      <c r="B151" s="7"/>
      <c r="C151" s="7"/>
      <c r="D151" s="7"/>
      <c r="E151" s="7"/>
      <c r="F151" s="7"/>
      <c r="G151" s="7"/>
      <c r="H151" s="7"/>
      <c r="I151" s="7"/>
    </row>
    <row r="152" spans="1:9" x14ac:dyDescent="0.3">
      <c r="A152" s="1"/>
      <c r="B152" s="7"/>
      <c r="C152" s="7"/>
      <c r="D152" s="7"/>
      <c r="E152" s="7"/>
      <c r="F152" s="7"/>
      <c r="G152" s="7"/>
      <c r="H152" s="7"/>
      <c r="I152" s="7"/>
    </row>
    <row r="153" spans="1:9" x14ac:dyDescent="0.3">
      <c r="A153" s="1"/>
      <c r="B153" s="7"/>
      <c r="C153" s="7"/>
      <c r="D153" s="7"/>
      <c r="E153" s="7"/>
      <c r="F153" s="7"/>
      <c r="G153" s="7"/>
      <c r="H153" s="7"/>
      <c r="I153" s="7"/>
    </row>
    <row r="154" spans="1:9" x14ac:dyDescent="0.3">
      <c r="A154" s="1"/>
      <c r="B154" s="7"/>
      <c r="C154" s="7"/>
      <c r="D154" s="7"/>
      <c r="E154" s="7"/>
      <c r="F154" s="7"/>
      <c r="G154" s="7"/>
      <c r="H154" s="7"/>
      <c r="I154" s="7"/>
    </row>
    <row r="155" spans="1:9" x14ac:dyDescent="0.3">
      <c r="A155" s="1"/>
      <c r="B155" s="7"/>
      <c r="C155" s="7"/>
      <c r="D155" s="7"/>
      <c r="E155" s="7"/>
      <c r="F155" s="7"/>
      <c r="G155" s="7"/>
      <c r="H155" s="7"/>
      <c r="I155" s="7"/>
    </row>
    <row r="156" spans="1:9" x14ac:dyDescent="0.3">
      <c r="A156" s="1"/>
      <c r="B156" s="7"/>
      <c r="C156" s="7"/>
      <c r="D156" s="7"/>
      <c r="E156" s="7"/>
      <c r="F156" s="7"/>
      <c r="G156" s="7"/>
      <c r="H156" s="7"/>
      <c r="I156" s="7"/>
    </row>
    <row r="157" spans="1:9" x14ac:dyDescent="0.3">
      <c r="A157" s="1"/>
      <c r="B157" s="7"/>
      <c r="C157" s="7"/>
      <c r="D157" s="7"/>
      <c r="E157" s="7"/>
      <c r="F157" s="7"/>
      <c r="G157" s="7"/>
      <c r="H157" s="7"/>
      <c r="I157" s="7"/>
    </row>
    <row r="158" spans="1:9" x14ac:dyDescent="0.3">
      <c r="A158" s="1"/>
      <c r="B158" s="7"/>
      <c r="C158" s="7"/>
      <c r="D158" s="7"/>
      <c r="E158" s="7"/>
      <c r="F158" s="7"/>
      <c r="G158" s="7"/>
      <c r="H158" s="7"/>
      <c r="I158" s="7"/>
    </row>
    <row r="159" spans="1:9" x14ac:dyDescent="0.3">
      <c r="A159" s="1"/>
      <c r="B159" s="7"/>
      <c r="C159" s="7"/>
      <c r="D159" s="7"/>
      <c r="E159" s="7"/>
      <c r="F159" s="7"/>
      <c r="G159" s="7"/>
      <c r="H159" s="7"/>
      <c r="I159" s="7"/>
    </row>
    <row r="160" spans="1:9" x14ac:dyDescent="0.3">
      <c r="A160" s="1"/>
      <c r="B160" s="7"/>
      <c r="C160" s="7"/>
      <c r="D160" s="7"/>
      <c r="E160" s="7"/>
      <c r="F160" s="7"/>
      <c r="G160" s="7"/>
      <c r="H160" s="7"/>
      <c r="I160" s="7"/>
    </row>
    <row r="161" spans="1:9" x14ac:dyDescent="0.3">
      <c r="A161" s="1"/>
      <c r="B161" s="7"/>
      <c r="C161" s="7"/>
      <c r="D161" s="7"/>
      <c r="E161" s="7"/>
      <c r="F161" s="7"/>
      <c r="G161" s="7"/>
      <c r="H161" s="7"/>
      <c r="I161" s="7"/>
    </row>
    <row r="162" spans="1:9" x14ac:dyDescent="0.3">
      <c r="A162" s="1"/>
      <c r="B162" s="7"/>
      <c r="C162" s="7"/>
      <c r="D162" s="7"/>
      <c r="E162" s="7"/>
      <c r="F162" s="7"/>
      <c r="G162" s="7"/>
      <c r="H162" s="7"/>
      <c r="I162" s="7"/>
    </row>
    <row r="163" spans="1:9" x14ac:dyDescent="0.3">
      <c r="A163" s="1"/>
      <c r="B163" s="7"/>
      <c r="C163" s="7"/>
      <c r="D163" s="7"/>
      <c r="E163" s="7"/>
      <c r="F163" s="7"/>
      <c r="G163" s="7"/>
      <c r="H163" s="7"/>
      <c r="I163" s="7"/>
    </row>
    <row r="164" spans="1:9" x14ac:dyDescent="0.3">
      <c r="A164" s="1"/>
      <c r="B164" s="7"/>
      <c r="C164" s="7"/>
      <c r="D164" s="7"/>
      <c r="E164" s="7"/>
      <c r="F164" s="7"/>
      <c r="G164" s="7"/>
      <c r="H164" s="7"/>
      <c r="I164" s="7"/>
    </row>
    <row r="165" spans="1:9" x14ac:dyDescent="0.3">
      <c r="A165" s="1"/>
      <c r="B165" s="7"/>
      <c r="C165" s="7"/>
      <c r="D165" s="7"/>
      <c r="E165" s="7"/>
      <c r="F165" s="7"/>
      <c r="G165" s="7"/>
      <c r="H165" s="7"/>
      <c r="I165" s="7"/>
    </row>
    <row r="166" spans="1:9" x14ac:dyDescent="0.3">
      <c r="A166" s="1"/>
      <c r="B166" s="7"/>
      <c r="C166" s="7"/>
      <c r="D166" s="7"/>
      <c r="E166" s="7"/>
      <c r="F166" s="7"/>
      <c r="G166" s="7"/>
      <c r="H166" s="7"/>
      <c r="I166" s="7"/>
    </row>
    <row r="167" spans="1:9" x14ac:dyDescent="0.3">
      <c r="A167" s="1"/>
      <c r="B167" s="7"/>
      <c r="C167" s="7"/>
      <c r="D167" s="7"/>
      <c r="E167" s="7"/>
      <c r="F167" s="7"/>
      <c r="G167" s="7"/>
      <c r="H167" s="7"/>
      <c r="I167" s="7"/>
    </row>
    <row r="168" spans="1:9" x14ac:dyDescent="0.3">
      <c r="A168" s="1"/>
      <c r="B168" s="7"/>
      <c r="C168" s="7"/>
      <c r="D168" s="7"/>
      <c r="E168" s="7"/>
      <c r="F168" s="7"/>
      <c r="G168" s="7"/>
      <c r="H168" s="7"/>
      <c r="I168" s="7"/>
    </row>
    <row r="169" spans="1:9" x14ac:dyDescent="0.3">
      <c r="A169" s="1"/>
      <c r="B169" s="7"/>
      <c r="C169" s="7"/>
      <c r="D169" s="7"/>
      <c r="E169" s="7"/>
      <c r="F169" s="7"/>
      <c r="G169" s="7"/>
      <c r="H169" s="7"/>
      <c r="I169" s="7"/>
    </row>
    <row r="170" spans="1:9" x14ac:dyDescent="0.3">
      <c r="A170" s="1"/>
      <c r="B170" s="7"/>
      <c r="C170" s="7"/>
      <c r="D170" s="7"/>
      <c r="E170" s="7"/>
      <c r="F170" s="7"/>
      <c r="G170" s="7"/>
      <c r="H170" s="7"/>
      <c r="I170" s="7"/>
    </row>
    <row r="171" spans="1:9" x14ac:dyDescent="0.3">
      <c r="A171" s="1"/>
      <c r="B171" s="7"/>
      <c r="C171" s="7"/>
      <c r="D171" s="7"/>
      <c r="E171" s="7"/>
      <c r="F171" s="7"/>
      <c r="G171" s="7"/>
      <c r="H171" s="7"/>
      <c r="I171" s="7"/>
    </row>
    <row r="172" spans="1:9" x14ac:dyDescent="0.3">
      <c r="A172" s="1"/>
      <c r="B172" s="7"/>
      <c r="C172" s="7"/>
      <c r="D172" s="7"/>
      <c r="E172" s="7"/>
      <c r="F172" s="7"/>
      <c r="G172" s="7"/>
      <c r="H172" s="7"/>
      <c r="I172" s="7"/>
    </row>
    <row r="173" spans="1:9" x14ac:dyDescent="0.3">
      <c r="A173" s="1"/>
      <c r="B173" s="7"/>
      <c r="C173" s="7"/>
      <c r="D173" s="7"/>
      <c r="E173" s="7"/>
      <c r="F173" s="7"/>
      <c r="G173" s="7"/>
      <c r="H173" s="7"/>
      <c r="I173" s="7"/>
    </row>
    <row r="174" spans="1:9" x14ac:dyDescent="0.3">
      <c r="A174" s="1"/>
      <c r="B174" s="7"/>
      <c r="C174" s="7"/>
      <c r="D174" s="7"/>
      <c r="E174" s="7"/>
      <c r="F174" s="7"/>
      <c r="G174" s="7"/>
      <c r="H174" s="7"/>
      <c r="I174" s="7"/>
    </row>
    <row r="175" spans="1:9" x14ac:dyDescent="0.3">
      <c r="A175" s="1"/>
      <c r="B175" s="7"/>
      <c r="C175" s="7"/>
      <c r="D175" s="7"/>
      <c r="E175" s="7"/>
      <c r="F175" s="7"/>
      <c r="G175" s="7"/>
      <c r="H175" s="7"/>
      <c r="I175" s="7"/>
    </row>
    <row r="176" spans="1:9" x14ac:dyDescent="0.3">
      <c r="A176" s="1"/>
      <c r="B176" s="7"/>
      <c r="C176" s="7"/>
      <c r="D176" s="7"/>
      <c r="E176" s="7"/>
      <c r="F176" s="7"/>
      <c r="G176" s="7"/>
      <c r="H176" s="7"/>
      <c r="I176" s="7"/>
    </row>
    <row r="177" spans="1:9" x14ac:dyDescent="0.3">
      <c r="A177" s="1"/>
      <c r="B177" s="7"/>
      <c r="C177" s="7"/>
      <c r="D177" s="7"/>
      <c r="E177" s="7"/>
      <c r="F177" s="7"/>
      <c r="G177" s="7"/>
      <c r="H177" s="7"/>
      <c r="I177" s="7"/>
    </row>
    <row r="178" spans="1:9" x14ac:dyDescent="0.3">
      <c r="A178" s="1"/>
      <c r="B178" s="7"/>
      <c r="C178" s="7"/>
      <c r="D178" s="7"/>
      <c r="E178" s="7"/>
      <c r="F178" s="7"/>
      <c r="G178" s="7"/>
      <c r="H178" s="7"/>
      <c r="I178" s="7"/>
    </row>
    <row r="179" spans="1:9" x14ac:dyDescent="0.3">
      <c r="A179" s="1"/>
      <c r="B179" s="7"/>
      <c r="C179" s="7"/>
      <c r="D179" s="7"/>
      <c r="E179" s="7"/>
      <c r="F179" s="7"/>
      <c r="G179" s="7"/>
      <c r="H179" s="7"/>
      <c r="I179" s="7"/>
    </row>
    <row r="180" spans="1:9" x14ac:dyDescent="0.3">
      <c r="A180" s="1"/>
      <c r="B180" s="7"/>
      <c r="C180" s="7"/>
      <c r="D180" s="7"/>
      <c r="E180" s="7"/>
      <c r="F180" s="7"/>
      <c r="G180" s="7"/>
      <c r="H180" s="7"/>
      <c r="I180" s="7"/>
    </row>
    <row r="181" spans="1:9" x14ac:dyDescent="0.3">
      <c r="A181" s="1"/>
      <c r="B181" s="7"/>
      <c r="C181" s="7"/>
      <c r="D181" s="7"/>
      <c r="E181" s="7"/>
      <c r="F181" s="7"/>
      <c r="G181" s="7"/>
      <c r="H181" s="7"/>
      <c r="I181" s="7"/>
    </row>
    <row r="182" spans="1:9" x14ac:dyDescent="0.3">
      <c r="A182" s="1"/>
      <c r="B182" s="7"/>
      <c r="C182" s="7"/>
      <c r="D182" s="7"/>
      <c r="E182" s="7"/>
      <c r="F182" s="7"/>
      <c r="G182" s="7"/>
      <c r="H182" s="7"/>
      <c r="I182" s="7"/>
    </row>
    <row r="183" spans="1:9" x14ac:dyDescent="0.3">
      <c r="A183" s="1"/>
      <c r="B183" s="7"/>
      <c r="C183" s="7"/>
      <c r="D183" s="7"/>
      <c r="E183" s="7"/>
      <c r="F183" s="7"/>
      <c r="G183" s="7"/>
      <c r="H183" s="7"/>
      <c r="I183" s="7"/>
    </row>
    <row r="184" spans="1:9" x14ac:dyDescent="0.3">
      <c r="A184" s="1"/>
      <c r="B184" s="7"/>
      <c r="C184" s="7"/>
      <c r="D184" s="7"/>
      <c r="E184" s="7"/>
      <c r="F184" s="7"/>
      <c r="G184" s="7"/>
      <c r="H184" s="7"/>
      <c r="I184" s="7"/>
    </row>
    <row r="185" spans="1:9" x14ac:dyDescent="0.3">
      <c r="A185" s="1"/>
      <c r="B185" s="7"/>
      <c r="C185" s="7"/>
      <c r="D185" s="7"/>
      <c r="E185" s="7"/>
      <c r="F185" s="7"/>
      <c r="G185" s="7"/>
      <c r="H185" s="7"/>
      <c r="I185" s="7"/>
    </row>
    <row r="186" spans="1:9" x14ac:dyDescent="0.3">
      <c r="A186" s="1"/>
      <c r="B186" s="7"/>
      <c r="C186" s="7"/>
      <c r="D186" s="7"/>
      <c r="E186" s="7"/>
      <c r="F186" s="7"/>
      <c r="G186" s="7"/>
      <c r="H186" s="7"/>
      <c r="I186" s="7"/>
    </row>
    <row r="187" spans="1:9" x14ac:dyDescent="0.3">
      <c r="A187" s="1"/>
      <c r="B187" s="7"/>
      <c r="C187" s="7"/>
      <c r="D187" s="7"/>
      <c r="E187" s="7"/>
      <c r="F187" s="7"/>
      <c r="G187" s="7"/>
      <c r="H187" s="7"/>
      <c r="I187" s="7"/>
    </row>
    <row r="188" spans="1:9" x14ac:dyDescent="0.3">
      <c r="A188" s="1"/>
      <c r="B188" s="7"/>
      <c r="C188" s="7"/>
      <c r="D188" s="7"/>
      <c r="E188" s="7"/>
      <c r="F188" s="7"/>
      <c r="G188" s="7"/>
      <c r="H188" s="7"/>
      <c r="I188" s="7"/>
    </row>
    <row r="189" spans="1:9" x14ac:dyDescent="0.3">
      <c r="A189" s="1"/>
      <c r="B189" s="7"/>
      <c r="C189" s="7"/>
      <c r="D189" s="7"/>
      <c r="E189" s="7"/>
      <c r="F189" s="7"/>
      <c r="G189" s="7"/>
      <c r="H189" s="7"/>
      <c r="I189" s="7"/>
    </row>
    <row r="190" spans="1:9" x14ac:dyDescent="0.3">
      <c r="A190" s="1"/>
      <c r="B190" s="7"/>
      <c r="C190" s="7"/>
      <c r="D190" s="7"/>
      <c r="E190" s="7"/>
      <c r="F190" s="7"/>
      <c r="G190" s="7"/>
      <c r="H190" s="7"/>
      <c r="I190" s="7"/>
    </row>
    <row r="191" spans="1:9" x14ac:dyDescent="0.3">
      <c r="A191" s="1"/>
      <c r="B191" s="7"/>
      <c r="C191" s="7"/>
      <c r="D191" s="7"/>
      <c r="E191" s="7"/>
      <c r="F191" s="7"/>
      <c r="G191" s="7"/>
      <c r="H191" s="7"/>
      <c r="I191" s="7"/>
    </row>
    <row r="192" spans="1:9" x14ac:dyDescent="0.3">
      <c r="A192" s="1"/>
      <c r="B192" s="7"/>
      <c r="C192" s="7"/>
      <c r="D192" s="7"/>
      <c r="E192" s="7"/>
      <c r="F192" s="7"/>
      <c r="G192" s="7"/>
      <c r="H192" s="7"/>
      <c r="I192" s="7"/>
    </row>
    <row r="193" spans="1:9" x14ac:dyDescent="0.3">
      <c r="A193" s="1"/>
      <c r="B193" s="7"/>
      <c r="C193" s="7"/>
      <c r="D193" s="7"/>
      <c r="E193" s="7"/>
      <c r="F193" s="7"/>
      <c r="G193" s="7"/>
      <c r="H193" s="7"/>
      <c r="I193" s="7"/>
    </row>
    <row r="194" spans="1:9" x14ac:dyDescent="0.3">
      <c r="A194" s="1"/>
      <c r="B194" s="7"/>
      <c r="C194" s="7"/>
      <c r="D194" s="7"/>
      <c r="E194" s="7"/>
      <c r="F194" s="7"/>
      <c r="G194" s="7"/>
      <c r="H194" s="7"/>
      <c r="I194" s="7"/>
    </row>
    <row r="195" spans="1:9" x14ac:dyDescent="0.3">
      <c r="A195" s="1"/>
      <c r="B195" s="7"/>
      <c r="C195" s="7"/>
      <c r="D195" s="7"/>
      <c r="E195" s="7"/>
      <c r="F195" s="7"/>
      <c r="G195" s="7"/>
      <c r="H195" s="7"/>
      <c r="I195" s="7"/>
    </row>
    <row r="196" spans="1:9" x14ac:dyDescent="0.3">
      <c r="A196" s="1"/>
      <c r="B196" s="7"/>
      <c r="C196" s="7"/>
      <c r="D196" s="7"/>
      <c r="E196" s="7"/>
      <c r="F196" s="7"/>
      <c r="G196" s="7"/>
      <c r="H196" s="7"/>
      <c r="I196" s="7"/>
    </row>
    <row r="197" spans="1:9" x14ac:dyDescent="0.3">
      <c r="A197" s="1"/>
      <c r="B197" s="7"/>
      <c r="C197" s="7"/>
      <c r="D197" s="7"/>
      <c r="E197" s="7"/>
      <c r="F197" s="7"/>
      <c r="G197" s="7"/>
      <c r="H197" s="7"/>
      <c r="I197" s="7"/>
    </row>
    <row r="198" spans="1:9" x14ac:dyDescent="0.3">
      <c r="A198" s="1"/>
      <c r="B198" s="7"/>
      <c r="C198" s="7"/>
      <c r="D198" s="7"/>
      <c r="E198" s="7"/>
      <c r="F198" s="7"/>
      <c r="G198" s="7"/>
      <c r="H198" s="7"/>
      <c r="I198" s="7"/>
    </row>
    <row r="199" spans="1:9" x14ac:dyDescent="0.3">
      <c r="A199" s="1"/>
      <c r="B199" s="7"/>
      <c r="C199" s="7"/>
      <c r="D199" s="7"/>
      <c r="E199" s="7"/>
      <c r="F199" s="7"/>
      <c r="G199" s="7"/>
      <c r="H199" s="7"/>
      <c r="I199" s="7"/>
    </row>
    <row r="200" spans="1:9" x14ac:dyDescent="0.3">
      <c r="A200" s="1"/>
      <c r="B200" s="7"/>
      <c r="C200" s="7"/>
      <c r="D200" s="7"/>
      <c r="E200" s="7"/>
      <c r="F200" s="7"/>
      <c r="G200" s="7"/>
      <c r="H200" s="7"/>
      <c r="I200" s="7"/>
    </row>
    <row r="201" spans="1:9" x14ac:dyDescent="0.3">
      <c r="A201" s="1"/>
      <c r="B201" s="7"/>
      <c r="C201" s="7"/>
      <c r="D201" s="7"/>
      <c r="E201" s="7"/>
      <c r="F201" s="7"/>
      <c r="G201" s="7"/>
      <c r="H201" s="7"/>
      <c r="I201" s="7"/>
    </row>
    <row r="202" spans="1:9" x14ac:dyDescent="0.3">
      <c r="A202" s="1"/>
      <c r="B202" s="7"/>
      <c r="C202" s="7"/>
      <c r="D202" s="7"/>
      <c r="E202" s="7"/>
      <c r="F202" s="7"/>
      <c r="G202" s="7"/>
      <c r="H202" s="7"/>
      <c r="I202" s="7"/>
    </row>
    <row r="203" spans="1:9" x14ac:dyDescent="0.3">
      <c r="A203" s="1"/>
      <c r="B203" s="7"/>
      <c r="C203" s="7"/>
      <c r="D203" s="7"/>
      <c r="E203" s="7"/>
      <c r="F203" s="7"/>
      <c r="G203" s="7"/>
      <c r="H203" s="7"/>
      <c r="I203" s="7"/>
    </row>
    <row r="204" spans="1:9" x14ac:dyDescent="0.3">
      <c r="A204" s="1"/>
      <c r="B204" s="7"/>
      <c r="C204" s="7"/>
      <c r="D204" s="7"/>
      <c r="E204" s="7"/>
      <c r="F204" s="7"/>
      <c r="G204" s="7"/>
      <c r="H204" s="7"/>
      <c r="I204" s="7"/>
    </row>
    <row r="205" spans="1:9" x14ac:dyDescent="0.3">
      <c r="A205" s="1"/>
      <c r="B205" s="7"/>
      <c r="C205" s="7"/>
      <c r="D205" s="7"/>
      <c r="E205" s="7"/>
      <c r="F205" s="7"/>
      <c r="G205" s="7"/>
      <c r="H205" s="7"/>
      <c r="I205" s="7"/>
    </row>
    <row r="206" spans="1:9" x14ac:dyDescent="0.3">
      <c r="A206" s="1"/>
      <c r="B206" s="7"/>
      <c r="C206" s="7"/>
      <c r="D206" s="7"/>
      <c r="E206" s="7"/>
      <c r="F206" s="7"/>
      <c r="G206" s="7"/>
      <c r="H206" s="7"/>
      <c r="I206" s="7"/>
    </row>
    <row r="207" spans="1:9" x14ac:dyDescent="0.3">
      <c r="A207" s="1"/>
      <c r="B207" s="7"/>
      <c r="C207" s="7"/>
      <c r="D207" s="7"/>
      <c r="E207" s="7"/>
      <c r="F207" s="7"/>
      <c r="G207" s="7"/>
      <c r="H207" s="7"/>
      <c r="I207" s="7"/>
    </row>
    <row r="208" spans="1:9" x14ac:dyDescent="0.3">
      <c r="A208" s="1"/>
      <c r="B208" s="7"/>
      <c r="C208" s="7"/>
      <c r="D208" s="7"/>
      <c r="E208" s="7"/>
      <c r="F208" s="7"/>
      <c r="G208" s="7"/>
      <c r="H208" s="7"/>
      <c r="I208" s="7"/>
    </row>
    <row r="209" spans="1:9" x14ac:dyDescent="0.3">
      <c r="A209" s="1"/>
      <c r="B209" s="7"/>
      <c r="C209" s="7"/>
      <c r="D209" s="7"/>
      <c r="E209" s="7"/>
      <c r="F209" s="7"/>
      <c r="G209" s="7"/>
      <c r="H209" s="7"/>
      <c r="I209" s="7"/>
    </row>
    <row r="210" spans="1:9" x14ac:dyDescent="0.3">
      <c r="A210" s="1"/>
      <c r="B210" s="7"/>
      <c r="C210" s="7"/>
      <c r="D210" s="7"/>
      <c r="E210" s="7"/>
      <c r="F210" s="7"/>
      <c r="G210" s="7"/>
      <c r="H210" s="7"/>
      <c r="I210" s="7"/>
    </row>
    <row r="211" spans="1:9" x14ac:dyDescent="0.3">
      <c r="A211" s="1"/>
      <c r="B211" s="7"/>
      <c r="C211" s="7"/>
      <c r="D211" s="7"/>
      <c r="E211" s="7"/>
      <c r="F211" s="7"/>
      <c r="G211" s="7"/>
      <c r="H211" s="7"/>
      <c r="I211" s="7"/>
    </row>
    <row r="212" spans="1:9" x14ac:dyDescent="0.3">
      <c r="A212" s="1"/>
      <c r="B212" s="7"/>
      <c r="C212" s="7"/>
      <c r="D212" s="7"/>
      <c r="E212" s="7"/>
      <c r="F212" s="7"/>
      <c r="G212" s="7"/>
      <c r="H212" s="7"/>
      <c r="I212" s="7"/>
    </row>
    <row r="213" spans="1:9" x14ac:dyDescent="0.3">
      <c r="A213" s="1"/>
      <c r="B213" s="7"/>
      <c r="C213" s="7"/>
      <c r="D213" s="7"/>
      <c r="E213" s="7"/>
      <c r="F213" s="7"/>
      <c r="G213" s="7"/>
      <c r="H213" s="7"/>
      <c r="I213" s="7"/>
    </row>
    <row r="214" spans="1:9" x14ac:dyDescent="0.3">
      <c r="A214" s="1"/>
      <c r="B214" s="7"/>
      <c r="C214" s="7"/>
      <c r="D214" s="7"/>
      <c r="E214" s="7"/>
      <c r="F214" s="7"/>
      <c r="G214" s="7"/>
      <c r="H214" s="7"/>
      <c r="I214" s="7"/>
    </row>
    <row r="215" spans="1:9" x14ac:dyDescent="0.3">
      <c r="A215" s="1"/>
      <c r="B215" s="7"/>
      <c r="C215" s="7"/>
      <c r="D215" s="7"/>
      <c r="E215" s="7"/>
      <c r="F215" s="7"/>
      <c r="G215" s="7"/>
      <c r="H215" s="7"/>
      <c r="I215" s="7"/>
    </row>
    <row r="216" spans="1:9" x14ac:dyDescent="0.3">
      <c r="A216" s="1"/>
      <c r="B216" s="7"/>
      <c r="C216" s="7"/>
      <c r="D216" s="7"/>
      <c r="E216" s="7"/>
      <c r="F216" s="7"/>
      <c r="G216" s="7"/>
      <c r="H216" s="7"/>
      <c r="I216" s="7"/>
    </row>
    <row r="217" spans="1:9" x14ac:dyDescent="0.3">
      <c r="A217" s="1"/>
      <c r="B217" s="7"/>
      <c r="C217" s="7"/>
      <c r="D217" s="7"/>
      <c r="E217" s="7"/>
      <c r="F217" s="7"/>
      <c r="G217" s="7"/>
      <c r="H217" s="7"/>
      <c r="I217" s="7"/>
    </row>
    <row r="218" spans="1:9" x14ac:dyDescent="0.3">
      <c r="A218" s="1"/>
      <c r="B218" s="7"/>
      <c r="C218" s="7"/>
      <c r="D218" s="7"/>
      <c r="E218" s="7"/>
      <c r="F218" s="7"/>
      <c r="G218" s="7"/>
      <c r="H218" s="7"/>
      <c r="I218" s="7"/>
    </row>
    <row r="219" spans="1:9" x14ac:dyDescent="0.3">
      <c r="A219" s="1"/>
      <c r="B219" s="7"/>
      <c r="C219" s="7"/>
      <c r="D219" s="7"/>
      <c r="E219" s="7"/>
      <c r="F219" s="7"/>
      <c r="G219" s="7"/>
      <c r="H219" s="7"/>
      <c r="I219" s="7"/>
    </row>
    <row r="220" spans="1:9" x14ac:dyDescent="0.3">
      <c r="A220" s="1"/>
      <c r="B220" s="7"/>
      <c r="C220" s="7"/>
      <c r="D220" s="7"/>
      <c r="E220" s="7"/>
      <c r="F220" s="7"/>
      <c r="G220" s="7"/>
      <c r="H220" s="7"/>
      <c r="I220" s="7"/>
    </row>
    <row r="221" spans="1:9" x14ac:dyDescent="0.3">
      <c r="A221" s="1"/>
      <c r="B221" s="7"/>
      <c r="C221" s="7"/>
      <c r="D221" s="7"/>
      <c r="E221" s="7"/>
      <c r="F221" s="7"/>
      <c r="G221" s="7"/>
      <c r="H221" s="7"/>
      <c r="I221" s="7"/>
    </row>
    <row r="222" spans="1:9" x14ac:dyDescent="0.3">
      <c r="A222" s="1"/>
      <c r="B222" s="7"/>
      <c r="C222" s="7"/>
      <c r="D222" s="7"/>
      <c r="E222" s="7"/>
      <c r="F222" s="7"/>
      <c r="G222" s="7"/>
      <c r="H222" s="7"/>
      <c r="I222" s="7"/>
    </row>
    <row r="223" spans="1:9" x14ac:dyDescent="0.3">
      <c r="A223" s="1"/>
      <c r="B223" s="7"/>
      <c r="C223" s="7"/>
      <c r="D223" s="7"/>
      <c r="E223" s="7"/>
      <c r="F223" s="7"/>
      <c r="G223" s="7"/>
      <c r="H223" s="7"/>
      <c r="I223" s="7"/>
    </row>
    <row r="224" spans="1:9" x14ac:dyDescent="0.3">
      <c r="A224" s="1"/>
      <c r="B224" s="7"/>
      <c r="C224" s="7"/>
      <c r="D224" s="7"/>
      <c r="E224" s="7"/>
      <c r="F224" s="7"/>
      <c r="G224" s="7"/>
      <c r="H224" s="7"/>
      <c r="I224" s="7"/>
    </row>
    <row r="225" spans="1:9" x14ac:dyDescent="0.3">
      <c r="A225" s="1"/>
      <c r="B225" s="7"/>
      <c r="C225" s="7"/>
      <c r="D225" s="7"/>
      <c r="E225" s="7"/>
      <c r="F225" s="7"/>
      <c r="G225" s="7"/>
      <c r="H225" s="7"/>
      <c r="I225" s="7"/>
    </row>
    <row r="226" spans="1:9" x14ac:dyDescent="0.3">
      <c r="A226" s="1"/>
      <c r="B226" s="7"/>
      <c r="C226" s="7"/>
      <c r="D226" s="7"/>
      <c r="E226" s="7"/>
      <c r="F226" s="7"/>
      <c r="G226" s="7"/>
      <c r="H226" s="7"/>
      <c r="I226" s="7"/>
    </row>
    <row r="227" spans="1:9" x14ac:dyDescent="0.3">
      <c r="A227" s="1"/>
      <c r="B227" s="7"/>
      <c r="C227" s="7"/>
      <c r="D227" s="7"/>
      <c r="E227" s="7"/>
      <c r="F227" s="7"/>
      <c r="G227" s="7"/>
      <c r="H227" s="7"/>
      <c r="I227" s="7"/>
    </row>
    <row r="228" spans="1:9" x14ac:dyDescent="0.3">
      <c r="A228" s="1"/>
      <c r="B228" s="7"/>
      <c r="C228" s="7"/>
      <c r="D228" s="7"/>
      <c r="E228" s="7"/>
      <c r="F228" s="7"/>
      <c r="G228" s="7"/>
      <c r="H228" s="7"/>
      <c r="I228" s="7"/>
    </row>
    <row r="229" spans="1:9" x14ac:dyDescent="0.3">
      <c r="A229" s="1"/>
      <c r="B229" s="7"/>
      <c r="C229" s="7"/>
      <c r="D229" s="7"/>
      <c r="E229" s="7"/>
      <c r="F229" s="7"/>
      <c r="G229" s="7"/>
      <c r="H229" s="7"/>
      <c r="I229" s="7"/>
    </row>
    <row r="230" spans="1:9" x14ac:dyDescent="0.3">
      <c r="A230" s="1"/>
      <c r="B230" s="7"/>
      <c r="C230" s="7"/>
      <c r="D230" s="7"/>
      <c r="E230" s="7"/>
      <c r="F230" s="7"/>
      <c r="G230" s="7"/>
      <c r="H230" s="7"/>
      <c r="I230" s="7"/>
    </row>
    <row r="231" spans="1:9" x14ac:dyDescent="0.3">
      <c r="A231" s="1"/>
      <c r="B231" s="7"/>
      <c r="C231" s="7"/>
      <c r="D231" s="7"/>
      <c r="E231" s="7"/>
      <c r="F231" s="7"/>
      <c r="G231" s="7"/>
      <c r="H231" s="7"/>
      <c r="I231" s="7"/>
    </row>
    <row r="232" spans="1:9" x14ac:dyDescent="0.3">
      <c r="A232" s="1"/>
      <c r="B232" s="7"/>
      <c r="C232" s="7"/>
      <c r="D232" s="7"/>
      <c r="E232" s="7"/>
      <c r="F232" s="7"/>
      <c r="G232" s="7"/>
      <c r="H232" s="7"/>
      <c r="I232" s="7"/>
    </row>
    <row r="233" spans="1:9" x14ac:dyDescent="0.3">
      <c r="A233" s="1"/>
      <c r="B233" s="7"/>
      <c r="C233" s="7"/>
      <c r="D233" s="7"/>
      <c r="E233" s="7"/>
      <c r="F233" s="7"/>
      <c r="G233" s="7"/>
      <c r="H233" s="7"/>
      <c r="I233" s="7"/>
    </row>
    <row r="234" spans="1:9" x14ac:dyDescent="0.3">
      <c r="A234" s="1"/>
      <c r="B234" s="7"/>
      <c r="C234" s="7"/>
      <c r="D234" s="7"/>
      <c r="E234" s="7"/>
      <c r="F234" s="7"/>
      <c r="G234" s="7"/>
      <c r="H234" s="7"/>
      <c r="I234" s="7"/>
    </row>
    <row r="235" spans="1:9" x14ac:dyDescent="0.3">
      <c r="A235" s="1"/>
      <c r="B235" s="7"/>
      <c r="C235" s="7"/>
      <c r="D235" s="7"/>
      <c r="E235" s="7"/>
      <c r="F235" s="7"/>
      <c r="G235" s="7"/>
      <c r="H235" s="7"/>
      <c r="I235" s="7"/>
    </row>
    <row r="236" spans="1:9" x14ac:dyDescent="0.3">
      <c r="A236" s="1"/>
      <c r="B236" s="7"/>
      <c r="C236" s="7"/>
      <c r="D236" s="7"/>
      <c r="E236" s="7"/>
      <c r="F236" s="7"/>
      <c r="G236" s="7"/>
      <c r="H236" s="7"/>
      <c r="I236" s="7"/>
    </row>
    <row r="237" spans="1:9" x14ac:dyDescent="0.3">
      <c r="A237" s="1"/>
      <c r="B237" s="7"/>
      <c r="C237" s="7"/>
      <c r="D237" s="7"/>
      <c r="E237" s="7"/>
      <c r="F237" s="7"/>
      <c r="G237" s="7"/>
      <c r="H237" s="7"/>
      <c r="I237" s="7"/>
    </row>
    <row r="238" spans="1:9" x14ac:dyDescent="0.3">
      <c r="A238" s="1"/>
      <c r="B238" s="7"/>
      <c r="C238" s="7"/>
      <c r="D238" s="7"/>
      <c r="E238" s="7"/>
      <c r="F238" s="7"/>
      <c r="G238" s="7"/>
      <c r="H238" s="7"/>
      <c r="I238" s="7"/>
    </row>
    <row r="239" spans="1:9" x14ac:dyDescent="0.3">
      <c r="A239" s="1"/>
      <c r="B239" s="7"/>
      <c r="C239" s="7"/>
      <c r="D239" s="7"/>
      <c r="E239" s="7"/>
      <c r="F239" s="7"/>
      <c r="G239" s="7"/>
      <c r="H239" s="7"/>
      <c r="I239" s="7"/>
    </row>
    <row r="240" spans="1:9" x14ac:dyDescent="0.3">
      <c r="A240" s="1"/>
      <c r="B240" s="7"/>
      <c r="C240" s="7"/>
      <c r="D240" s="7"/>
      <c r="E240" s="7"/>
      <c r="F240" s="7"/>
      <c r="G240" s="7"/>
      <c r="H240" s="7"/>
      <c r="I240" s="7"/>
    </row>
    <row r="241" spans="1:9" x14ac:dyDescent="0.3">
      <c r="A241" s="1"/>
      <c r="B241" s="7"/>
      <c r="C241" s="7"/>
      <c r="D241" s="7"/>
      <c r="E241" s="7"/>
      <c r="F241" s="7"/>
      <c r="G241" s="7"/>
      <c r="H241" s="7"/>
      <c r="I241" s="7"/>
    </row>
    <row r="242" spans="1:9" x14ac:dyDescent="0.3">
      <c r="A242" s="1"/>
      <c r="B242" s="7"/>
      <c r="C242" s="7"/>
      <c r="D242" s="7"/>
      <c r="E242" s="7"/>
      <c r="F242" s="7"/>
      <c r="G242" s="7"/>
      <c r="H242" s="7"/>
      <c r="I242" s="7"/>
    </row>
    <row r="243" spans="1:9" x14ac:dyDescent="0.3">
      <c r="A243" s="1"/>
      <c r="B243" s="7"/>
      <c r="C243" s="7"/>
      <c r="D243" s="7"/>
      <c r="E243" s="7"/>
      <c r="F243" s="7"/>
      <c r="G243" s="7"/>
      <c r="H243" s="7"/>
      <c r="I243" s="7"/>
    </row>
    <row r="244" spans="1:9" x14ac:dyDescent="0.3">
      <c r="A244" s="1"/>
      <c r="B244" s="7"/>
      <c r="C244" s="7"/>
      <c r="D244" s="7"/>
      <c r="E244" s="7"/>
      <c r="F244" s="7"/>
      <c r="G244" s="7"/>
      <c r="H244" s="7"/>
      <c r="I244" s="7"/>
    </row>
    <row r="245" spans="1:9" x14ac:dyDescent="0.3">
      <c r="A245" s="1"/>
      <c r="B245" s="7"/>
      <c r="C245" s="7"/>
      <c r="D245" s="7"/>
      <c r="E245" s="7"/>
      <c r="F245" s="7"/>
      <c r="G245" s="7"/>
      <c r="H245" s="7"/>
      <c r="I245" s="7"/>
    </row>
    <row r="246" spans="1:9" x14ac:dyDescent="0.3">
      <c r="A246" s="1"/>
      <c r="B246" s="7"/>
      <c r="C246" s="7"/>
      <c r="D246" s="7"/>
      <c r="E246" s="7"/>
      <c r="F246" s="7"/>
      <c r="G246" s="7"/>
      <c r="H246" s="7"/>
      <c r="I246" s="7"/>
    </row>
    <row r="247" spans="1:9" x14ac:dyDescent="0.3">
      <c r="A247" s="1"/>
      <c r="B247" s="7"/>
      <c r="C247" s="7"/>
      <c r="D247" s="7"/>
      <c r="E247" s="7"/>
      <c r="F247" s="7"/>
      <c r="G247" s="7"/>
      <c r="H247" s="7"/>
      <c r="I247" s="7"/>
    </row>
    <row r="248" spans="1:9" x14ac:dyDescent="0.3">
      <c r="A248" s="1"/>
      <c r="B248" s="7"/>
      <c r="C248" s="7"/>
      <c r="D248" s="7"/>
      <c r="E248" s="7"/>
      <c r="F248" s="7"/>
      <c r="G248" s="7"/>
      <c r="H248" s="7"/>
      <c r="I248" s="7"/>
    </row>
    <row r="249" spans="1:9" x14ac:dyDescent="0.3">
      <c r="A249" s="1"/>
      <c r="B249" s="7"/>
      <c r="C249" s="7"/>
      <c r="D249" s="7"/>
      <c r="E249" s="7"/>
      <c r="F249" s="7"/>
      <c r="G249" s="7"/>
      <c r="H249" s="7"/>
      <c r="I249" s="7"/>
    </row>
    <row r="250" spans="1:9" x14ac:dyDescent="0.3">
      <c r="A250" s="1"/>
      <c r="B250" s="7"/>
      <c r="C250" s="7"/>
      <c r="D250" s="7"/>
      <c r="E250" s="7"/>
      <c r="F250" s="7"/>
      <c r="G250" s="7"/>
      <c r="H250" s="7"/>
      <c r="I250" s="7"/>
    </row>
    <row r="251" spans="1:9" x14ac:dyDescent="0.3">
      <c r="A251" s="1"/>
      <c r="B251" s="7"/>
      <c r="C251" s="7"/>
      <c r="D251" s="7"/>
      <c r="E251" s="7"/>
      <c r="F251" s="7"/>
      <c r="G251" s="7"/>
      <c r="H251" s="7"/>
      <c r="I251" s="7"/>
    </row>
    <row r="252" spans="1:9" x14ac:dyDescent="0.3">
      <c r="A252" s="1"/>
      <c r="B252" s="7"/>
      <c r="C252" s="7"/>
      <c r="D252" s="7"/>
      <c r="E252" s="7"/>
      <c r="F252" s="7"/>
      <c r="G252" s="7"/>
      <c r="H252" s="7"/>
      <c r="I252" s="7"/>
    </row>
    <row r="253" spans="1:9" x14ac:dyDescent="0.3">
      <c r="A253" s="1"/>
      <c r="B253" s="7"/>
      <c r="C253" s="7"/>
      <c r="D253" s="7"/>
      <c r="E253" s="7"/>
      <c r="F253" s="7"/>
      <c r="G253" s="7"/>
      <c r="H253" s="7"/>
      <c r="I253" s="7"/>
    </row>
    <row r="254" spans="1:9" x14ac:dyDescent="0.3">
      <c r="A254" s="1"/>
      <c r="B254" s="7"/>
      <c r="C254" s="7"/>
      <c r="D254" s="7"/>
      <c r="E254" s="7"/>
      <c r="F254" s="7"/>
      <c r="G254" s="7"/>
      <c r="H254" s="7"/>
      <c r="I254" s="7"/>
    </row>
    <row r="255" spans="1:9" x14ac:dyDescent="0.3">
      <c r="A255" s="1"/>
      <c r="B255" s="7"/>
      <c r="C255" s="7"/>
      <c r="D255" s="7"/>
      <c r="E255" s="7"/>
      <c r="F255" s="7"/>
      <c r="G255" s="7"/>
      <c r="H255" s="7"/>
      <c r="I255" s="7"/>
    </row>
    <row r="256" spans="1:9" x14ac:dyDescent="0.3">
      <c r="A256" s="1"/>
      <c r="B256" s="7"/>
      <c r="C256" s="7"/>
      <c r="D256" s="7"/>
      <c r="E256" s="7"/>
      <c r="F256" s="7"/>
      <c r="G256" s="7"/>
      <c r="H256" s="7"/>
      <c r="I256" s="7"/>
    </row>
    <row r="257" spans="1:9" x14ac:dyDescent="0.3">
      <c r="A257" s="1"/>
      <c r="B257" s="7"/>
      <c r="C257" s="7"/>
      <c r="D257" s="7"/>
      <c r="E257" s="7"/>
      <c r="F257" s="7"/>
      <c r="G257" s="7"/>
      <c r="H257" s="7"/>
      <c r="I257" s="7"/>
    </row>
    <row r="258" spans="1:9" x14ac:dyDescent="0.3">
      <c r="A258" s="1"/>
      <c r="B258" s="7"/>
      <c r="C258" s="7"/>
      <c r="D258" s="7"/>
      <c r="E258" s="7"/>
      <c r="F258" s="7"/>
      <c r="G258" s="7"/>
      <c r="H258" s="7"/>
      <c r="I258" s="7"/>
    </row>
    <row r="259" spans="1:9" x14ac:dyDescent="0.3">
      <c r="A259" s="1"/>
      <c r="B259" s="7"/>
      <c r="C259" s="7"/>
      <c r="D259" s="7"/>
      <c r="E259" s="7"/>
      <c r="F259" s="7"/>
      <c r="G259" s="7"/>
      <c r="H259" s="7"/>
      <c r="I259" s="7"/>
    </row>
    <row r="260" spans="1:9" x14ac:dyDescent="0.3">
      <c r="A260" s="1"/>
      <c r="B260" s="7"/>
      <c r="C260" s="7"/>
      <c r="D260" s="7"/>
      <c r="E260" s="7"/>
      <c r="F260" s="7"/>
      <c r="G260" s="7"/>
      <c r="H260" s="7"/>
      <c r="I260" s="7"/>
    </row>
    <row r="261" spans="1:9" x14ac:dyDescent="0.3">
      <c r="A261" s="1"/>
      <c r="B261" s="7"/>
      <c r="C261" s="7"/>
      <c r="D261" s="7"/>
      <c r="E261" s="7"/>
      <c r="F261" s="7"/>
      <c r="G261" s="7"/>
      <c r="H261" s="7"/>
      <c r="I261" s="7"/>
    </row>
    <row r="262" spans="1:9" x14ac:dyDescent="0.3">
      <c r="A262" s="1"/>
      <c r="B262" s="7"/>
      <c r="C262" s="7"/>
      <c r="D262" s="7"/>
      <c r="E262" s="7"/>
      <c r="F262" s="7"/>
      <c r="G262" s="7"/>
      <c r="H262" s="7"/>
      <c r="I262" s="7"/>
    </row>
    <row r="263" spans="1:9" x14ac:dyDescent="0.3">
      <c r="A263" s="1"/>
      <c r="B263" s="7"/>
      <c r="C263" s="7"/>
      <c r="D263" s="7"/>
      <c r="E263" s="7"/>
      <c r="F263" s="7"/>
      <c r="G263" s="7"/>
      <c r="H263" s="7"/>
      <c r="I263" s="7"/>
    </row>
    <row r="264" spans="1:9" x14ac:dyDescent="0.3">
      <c r="A264" s="1"/>
      <c r="B264" s="7"/>
      <c r="C264" s="7"/>
      <c r="D264" s="7"/>
      <c r="E264" s="7"/>
      <c r="F264" s="7"/>
      <c r="G264" s="7"/>
      <c r="H264" s="7"/>
      <c r="I264" s="7"/>
    </row>
    <row r="265" spans="1:9" x14ac:dyDescent="0.3">
      <c r="A265" s="1"/>
      <c r="B265" s="7"/>
      <c r="C265" s="7"/>
      <c r="D265" s="7"/>
      <c r="E265" s="7"/>
      <c r="F265" s="7"/>
      <c r="G265" s="7"/>
      <c r="H265" s="7"/>
      <c r="I265" s="7"/>
    </row>
    <row r="266" spans="1:9" x14ac:dyDescent="0.3">
      <c r="A266" s="1"/>
      <c r="B266" s="7"/>
      <c r="C266" s="7"/>
      <c r="D266" s="7"/>
      <c r="E266" s="7"/>
      <c r="F266" s="7"/>
      <c r="G266" s="7"/>
      <c r="H266" s="7"/>
      <c r="I266" s="7"/>
    </row>
    <row r="267" spans="1:9" x14ac:dyDescent="0.3">
      <c r="A267" s="1"/>
      <c r="B267" s="7"/>
      <c r="C267" s="7"/>
      <c r="D267" s="7"/>
      <c r="E267" s="7"/>
      <c r="F267" s="7"/>
      <c r="G267" s="7"/>
      <c r="H267" s="7"/>
      <c r="I267" s="7"/>
    </row>
    <row r="268" spans="1:9" x14ac:dyDescent="0.3">
      <c r="A268" s="1"/>
      <c r="B268" s="7"/>
      <c r="C268" s="7"/>
      <c r="D268" s="7"/>
      <c r="E268" s="7"/>
      <c r="F268" s="7"/>
      <c r="G268" s="7"/>
      <c r="H268" s="7"/>
      <c r="I268" s="7"/>
    </row>
    <row r="269" spans="1:9" x14ac:dyDescent="0.3">
      <c r="A269" s="1"/>
      <c r="B269" s="7"/>
      <c r="C269" s="7"/>
      <c r="D269" s="7"/>
      <c r="E269" s="7"/>
      <c r="F269" s="7"/>
      <c r="G269" s="7"/>
      <c r="H269" s="7"/>
      <c r="I269" s="7"/>
    </row>
    <row r="270" spans="1:9" x14ac:dyDescent="0.3">
      <c r="A270" s="1"/>
      <c r="B270" s="7"/>
      <c r="C270" s="7"/>
      <c r="D270" s="7"/>
      <c r="E270" s="7"/>
      <c r="F270" s="7"/>
      <c r="G270" s="7"/>
      <c r="H270" s="7"/>
      <c r="I270" s="7"/>
    </row>
    <row r="271" spans="1:9" x14ac:dyDescent="0.3">
      <c r="A271" s="1"/>
      <c r="B271" s="7"/>
      <c r="C271" s="7"/>
      <c r="D271" s="7"/>
      <c r="E271" s="7"/>
      <c r="F271" s="7"/>
      <c r="G271" s="7"/>
      <c r="H271" s="7"/>
      <c r="I271" s="7"/>
    </row>
    <row r="272" spans="1:9" x14ac:dyDescent="0.3">
      <c r="A272" s="1"/>
      <c r="B272" s="7"/>
      <c r="C272" s="7"/>
      <c r="D272" s="7"/>
      <c r="E272" s="7"/>
      <c r="F272" s="7"/>
      <c r="G272" s="7"/>
      <c r="H272" s="7"/>
      <c r="I272" s="7"/>
    </row>
    <row r="273" spans="1:9" x14ac:dyDescent="0.3">
      <c r="A273" s="1"/>
      <c r="B273" s="7"/>
      <c r="C273" s="7"/>
      <c r="D273" s="7"/>
      <c r="E273" s="7"/>
      <c r="F273" s="7"/>
      <c r="G273" s="7"/>
      <c r="H273" s="7"/>
      <c r="I273" s="7"/>
    </row>
    <row r="274" spans="1:9" x14ac:dyDescent="0.3">
      <c r="A274" s="1"/>
      <c r="B274" s="7"/>
      <c r="C274" s="7"/>
      <c r="D274" s="7"/>
      <c r="E274" s="7"/>
      <c r="F274" s="7"/>
      <c r="G274" s="7"/>
      <c r="H274" s="7"/>
      <c r="I274" s="7"/>
    </row>
    <row r="275" spans="1:9" x14ac:dyDescent="0.3">
      <c r="A275" s="1"/>
      <c r="B275" s="7"/>
      <c r="C275" s="7"/>
      <c r="D275" s="7"/>
      <c r="E275" s="7"/>
      <c r="F275" s="7"/>
      <c r="G275" s="7"/>
      <c r="H275" s="7"/>
      <c r="I275" s="7"/>
    </row>
    <row r="276" spans="1:9" x14ac:dyDescent="0.3">
      <c r="A276" s="1"/>
      <c r="B276" s="7"/>
      <c r="C276" s="7"/>
      <c r="D276" s="7"/>
      <c r="E276" s="7"/>
      <c r="F276" s="7"/>
      <c r="G276" s="7"/>
      <c r="H276" s="7"/>
      <c r="I276" s="7"/>
    </row>
    <row r="277" spans="1:9" x14ac:dyDescent="0.3">
      <c r="A277" s="1"/>
      <c r="B277" s="7"/>
      <c r="C277" s="7"/>
      <c r="D277" s="7"/>
      <c r="E277" s="7"/>
      <c r="F277" s="7"/>
      <c r="G277" s="7"/>
      <c r="H277" s="7"/>
      <c r="I277" s="7"/>
    </row>
    <row r="278" spans="1:9" x14ac:dyDescent="0.3">
      <c r="A278" s="1"/>
      <c r="B278" s="7"/>
      <c r="C278" s="7"/>
      <c r="D278" s="7"/>
      <c r="E278" s="7"/>
      <c r="F278" s="7"/>
      <c r="G278" s="7"/>
      <c r="H278" s="7"/>
      <c r="I278" s="7"/>
    </row>
    <row r="279" spans="1:9" x14ac:dyDescent="0.3">
      <c r="A279" s="1"/>
      <c r="B279" s="7"/>
      <c r="C279" s="7"/>
      <c r="D279" s="7"/>
      <c r="E279" s="7"/>
      <c r="F279" s="7"/>
      <c r="G279" s="7"/>
      <c r="H279" s="7"/>
      <c r="I279" s="7"/>
    </row>
    <row r="280" spans="1:9" x14ac:dyDescent="0.3">
      <c r="A280" s="1"/>
      <c r="B280" s="7"/>
      <c r="C280" s="7"/>
      <c r="D280" s="7"/>
      <c r="E280" s="7"/>
      <c r="F280" s="7"/>
      <c r="G280" s="7"/>
      <c r="H280" s="7"/>
      <c r="I280" s="7"/>
    </row>
    <row r="281" spans="1:9" x14ac:dyDescent="0.3">
      <c r="A281" s="1"/>
      <c r="B281" s="7"/>
      <c r="C281" s="7"/>
      <c r="D281" s="7"/>
      <c r="E281" s="7"/>
      <c r="F281" s="7"/>
      <c r="G281" s="7"/>
      <c r="H281" s="7"/>
      <c r="I281" s="7"/>
    </row>
    <row r="282" spans="1:9" x14ac:dyDescent="0.3">
      <c r="A282" s="1"/>
      <c r="B282" s="7"/>
      <c r="C282" s="7"/>
      <c r="D282" s="7"/>
      <c r="E282" s="7"/>
      <c r="F282" s="7"/>
      <c r="G282" s="7"/>
      <c r="H282" s="7"/>
      <c r="I282" s="7"/>
    </row>
    <row r="283" spans="1:9" x14ac:dyDescent="0.3">
      <c r="A283" s="1"/>
      <c r="B283" s="7"/>
      <c r="C283" s="7"/>
      <c r="D283" s="7"/>
      <c r="E283" s="7"/>
      <c r="F283" s="7"/>
      <c r="G283" s="7"/>
      <c r="H283" s="7"/>
      <c r="I283" s="7"/>
    </row>
    <row r="284" spans="1:9" x14ac:dyDescent="0.3">
      <c r="A284" s="1"/>
      <c r="B284" s="7"/>
      <c r="C284" s="7"/>
      <c r="D284" s="7"/>
      <c r="E284" s="7"/>
      <c r="F284" s="7"/>
      <c r="G284" s="7"/>
      <c r="H284" s="7"/>
      <c r="I284" s="7"/>
    </row>
    <row r="285" spans="1:9" x14ac:dyDescent="0.3">
      <c r="A285" s="1"/>
      <c r="B285" s="7"/>
      <c r="C285" s="7"/>
      <c r="D285" s="7"/>
      <c r="E285" s="7"/>
      <c r="F285" s="7"/>
      <c r="G285" s="7"/>
      <c r="H285" s="7"/>
      <c r="I285" s="7"/>
    </row>
    <row r="286" spans="1:9" x14ac:dyDescent="0.3">
      <c r="A286" s="1"/>
      <c r="B286" s="7"/>
      <c r="C286" s="7"/>
      <c r="D286" s="7"/>
      <c r="E286" s="7"/>
      <c r="F286" s="7"/>
      <c r="G286" s="7"/>
      <c r="H286" s="7"/>
      <c r="I286" s="7"/>
    </row>
    <row r="287" spans="1:9" x14ac:dyDescent="0.3">
      <c r="A287" s="1"/>
      <c r="B287" s="7"/>
      <c r="C287" s="7"/>
      <c r="D287" s="7"/>
      <c r="E287" s="7"/>
      <c r="F287" s="7"/>
      <c r="G287" s="7"/>
      <c r="H287" s="7"/>
      <c r="I287" s="7"/>
    </row>
    <row r="288" spans="1:9" x14ac:dyDescent="0.3">
      <c r="A288" s="1"/>
      <c r="B288" s="7"/>
      <c r="C288" s="7"/>
      <c r="D288" s="7"/>
      <c r="E288" s="7"/>
      <c r="F288" s="7"/>
      <c r="G288" s="7"/>
      <c r="H288" s="7"/>
      <c r="I288" s="7"/>
    </row>
    <row r="289" spans="1:9" x14ac:dyDescent="0.3">
      <c r="A289" s="1"/>
      <c r="B289" s="7"/>
      <c r="C289" s="7"/>
      <c r="D289" s="7"/>
      <c r="E289" s="7"/>
      <c r="F289" s="7"/>
      <c r="G289" s="7"/>
      <c r="H289" s="7"/>
      <c r="I289" s="7"/>
    </row>
    <row r="290" spans="1:9" x14ac:dyDescent="0.3">
      <c r="A290" s="1"/>
      <c r="B290" s="7"/>
      <c r="C290" s="7"/>
      <c r="D290" s="7"/>
      <c r="E290" s="7"/>
      <c r="F290" s="7"/>
      <c r="G290" s="7"/>
      <c r="H290" s="7"/>
      <c r="I290" s="7"/>
    </row>
    <row r="291" spans="1:9" x14ac:dyDescent="0.3">
      <c r="A291" s="1"/>
      <c r="B291" s="7"/>
      <c r="C291" s="7"/>
      <c r="D291" s="7"/>
      <c r="E291" s="7"/>
      <c r="F291" s="7"/>
      <c r="G291" s="7"/>
      <c r="H291" s="7"/>
      <c r="I291" s="7"/>
    </row>
    <row r="292" spans="1:9" x14ac:dyDescent="0.3">
      <c r="A292" s="1"/>
      <c r="B292" s="7"/>
      <c r="C292" s="7"/>
      <c r="D292" s="7"/>
      <c r="E292" s="7"/>
      <c r="F292" s="7"/>
      <c r="G292" s="7"/>
      <c r="H292" s="7"/>
      <c r="I292" s="7"/>
    </row>
    <row r="293" spans="1:9" x14ac:dyDescent="0.3">
      <c r="A293" s="1"/>
      <c r="B293" s="7"/>
      <c r="C293" s="7"/>
      <c r="D293" s="7"/>
      <c r="E293" s="7"/>
      <c r="F293" s="7"/>
      <c r="G293" s="7"/>
      <c r="H293" s="7"/>
      <c r="I293" s="7"/>
    </row>
    <row r="294" spans="1:9" x14ac:dyDescent="0.3">
      <c r="A294" s="1"/>
      <c r="B294" s="7"/>
      <c r="C294" s="7"/>
      <c r="D294" s="7"/>
      <c r="E294" s="7"/>
      <c r="F294" s="7"/>
      <c r="G294" s="7"/>
      <c r="H294" s="7"/>
      <c r="I294" s="7"/>
    </row>
    <row r="295" spans="1:9" x14ac:dyDescent="0.3">
      <c r="A295" s="1"/>
      <c r="B295" s="7"/>
      <c r="C295" s="7"/>
      <c r="D295" s="7"/>
      <c r="E295" s="7"/>
      <c r="F295" s="7"/>
      <c r="G295" s="7"/>
      <c r="H295" s="7"/>
      <c r="I295" s="7"/>
    </row>
    <row r="296" spans="1:9" x14ac:dyDescent="0.3">
      <c r="A296" s="1"/>
      <c r="B296" s="7"/>
      <c r="C296" s="7"/>
      <c r="D296" s="7"/>
      <c r="E296" s="7"/>
      <c r="F296" s="7"/>
      <c r="G296" s="7"/>
      <c r="H296" s="7"/>
      <c r="I296" s="7"/>
    </row>
    <row r="297" spans="1:9" x14ac:dyDescent="0.3">
      <c r="A297" s="1"/>
      <c r="B297" s="7"/>
      <c r="C297" s="7"/>
      <c r="D297" s="7"/>
      <c r="E297" s="7"/>
      <c r="F297" s="7"/>
      <c r="G297" s="7"/>
      <c r="H297" s="7"/>
      <c r="I297" s="7"/>
    </row>
    <row r="298" spans="1:9" x14ac:dyDescent="0.3">
      <c r="A298" s="1"/>
      <c r="B298" s="7"/>
      <c r="C298" s="7"/>
      <c r="D298" s="7"/>
      <c r="E298" s="7"/>
      <c r="F298" s="7"/>
      <c r="G298" s="7"/>
      <c r="H298" s="7"/>
      <c r="I298" s="7"/>
    </row>
    <row r="299" spans="1:9" x14ac:dyDescent="0.3">
      <c r="A299" s="1"/>
      <c r="B299" s="7"/>
      <c r="C299" s="7"/>
      <c r="D299" s="7"/>
      <c r="E299" s="7"/>
      <c r="F299" s="7"/>
      <c r="G299" s="7"/>
      <c r="H299" s="7"/>
      <c r="I299" s="7"/>
    </row>
    <row r="300" spans="1:9" x14ac:dyDescent="0.3">
      <c r="A300" s="1"/>
      <c r="B300" s="7"/>
      <c r="C300" s="7"/>
      <c r="D300" s="7"/>
      <c r="E300" s="7"/>
      <c r="F300" s="7"/>
      <c r="G300" s="7"/>
      <c r="H300" s="7"/>
      <c r="I300" s="7"/>
    </row>
    <row r="301" spans="1:9" x14ac:dyDescent="0.3">
      <c r="A301" s="1"/>
      <c r="B301" s="7"/>
      <c r="C301" s="7"/>
      <c r="D301" s="7"/>
      <c r="E301" s="7"/>
      <c r="F301" s="7"/>
      <c r="G301" s="7"/>
      <c r="H301" s="7"/>
      <c r="I301" s="7"/>
    </row>
    <row r="302" spans="1:9" x14ac:dyDescent="0.3">
      <c r="A302" s="1"/>
      <c r="B302" s="7"/>
      <c r="C302" s="7"/>
      <c r="D302" s="7"/>
      <c r="E302" s="7"/>
      <c r="F302" s="7"/>
      <c r="G302" s="7"/>
      <c r="H302" s="7"/>
      <c r="I302" s="7"/>
    </row>
    <row r="303" spans="1:9" x14ac:dyDescent="0.3">
      <c r="A303" s="1"/>
      <c r="B303" s="7"/>
      <c r="C303" s="7"/>
      <c r="D303" s="7"/>
      <c r="E303" s="7"/>
      <c r="F303" s="7"/>
      <c r="G303" s="7"/>
      <c r="H303" s="7"/>
      <c r="I303" s="7"/>
    </row>
    <row r="304" spans="1:9" x14ac:dyDescent="0.3">
      <c r="A304" s="1"/>
      <c r="B304" s="7"/>
      <c r="C304" s="7"/>
      <c r="D304" s="7"/>
      <c r="E304" s="7"/>
      <c r="F304" s="7"/>
      <c r="G304" s="7"/>
      <c r="H304" s="7"/>
      <c r="I304" s="7"/>
    </row>
    <row r="305" spans="1:9" x14ac:dyDescent="0.3">
      <c r="A305" s="1"/>
      <c r="B305" s="7"/>
      <c r="C305" s="7"/>
      <c r="D305" s="7"/>
      <c r="E305" s="7"/>
      <c r="F305" s="7"/>
      <c r="G305" s="7"/>
      <c r="H305" s="7"/>
      <c r="I305" s="7"/>
    </row>
    <row r="306" spans="1:9" x14ac:dyDescent="0.3">
      <c r="A306" s="1"/>
      <c r="B306" s="7"/>
      <c r="C306" s="7"/>
      <c r="D306" s="7"/>
      <c r="E306" s="7"/>
      <c r="F306" s="7"/>
      <c r="G306" s="7"/>
      <c r="H306" s="7"/>
      <c r="I306" s="7"/>
    </row>
    <row r="307" spans="1:9" x14ac:dyDescent="0.3">
      <c r="A307" s="1"/>
      <c r="B307" s="7"/>
      <c r="C307" s="7"/>
      <c r="D307" s="7"/>
      <c r="E307" s="7"/>
      <c r="F307" s="7"/>
      <c r="G307" s="7"/>
      <c r="H307" s="7"/>
      <c r="I307" s="7"/>
    </row>
    <row r="308" spans="1:9" x14ac:dyDescent="0.3">
      <c r="A308" s="1"/>
      <c r="B308" s="7"/>
      <c r="C308" s="7"/>
      <c r="D308" s="7"/>
      <c r="E308" s="7"/>
      <c r="F308" s="7"/>
      <c r="G308" s="7"/>
      <c r="H308" s="7"/>
      <c r="I308" s="7"/>
    </row>
    <row r="309" spans="1:9" x14ac:dyDescent="0.3">
      <c r="A309" s="1"/>
      <c r="B309" s="7"/>
      <c r="C309" s="7"/>
      <c r="D309" s="7"/>
      <c r="E309" s="7"/>
      <c r="F309" s="7"/>
      <c r="G309" s="7"/>
      <c r="H309" s="7"/>
      <c r="I309" s="7"/>
    </row>
    <row r="310" spans="1:9" x14ac:dyDescent="0.3">
      <c r="A310" s="1"/>
      <c r="B310" s="7"/>
      <c r="C310" s="7"/>
      <c r="D310" s="7"/>
      <c r="E310" s="7"/>
      <c r="F310" s="7"/>
      <c r="G310" s="7"/>
      <c r="H310" s="7"/>
      <c r="I310" s="7"/>
    </row>
    <row r="311" spans="1:9" x14ac:dyDescent="0.3">
      <c r="A311" s="1"/>
      <c r="B311" s="7"/>
      <c r="C311" s="7"/>
      <c r="D311" s="7"/>
      <c r="E311" s="7"/>
      <c r="F311" s="7"/>
      <c r="G311" s="7"/>
      <c r="H311" s="7"/>
      <c r="I311" s="7"/>
    </row>
    <row r="312" spans="1:9" x14ac:dyDescent="0.3">
      <c r="A312" s="1"/>
      <c r="B312" s="7"/>
      <c r="C312" s="7"/>
      <c r="D312" s="7"/>
      <c r="E312" s="7"/>
      <c r="F312" s="7"/>
      <c r="G312" s="7"/>
      <c r="H312" s="7"/>
      <c r="I312" s="7"/>
    </row>
    <row r="313" spans="1:9" x14ac:dyDescent="0.3">
      <c r="A313" s="1"/>
      <c r="B313" s="7"/>
      <c r="C313" s="7"/>
      <c r="D313" s="7"/>
      <c r="E313" s="7"/>
      <c r="F313" s="7"/>
      <c r="G313" s="7"/>
      <c r="H313" s="7"/>
      <c r="I313" s="7"/>
    </row>
    <row r="314" spans="1:9" x14ac:dyDescent="0.3">
      <c r="A314" s="1"/>
      <c r="B314" s="7"/>
      <c r="C314" s="7"/>
      <c r="D314" s="7"/>
      <c r="E314" s="7"/>
      <c r="F314" s="7"/>
      <c r="G314" s="7"/>
      <c r="H314" s="7"/>
      <c r="I314" s="7"/>
    </row>
    <row r="315" spans="1:9" x14ac:dyDescent="0.3">
      <c r="A315" s="1"/>
      <c r="B315" s="7"/>
      <c r="C315" s="7"/>
      <c r="D315" s="7"/>
      <c r="E315" s="7"/>
      <c r="F315" s="7"/>
      <c r="G315" s="7"/>
      <c r="H315" s="7"/>
      <c r="I315" s="7"/>
    </row>
    <row r="316" spans="1:9" x14ac:dyDescent="0.3">
      <c r="A316" s="1"/>
      <c r="B316" s="7"/>
      <c r="C316" s="7"/>
      <c r="D316" s="7"/>
      <c r="E316" s="7"/>
      <c r="F316" s="7"/>
      <c r="G316" s="7"/>
      <c r="H316" s="7"/>
      <c r="I316" s="7"/>
    </row>
    <row r="317" spans="1:9" x14ac:dyDescent="0.3">
      <c r="A317" s="1"/>
      <c r="B317" s="7"/>
      <c r="C317" s="7"/>
      <c r="D317" s="7"/>
      <c r="E317" s="7"/>
      <c r="F317" s="7"/>
      <c r="G317" s="7"/>
      <c r="H317" s="7"/>
      <c r="I317" s="7"/>
    </row>
    <row r="318" spans="1:9" x14ac:dyDescent="0.3">
      <c r="A318" s="1"/>
      <c r="B318" s="7"/>
      <c r="C318" s="7"/>
      <c r="D318" s="7"/>
      <c r="E318" s="7"/>
      <c r="F318" s="7"/>
      <c r="G318" s="7"/>
      <c r="H318" s="7"/>
      <c r="I318" s="7"/>
    </row>
    <row r="319" spans="1:9" x14ac:dyDescent="0.3">
      <c r="A319" s="1"/>
      <c r="B319" s="7"/>
      <c r="C319" s="7"/>
      <c r="D319" s="7"/>
      <c r="E319" s="7"/>
      <c r="F319" s="7"/>
      <c r="G319" s="7"/>
      <c r="H319" s="7"/>
      <c r="I319" s="7"/>
    </row>
    <row r="320" spans="1:9" x14ac:dyDescent="0.3">
      <c r="A320" s="1"/>
      <c r="B320" s="7"/>
      <c r="C320" s="7"/>
      <c r="D320" s="7"/>
      <c r="E320" s="7"/>
      <c r="F320" s="7"/>
      <c r="G320" s="7"/>
      <c r="H320" s="7"/>
      <c r="I320" s="7"/>
    </row>
    <row r="321" spans="1:9" x14ac:dyDescent="0.3">
      <c r="A321" s="1"/>
      <c r="B321" s="7"/>
      <c r="C321" s="7"/>
      <c r="D321" s="7"/>
      <c r="E321" s="7"/>
      <c r="F321" s="7"/>
      <c r="G321" s="7"/>
      <c r="H321" s="7"/>
      <c r="I321" s="7"/>
    </row>
    <row r="322" spans="1:9" x14ac:dyDescent="0.3">
      <c r="A322" s="1"/>
      <c r="B322" s="7"/>
      <c r="C322" s="7"/>
      <c r="D322" s="7"/>
      <c r="E322" s="7"/>
      <c r="F322" s="7"/>
      <c r="G322" s="7"/>
      <c r="H322" s="7"/>
      <c r="I322" s="7"/>
    </row>
    <row r="323" spans="1:9" x14ac:dyDescent="0.3">
      <c r="A323" s="1"/>
      <c r="B323" s="7"/>
      <c r="C323" s="7"/>
      <c r="D323" s="7"/>
      <c r="E323" s="7"/>
      <c r="F323" s="7"/>
      <c r="G323" s="7"/>
      <c r="H323" s="7"/>
      <c r="I323" s="7"/>
    </row>
    <row r="324" spans="1:9" x14ac:dyDescent="0.3">
      <c r="A324" s="1"/>
      <c r="B324" s="7"/>
      <c r="C324" s="7"/>
      <c r="D324" s="7"/>
      <c r="E324" s="7"/>
      <c r="F324" s="7"/>
      <c r="G324" s="7"/>
      <c r="H324" s="7"/>
      <c r="I324" s="7"/>
    </row>
    <row r="325" spans="1:9" x14ac:dyDescent="0.3">
      <c r="A325" s="1"/>
      <c r="B325" s="7"/>
      <c r="C325" s="7"/>
      <c r="D325" s="7"/>
      <c r="E325" s="7"/>
      <c r="F325" s="7"/>
      <c r="G325" s="7"/>
      <c r="H325" s="7"/>
      <c r="I325" s="7"/>
    </row>
    <row r="326" spans="1:9" x14ac:dyDescent="0.3">
      <c r="A326" s="1"/>
      <c r="B326" s="7"/>
      <c r="C326" s="7"/>
      <c r="D326" s="7"/>
      <c r="E326" s="7"/>
      <c r="F326" s="7"/>
      <c r="G326" s="7"/>
      <c r="H326" s="7"/>
      <c r="I326" s="7"/>
    </row>
    <row r="327" spans="1:9" x14ac:dyDescent="0.3">
      <c r="A327" s="1"/>
      <c r="B327" s="7"/>
      <c r="C327" s="7"/>
      <c r="D327" s="7"/>
      <c r="E327" s="7"/>
      <c r="F327" s="7"/>
      <c r="G327" s="7"/>
      <c r="H327" s="7"/>
      <c r="I327" s="7"/>
    </row>
    <row r="328" spans="1:9" x14ac:dyDescent="0.3">
      <c r="A328" s="1"/>
      <c r="B328" s="7"/>
      <c r="C328" s="7"/>
      <c r="D328" s="7"/>
      <c r="E328" s="7"/>
      <c r="F328" s="7"/>
      <c r="G328" s="7"/>
      <c r="H328" s="7"/>
      <c r="I328" s="7"/>
    </row>
    <row r="329" spans="1:9" x14ac:dyDescent="0.3">
      <c r="A329" s="1"/>
      <c r="B329" s="7"/>
      <c r="C329" s="7"/>
      <c r="D329" s="7"/>
      <c r="E329" s="7"/>
      <c r="F329" s="7"/>
      <c r="G329" s="7"/>
      <c r="H329" s="7"/>
      <c r="I329" s="7"/>
    </row>
    <row r="330" spans="1:9" x14ac:dyDescent="0.3">
      <c r="A330" s="1"/>
      <c r="B330" s="7"/>
      <c r="C330" s="7"/>
      <c r="D330" s="7"/>
      <c r="E330" s="7"/>
      <c r="F330" s="7"/>
      <c r="G330" s="7"/>
      <c r="H330" s="7"/>
      <c r="I330" s="7"/>
    </row>
    <row r="331" spans="1:9" x14ac:dyDescent="0.3">
      <c r="A331" s="1"/>
      <c r="B331" s="7"/>
      <c r="C331" s="7"/>
      <c r="D331" s="7"/>
      <c r="E331" s="7"/>
      <c r="F331" s="7"/>
      <c r="G331" s="7"/>
      <c r="H331" s="7"/>
      <c r="I331" s="7"/>
    </row>
    <row r="332" spans="1:9" x14ac:dyDescent="0.3">
      <c r="A332" s="1"/>
      <c r="B332" s="7"/>
      <c r="C332" s="7"/>
      <c r="D332" s="7"/>
      <c r="E332" s="7"/>
      <c r="F332" s="7"/>
      <c r="G332" s="7"/>
      <c r="H332" s="7"/>
      <c r="I332" s="7"/>
    </row>
    <row r="333" spans="1:9" x14ac:dyDescent="0.3">
      <c r="A333" s="1"/>
      <c r="B333" s="7"/>
      <c r="C333" s="7"/>
      <c r="D333" s="7"/>
      <c r="E333" s="7"/>
      <c r="F333" s="7"/>
      <c r="G333" s="7"/>
      <c r="H333" s="7"/>
      <c r="I333" s="7"/>
    </row>
    <row r="334" spans="1:9" x14ac:dyDescent="0.3">
      <c r="A334" s="1"/>
      <c r="B334" s="7"/>
      <c r="C334" s="7"/>
      <c r="D334" s="7"/>
      <c r="E334" s="7"/>
      <c r="F334" s="7"/>
      <c r="G334" s="7"/>
      <c r="H334" s="7"/>
      <c r="I334" s="7"/>
    </row>
    <row r="335" spans="1:9" x14ac:dyDescent="0.3">
      <c r="A335" s="1"/>
      <c r="B335" s="7"/>
      <c r="C335" s="7"/>
      <c r="D335" s="7"/>
      <c r="E335" s="7"/>
      <c r="F335" s="7"/>
      <c r="G335" s="7"/>
      <c r="H335" s="7"/>
      <c r="I335" s="7"/>
    </row>
    <row r="336" spans="1:9" x14ac:dyDescent="0.3">
      <c r="A336" s="1"/>
      <c r="B336" s="7"/>
      <c r="C336" s="7"/>
      <c r="D336" s="7"/>
      <c r="E336" s="7"/>
      <c r="F336" s="7"/>
      <c r="G336" s="7"/>
      <c r="H336" s="7"/>
      <c r="I336" s="7"/>
    </row>
    <row r="337" spans="1:9" x14ac:dyDescent="0.3">
      <c r="A337" s="1"/>
      <c r="B337" s="7"/>
      <c r="C337" s="7"/>
      <c r="D337" s="7"/>
      <c r="E337" s="7"/>
      <c r="F337" s="7"/>
      <c r="G337" s="7"/>
      <c r="H337" s="7"/>
      <c r="I337" s="7"/>
    </row>
    <row r="338" spans="1:9" x14ac:dyDescent="0.3">
      <c r="A338" s="1"/>
      <c r="B338" s="7"/>
      <c r="C338" s="7"/>
      <c r="D338" s="7"/>
      <c r="E338" s="7"/>
      <c r="F338" s="7"/>
      <c r="G338" s="7"/>
      <c r="H338" s="7"/>
      <c r="I338" s="7"/>
    </row>
    <row r="339" spans="1:9" x14ac:dyDescent="0.3">
      <c r="A339" s="1"/>
      <c r="B339" s="7"/>
      <c r="C339" s="7"/>
      <c r="D339" s="7"/>
      <c r="E339" s="7"/>
      <c r="F339" s="7"/>
      <c r="G339" s="7"/>
      <c r="H339" s="7"/>
      <c r="I339" s="7"/>
    </row>
    <row r="340" spans="1:9" x14ac:dyDescent="0.3">
      <c r="A340" s="1"/>
      <c r="B340" s="7"/>
      <c r="C340" s="7"/>
      <c r="D340" s="7"/>
      <c r="E340" s="7"/>
      <c r="F340" s="7"/>
      <c r="G340" s="7"/>
      <c r="H340" s="7"/>
      <c r="I340" s="7"/>
    </row>
    <row r="341" spans="1:9" x14ac:dyDescent="0.3">
      <c r="A341" s="1"/>
      <c r="B341" s="7"/>
      <c r="C341" s="7"/>
      <c r="D341" s="7"/>
      <c r="E341" s="7"/>
      <c r="F341" s="7"/>
      <c r="G341" s="7"/>
      <c r="H341" s="7"/>
      <c r="I341" s="7"/>
    </row>
    <row r="342" spans="1:9" x14ac:dyDescent="0.3">
      <c r="A342" s="1"/>
      <c r="B342" s="7"/>
      <c r="C342" s="7"/>
      <c r="D342" s="7"/>
      <c r="E342" s="7"/>
      <c r="F342" s="7"/>
      <c r="G342" s="7"/>
      <c r="H342" s="7"/>
      <c r="I342" s="7"/>
    </row>
    <row r="343" spans="1:9" x14ac:dyDescent="0.3">
      <c r="A343" s="1"/>
      <c r="B343" s="7"/>
      <c r="C343" s="7"/>
      <c r="D343" s="7"/>
      <c r="E343" s="7"/>
      <c r="F343" s="7"/>
      <c r="G343" s="7"/>
      <c r="H343" s="7"/>
      <c r="I343" s="7"/>
    </row>
    <row r="344" spans="1:9" x14ac:dyDescent="0.3">
      <c r="A344" s="1"/>
      <c r="B344" s="7"/>
      <c r="C344" s="7"/>
      <c r="D344" s="7"/>
      <c r="E344" s="7"/>
      <c r="F344" s="7"/>
      <c r="G344" s="7"/>
      <c r="H344" s="7"/>
      <c r="I344" s="7"/>
    </row>
    <row r="345" spans="1:9" x14ac:dyDescent="0.3">
      <c r="A345" s="1"/>
      <c r="B345" s="7"/>
      <c r="C345" s="7"/>
      <c r="D345" s="7"/>
      <c r="E345" s="7"/>
      <c r="F345" s="7"/>
      <c r="G345" s="7"/>
      <c r="H345" s="7"/>
      <c r="I345" s="7"/>
    </row>
    <row r="346" spans="1:9" x14ac:dyDescent="0.3">
      <c r="A346" s="1"/>
      <c r="B346" s="7"/>
      <c r="C346" s="7"/>
      <c r="D346" s="7"/>
      <c r="E346" s="7"/>
      <c r="F346" s="7"/>
      <c r="G346" s="7"/>
      <c r="H346" s="7"/>
      <c r="I346" s="7"/>
    </row>
    <row r="347" spans="1:9" x14ac:dyDescent="0.3">
      <c r="A347" s="1"/>
      <c r="B347" s="7"/>
      <c r="C347" s="7"/>
      <c r="D347" s="7"/>
      <c r="E347" s="7"/>
      <c r="F347" s="7"/>
      <c r="G347" s="7"/>
      <c r="H347" s="7"/>
      <c r="I347" s="7"/>
    </row>
    <row r="348" spans="1:9" x14ac:dyDescent="0.3">
      <c r="A348" s="1"/>
      <c r="B348" s="7"/>
      <c r="C348" s="7"/>
      <c r="D348" s="7"/>
      <c r="E348" s="7"/>
      <c r="F348" s="7"/>
      <c r="G348" s="7"/>
      <c r="H348" s="7"/>
      <c r="I348" s="7"/>
    </row>
    <row r="349" spans="1:9" x14ac:dyDescent="0.3">
      <c r="A349" s="1"/>
      <c r="B349" s="7"/>
      <c r="C349" s="7"/>
      <c r="D349" s="7"/>
      <c r="E349" s="7"/>
      <c r="F349" s="7"/>
      <c r="G349" s="7"/>
      <c r="H349" s="7"/>
      <c r="I349" s="7"/>
    </row>
    <row r="350" spans="1:9" x14ac:dyDescent="0.3">
      <c r="A350" s="1"/>
      <c r="B350" s="7"/>
      <c r="C350" s="7"/>
      <c r="D350" s="7"/>
      <c r="E350" s="7"/>
      <c r="F350" s="7"/>
      <c r="G350" s="7"/>
      <c r="H350" s="7"/>
      <c r="I350" s="7"/>
    </row>
    <row r="351" spans="1:9" x14ac:dyDescent="0.3">
      <c r="A351" s="1"/>
      <c r="B351" s="7"/>
      <c r="C351" s="7"/>
      <c r="D351" s="7"/>
      <c r="E351" s="7"/>
      <c r="F351" s="7"/>
      <c r="G351" s="7"/>
      <c r="H351" s="7"/>
      <c r="I351" s="7"/>
    </row>
    <row r="352" spans="1:9" x14ac:dyDescent="0.3">
      <c r="A352" s="1"/>
      <c r="B352" s="7"/>
      <c r="C352" s="7"/>
      <c r="D352" s="7"/>
      <c r="E352" s="7"/>
      <c r="F352" s="7"/>
      <c r="G352" s="7"/>
      <c r="H352" s="7"/>
      <c r="I352" s="7"/>
    </row>
    <row r="353" spans="1:9" x14ac:dyDescent="0.3">
      <c r="A353" s="1"/>
      <c r="B353" s="7"/>
      <c r="C353" s="7"/>
      <c r="D353" s="7"/>
      <c r="E353" s="7"/>
      <c r="F353" s="7"/>
      <c r="G353" s="7"/>
      <c r="H353" s="7"/>
      <c r="I353" s="7"/>
    </row>
    <row r="354" spans="1:9" x14ac:dyDescent="0.3">
      <c r="A354" s="1"/>
      <c r="B354" s="7"/>
      <c r="C354" s="7"/>
      <c r="D354" s="7"/>
      <c r="E354" s="7"/>
      <c r="F354" s="7"/>
      <c r="G354" s="7"/>
      <c r="H354" s="7"/>
      <c r="I354" s="7"/>
    </row>
    <row r="355" spans="1:9" x14ac:dyDescent="0.3">
      <c r="A355" s="1"/>
      <c r="B355" s="7"/>
      <c r="C355" s="7"/>
      <c r="D355" s="7"/>
      <c r="E355" s="7"/>
      <c r="F355" s="7"/>
      <c r="G355" s="7"/>
      <c r="H355" s="7"/>
      <c r="I355" s="7"/>
    </row>
    <row r="356" spans="1:9" x14ac:dyDescent="0.3">
      <c r="A356" s="1"/>
      <c r="B356" s="7"/>
      <c r="C356" s="7"/>
      <c r="D356" s="7"/>
      <c r="E356" s="7"/>
      <c r="F356" s="7"/>
      <c r="G356" s="7"/>
      <c r="H356" s="7"/>
      <c r="I356" s="7"/>
    </row>
    <row r="357" spans="1:9" x14ac:dyDescent="0.3">
      <c r="A357" s="1"/>
      <c r="B357" s="7"/>
      <c r="C357" s="7"/>
      <c r="D357" s="7"/>
      <c r="E357" s="7"/>
      <c r="F357" s="7"/>
      <c r="G357" s="7"/>
      <c r="H357" s="7"/>
      <c r="I357" s="7"/>
    </row>
    <row r="358" spans="1:9" x14ac:dyDescent="0.3">
      <c r="A358" s="1"/>
      <c r="B358" s="7"/>
      <c r="C358" s="7"/>
      <c r="D358" s="7"/>
      <c r="E358" s="7"/>
      <c r="F358" s="7"/>
      <c r="G358" s="7"/>
      <c r="H358" s="7"/>
      <c r="I358" s="7"/>
    </row>
    <row r="359" spans="1:9" x14ac:dyDescent="0.3">
      <c r="A359" s="1"/>
      <c r="B359" s="7"/>
      <c r="C359" s="7"/>
      <c r="D359" s="7"/>
      <c r="E359" s="7"/>
      <c r="F359" s="7"/>
      <c r="G359" s="7"/>
      <c r="H359" s="7"/>
      <c r="I359" s="7"/>
    </row>
    <row r="360" spans="1:9" x14ac:dyDescent="0.3">
      <c r="A360" s="1"/>
      <c r="B360" s="7"/>
      <c r="C360" s="7"/>
      <c r="D360" s="7"/>
      <c r="E360" s="7"/>
      <c r="F360" s="7"/>
      <c r="G360" s="7"/>
      <c r="H360" s="7"/>
      <c r="I360" s="7"/>
    </row>
    <row r="361" spans="1:9" x14ac:dyDescent="0.3">
      <c r="A361" s="1"/>
      <c r="B361" s="7"/>
      <c r="C361" s="7"/>
      <c r="D361" s="7"/>
      <c r="E361" s="7"/>
      <c r="F361" s="7"/>
      <c r="G361" s="7"/>
      <c r="H361" s="7"/>
      <c r="I361" s="7"/>
    </row>
    <row r="362" spans="1:9" x14ac:dyDescent="0.3">
      <c r="A362" s="1"/>
      <c r="B362" s="7"/>
      <c r="C362" s="7"/>
      <c r="D362" s="7"/>
      <c r="E362" s="7"/>
      <c r="F362" s="7"/>
      <c r="G362" s="7"/>
      <c r="H362" s="7"/>
      <c r="I362" s="7"/>
    </row>
    <row r="363" spans="1:9" x14ac:dyDescent="0.3">
      <c r="A363" s="1"/>
      <c r="B363" s="7"/>
      <c r="C363" s="7"/>
      <c r="D363" s="7"/>
      <c r="E363" s="7"/>
      <c r="F363" s="7"/>
      <c r="G363" s="7"/>
      <c r="H363" s="7"/>
      <c r="I363" s="7"/>
    </row>
    <row r="364" spans="1:9" x14ac:dyDescent="0.3">
      <c r="A364" s="1"/>
      <c r="B364" s="7"/>
      <c r="C364" s="7"/>
      <c r="D364" s="7"/>
      <c r="E364" s="7"/>
      <c r="F364" s="7"/>
      <c r="G364" s="7"/>
      <c r="H364" s="7"/>
      <c r="I364" s="7"/>
    </row>
    <row r="365" spans="1:9" x14ac:dyDescent="0.3">
      <c r="A365" s="1"/>
      <c r="B365" s="7"/>
      <c r="C365" s="7"/>
      <c r="D365" s="7"/>
      <c r="E365" s="7"/>
      <c r="F365" s="7"/>
      <c r="G365" s="7"/>
      <c r="H365" s="7"/>
      <c r="I365" s="7"/>
    </row>
    <row r="366" spans="1:9" x14ac:dyDescent="0.3">
      <c r="A366" s="1"/>
      <c r="B366" s="7"/>
      <c r="C366" s="7"/>
      <c r="D366" s="7"/>
      <c r="E366" s="7"/>
      <c r="F366" s="7"/>
      <c r="G366" s="7"/>
      <c r="H366" s="7"/>
      <c r="I366" s="7"/>
    </row>
    <row r="367" spans="1:9" x14ac:dyDescent="0.3">
      <c r="A367" s="1"/>
      <c r="B367" s="7"/>
      <c r="C367" s="7"/>
      <c r="D367" s="7"/>
      <c r="E367" s="7"/>
      <c r="F367" s="7"/>
      <c r="G367" s="7"/>
      <c r="H367" s="7"/>
      <c r="I367" s="7"/>
    </row>
    <row r="368" spans="1:9" x14ac:dyDescent="0.3">
      <c r="A368" s="1"/>
      <c r="B368" s="7"/>
      <c r="C368" s="7"/>
      <c r="D368" s="7"/>
      <c r="E368" s="7"/>
      <c r="F368" s="7"/>
      <c r="G368" s="7"/>
      <c r="H368" s="7"/>
      <c r="I368" s="7"/>
    </row>
    <row r="369" spans="1:9" x14ac:dyDescent="0.3">
      <c r="A369" s="1"/>
      <c r="B369" s="7"/>
      <c r="C369" s="7"/>
      <c r="D369" s="7"/>
      <c r="E369" s="7"/>
      <c r="F369" s="7"/>
      <c r="G369" s="7"/>
      <c r="H369" s="7"/>
      <c r="I369" s="7"/>
    </row>
    <row r="370" spans="1:9" x14ac:dyDescent="0.3">
      <c r="A370" s="1"/>
      <c r="B370" s="7"/>
      <c r="C370" s="7"/>
      <c r="D370" s="7"/>
      <c r="E370" s="7"/>
      <c r="F370" s="7"/>
      <c r="G370" s="7"/>
      <c r="H370" s="7"/>
      <c r="I370" s="7"/>
    </row>
    <row r="371" spans="1:9" x14ac:dyDescent="0.3">
      <c r="A371" s="1"/>
      <c r="B371" s="7"/>
      <c r="C371" s="7"/>
      <c r="D371" s="7"/>
      <c r="E371" s="7"/>
      <c r="F371" s="7"/>
      <c r="G371" s="7"/>
      <c r="H371" s="7"/>
      <c r="I371" s="7"/>
    </row>
    <row r="372" spans="1:9" x14ac:dyDescent="0.3">
      <c r="A372" s="1"/>
      <c r="B372" s="7"/>
      <c r="C372" s="7"/>
      <c r="D372" s="7"/>
      <c r="E372" s="7"/>
      <c r="F372" s="7"/>
      <c r="G372" s="7"/>
      <c r="H372" s="7"/>
      <c r="I372" s="7"/>
    </row>
    <row r="373" spans="1:9" x14ac:dyDescent="0.3">
      <c r="A373" s="1"/>
      <c r="B373" s="7"/>
      <c r="C373" s="7"/>
      <c r="D373" s="7"/>
      <c r="E373" s="7"/>
      <c r="F373" s="7"/>
      <c r="G373" s="7"/>
      <c r="H373" s="7"/>
      <c r="I373" s="7"/>
    </row>
    <row r="374" spans="1:9" x14ac:dyDescent="0.3">
      <c r="A374" s="1"/>
      <c r="B374" s="7"/>
      <c r="C374" s="7"/>
      <c r="D374" s="7"/>
      <c r="E374" s="7"/>
      <c r="F374" s="7"/>
      <c r="G374" s="7"/>
      <c r="H374" s="7"/>
      <c r="I374" s="7"/>
    </row>
    <row r="375" spans="1:9" x14ac:dyDescent="0.3">
      <c r="A375" s="1"/>
      <c r="B375" s="7"/>
      <c r="C375" s="7"/>
      <c r="D375" s="7"/>
      <c r="E375" s="7"/>
      <c r="F375" s="7"/>
      <c r="G375" s="7"/>
      <c r="H375" s="7"/>
      <c r="I375" s="7"/>
    </row>
    <row r="376" spans="1:9" x14ac:dyDescent="0.3">
      <c r="A376" s="1"/>
      <c r="B376" s="7"/>
      <c r="C376" s="7"/>
      <c r="D376" s="7"/>
      <c r="E376" s="7"/>
      <c r="F376" s="7"/>
      <c r="G376" s="7"/>
      <c r="H376" s="7"/>
      <c r="I376" s="7"/>
    </row>
    <row r="377" spans="1:9" x14ac:dyDescent="0.3">
      <c r="A377" s="1"/>
      <c r="B377" s="7"/>
      <c r="C377" s="7"/>
      <c r="D377" s="7"/>
      <c r="E377" s="7"/>
      <c r="F377" s="7"/>
      <c r="G377" s="7"/>
      <c r="H377" s="7"/>
      <c r="I377" s="7"/>
    </row>
    <row r="378" spans="1:9" x14ac:dyDescent="0.3">
      <c r="A378" s="1"/>
      <c r="B378" s="7"/>
      <c r="C378" s="7"/>
      <c r="D378" s="7"/>
      <c r="E378" s="7"/>
      <c r="F378" s="7"/>
      <c r="G378" s="7"/>
      <c r="H378" s="7"/>
      <c r="I378" s="7"/>
    </row>
    <row r="379" spans="1:9" x14ac:dyDescent="0.3">
      <c r="A379" s="1"/>
      <c r="B379" s="7"/>
      <c r="C379" s="7"/>
      <c r="D379" s="7"/>
      <c r="E379" s="7"/>
      <c r="F379" s="7"/>
      <c r="G379" s="7"/>
      <c r="H379" s="7"/>
      <c r="I379" s="7"/>
    </row>
    <row r="380" spans="1:9" x14ac:dyDescent="0.3">
      <c r="A380" s="1"/>
      <c r="B380" s="7"/>
      <c r="C380" s="7"/>
      <c r="D380" s="7"/>
      <c r="E380" s="7"/>
      <c r="F380" s="7"/>
      <c r="G380" s="7"/>
      <c r="H380" s="7"/>
      <c r="I380" s="7"/>
    </row>
    <row r="381" spans="1:9" x14ac:dyDescent="0.3">
      <c r="A381" s="1"/>
      <c r="B381" s="7"/>
      <c r="C381" s="7"/>
      <c r="D381" s="7"/>
      <c r="E381" s="7"/>
      <c r="F381" s="7"/>
      <c r="G381" s="7"/>
      <c r="H381" s="7"/>
      <c r="I381" s="7"/>
    </row>
    <row r="382" spans="1:9" x14ac:dyDescent="0.3">
      <c r="A382" s="1"/>
      <c r="B382" s="7"/>
      <c r="C382" s="7"/>
      <c r="D382" s="7"/>
      <c r="E382" s="7"/>
      <c r="F382" s="7"/>
      <c r="G382" s="7"/>
      <c r="H382" s="7"/>
      <c r="I382" s="7"/>
    </row>
    <row r="383" spans="1:9" x14ac:dyDescent="0.3">
      <c r="A383" s="1"/>
      <c r="B383" s="7"/>
      <c r="C383" s="7"/>
      <c r="D383" s="7"/>
      <c r="E383" s="7"/>
      <c r="F383" s="7"/>
      <c r="G383" s="7"/>
      <c r="H383" s="7"/>
      <c r="I383" s="7"/>
    </row>
    <row r="384" spans="1:9" x14ac:dyDescent="0.3">
      <c r="A384" s="1"/>
      <c r="B384" s="7"/>
      <c r="C384" s="7"/>
      <c r="D384" s="7"/>
      <c r="E384" s="7"/>
      <c r="F384" s="7"/>
      <c r="G384" s="7"/>
      <c r="H384" s="7"/>
      <c r="I384" s="7"/>
    </row>
    <row r="385" spans="1:9" x14ac:dyDescent="0.3">
      <c r="A385" s="1"/>
      <c r="B385" s="7"/>
      <c r="C385" s="7"/>
      <c r="D385" s="7"/>
      <c r="E385" s="7"/>
      <c r="F385" s="7"/>
      <c r="G385" s="7"/>
      <c r="H385" s="7"/>
      <c r="I385" s="7"/>
    </row>
    <row r="386" spans="1:9" x14ac:dyDescent="0.3">
      <c r="A386" s="1"/>
      <c r="B386" s="7"/>
      <c r="C386" s="7"/>
      <c r="D386" s="7"/>
      <c r="E386" s="7"/>
      <c r="F386" s="7"/>
      <c r="G386" s="7"/>
      <c r="H386" s="7"/>
      <c r="I386" s="7"/>
    </row>
    <row r="387" spans="1:9" x14ac:dyDescent="0.3">
      <c r="A387" s="1"/>
      <c r="B387" s="7"/>
      <c r="C387" s="7"/>
      <c r="D387" s="7"/>
      <c r="E387" s="7"/>
      <c r="F387" s="7"/>
      <c r="G387" s="7"/>
      <c r="H387" s="7"/>
      <c r="I387" s="7"/>
    </row>
    <row r="388" spans="1:9" x14ac:dyDescent="0.3">
      <c r="A388" s="1"/>
      <c r="B388" s="7"/>
      <c r="C388" s="7"/>
      <c r="D388" s="7"/>
      <c r="E388" s="7"/>
      <c r="F388" s="7"/>
      <c r="G388" s="7"/>
      <c r="H388" s="7"/>
      <c r="I388" s="7"/>
    </row>
    <row r="389" spans="1:9" x14ac:dyDescent="0.3">
      <c r="A389" s="1"/>
      <c r="B389" s="7"/>
      <c r="C389" s="7"/>
      <c r="D389" s="7"/>
      <c r="E389" s="7"/>
      <c r="F389" s="7"/>
      <c r="G389" s="7"/>
      <c r="H389" s="7"/>
      <c r="I389" s="7"/>
    </row>
    <row r="390" spans="1:9" x14ac:dyDescent="0.3">
      <c r="A390" s="1"/>
      <c r="B390" s="7"/>
      <c r="C390" s="7"/>
      <c r="D390" s="7"/>
      <c r="E390" s="7"/>
      <c r="F390" s="7"/>
      <c r="G390" s="7"/>
      <c r="H390" s="7"/>
      <c r="I390" s="7"/>
    </row>
    <row r="391" spans="1:9" x14ac:dyDescent="0.3">
      <c r="A391" s="1"/>
      <c r="B391" s="7"/>
      <c r="C391" s="7"/>
      <c r="D391" s="7"/>
      <c r="E391" s="7"/>
      <c r="F391" s="7"/>
      <c r="G391" s="7"/>
      <c r="H391" s="7"/>
      <c r="I391" s="7"/>
    </row>
    <row r="392" spans="1:9" x14ac:dyDescent="0.3">
      <c r="A392" s="1"/>
      <c r="B392" s="7"/>
      <c r="C392" s="7"/>
      <c r="D392" s="7"/>
      <c r="E392" s="7"/>
      <c r="F392" s="7"/>
      <c r="G392" s="7"/>
      <c r="H392" s="7"/>
      <c r="I392" s="7"/>
    </row>
    <row r="393" spans="1:9" x14ac:dyDescent="0.3">
      <c r="A393" s="1"/>
      <c r="B393" s="7"/>
      <c r="C393" s="7"/>
      <c r="D393" s="7"/>
      <c r="E393" s="7"/>
      <c r="F393" s="7"/>
      <c r="G393" s="7"/>
      <c r="H393" s="7"/>
      <c r="I393" s="7"/>
    </row>
    <row r="394" spans="1:9" x14ac:dyDescent="0.3">
      <c r="A394" s="1"/>
      <c r="B394" s="7"/>
      <c r="C394" s="7"/>
      <c r="D394" s="7"/>
      <c r="E394" s="7"/>
      <c r="F394" s="7"/>
      <c r="G394" s="7"/>
      <c r="H394" s="7"/>
      <c r="I394" s="7"/>
    </row>
    <row r="395" spans="1:9" x14ac:dyDescent="0.3">
      <c r="A395" s="1"/>
      <c r="B395" s="7"/>
      <c r="C395" s="7"/>
      <c r="D395" s="7"/>
      <c r="E395" s="7"/>
      <c r="F395" s="7"/>
      <c r="G395" s="7"/>
      <c r="H395" s="7"/>
      <c r="I395" s="7"/>
    </row>
    <row r="396" spans="1:9" x14ac:dyDescent="0.3">
      <c r="A396" s="1"/>
      <c r="B396" s="7"/>
      <c r="C396" s="7"/>
      <c r="D396" s="7"/>
      <c r="E396" s="7"/>
      <c r="F396" s="7"/>
      <c r="G396" s="7"/>
      <c r="H396" s="7"/>
      <c r="I396" s="7"/>
    </row>
    <row r="397" spans="1:9" x14ac:dyDescent="0.3">
      <c r="A397" s="1"/>
      <c r="B397" s="7"/>
      <c r="C397" s="7"/>
      <c r="D397" s="7"/>
      <c r="E397" s="7"/>
      <c r="F397" s="7"/>
      <c r="G397" s="7"/>
      <c r="H397" s="7"/>
      <c r="I397" s="7"/>
    </row>
    <row r="398" spans="1:9" x14ac:dyDescent="0.3">
      <c r="A398" s="1"/>
      <c r="B398" s="7"/>
      <c r="C398" s="7"/>
      <c r="D398" s="7"/>
      <c r="E398" s="7"/>
      <c r="F398" s="7"/>
      <c r="G398" s="7"/>
      <c r="H398" s="7"/>
      <c r="I398" s="7"/>
    </row>
    <row r="399" spans="1:9" x14ac:dyDescent="0.3">
      <c r="A399" s="1"/>
      <c r="B399" s="7"/>
      <c r="C399" s="7"/>
      <c r="D399" s="7"/>
      <c r="E399" s="7"/>
      <c r="F399" s="7"/>
      <c r="G399" s="7"/>
      <c r="H399" s="7"/>
      <c r="I399" s="7"/>
    </row>
    <row r="400" spans="1:9" x14ac:dyDescent="0.3">
      <c r="A400" s="1"/>
      <c r="B400" s="7"/>
      <c r="C400" s="7"/>
      <c r="D400" s="7"/>
      <c r="E400" s="7"/>
      <c r="F400" s="7"/>
      <c r="G400" s="7"/>
      <c r="H400" s="7"/>
      <c r="I400" s="7"/>
    </row>
    <row r="401" spans="1:9" x14ac:dyDescent="0.3">
      <c r="A401" s="1"/>
      <c r="B401" s="7"/>
      <c r="C401" s="7"/>
      <c r="D401" s="7"/>
      <c r="E401" s="7"/>
      <c r="F401" s="7"/>
      <c r="G401" s="7"/>
      <c r="H401" s="7"/>
      <c r="I401" s="7"/>
    </row>
    <row r="402" spans="1:9" x14ac:dyDescent="0.3">
      <c r="A402" s="1"/>
      <c r="B402" s="7"/>
      <c r="C402" s="7"/>
      <c r="D402" s="7"/>
      <c r="E402" s="7"/>
      <c r="F402" s="7"/>
      <c r="G402" s="7"/>
      <c r="H402" s="7"/>
      <c r="I402" s="7"/>
    </row>
    <row r="403" spans="1:9" x14ac:dyDescent="0.3">
      <c r="A403" s="1"/>
      <c r="B403" s="7"/>
      <c r="C403" s="7"/>
      <c r="D403" s="7"/>
      <c r="E403" s="7"/>
      <c r="F403" s="7"/>
      <c r="G403" s="7"/>
      <c r="H403" s="7"/>
      <c r="I403" s="7"/>
    </row>
    <row r="404" spans="1:9" x14ac:dyDescent="0.3">
      <c r="A404" s="1"/>
      <c r="B404" s="7"/>
      <c r="C404" s="7"/>
      <c r="D404" s="7"/>
      <c r="E404" s="7"/>
      <c r="F404" s="7"/>
      <c r="G404" s="7"/>
      <c r="H404" s="7"/>
      <c r="I404" s="7"/>
    </row>
    <row r="405" spans="1:9" x14ac:dyDescent="0.3">
      <c r="A405" s="1"/>
      <c r="B405" s="7"/>
      <c r="C405" s="7"/>
      <c r="D405" s="7"/>
      <c r="E405" s="7"/>
      <c r="F405" s="7"/>
      <c r="G405" s="7"/>
      <c r="H405" s="7"/>
      <c r="I405" s="7"/>
    </row>
    <row r="406" spans="1:9" x14ac:dyDescent="0.3">
      <c r="A406" s="1"/>
      <c r="B406" s="7"/>
      <c r="C406" s="7"/>
      <c r="D406" s="7"/>
      <c r="E406" s="7"/>
      <c r="F406" s="7"/>
      <c r="G406" s="7"/>
      <c r="H406" s="7"/>
      <c r="I406" s="7"/>
    </row>
    <row r="407" spans="1:9" x14ac:dyDescent="0.3">
      <c r="A407" s="1"/>
      <c r="B407" s="7"/>
      <c r="C407" s="7"/>
      <c r="D407" s="7"/>
      <c r="E407" s="7"/>
      <c r="F407" s="7"/>
      <c r="G407" s="7"/>
      <c r="H407" s="7"/>
      <c r="I407" s="7"/>
    </row>
    <row r="408" spans="1:9" x14ac:dyDescent="0.3">
      <c r="A408" s="1"/>
      <c r="B408" s="7"/>
      <c r="C408" s="7"/>
      <c r="D408" s="7"/>
      <c r="E408" s="7"/>
      <c r="F408" s="7"/>
      <c r="G408" s="7"/>
      <c r="H408" s="7"/>
      <c r="I408" s="7"/>
    </row>
    <row r="409" spans="1:9" x14ac:dyDescent="0.3">
      <c r="A409" s="1"/>
      <c r="B409" s="7"/>
      <c r="C409" s="7"/>
      <c r="D409" s="7"/>
      <c r="E409" s="7"/>
      <c r="F409" s="7"/>
      <c r="G409" s="7"/>
      <c r="H409" s="7"/>
      <c r="I409" s="7"/>
    </row>
    <row r="410" spans="1:9" x14ac:dyDescent="0.3">
      <c r="A410" s="1"/>
      <c r="B410" s="7"/>
      <c r="C410" s="7"/>
      <c r="D410" s="7"/>
      <c r="E410" s="7"/>
      <c r="F410" s="7"/>
      <c r="G410" s="7"/>
      <c r="H410" s="7"/>
      <c r="I410" s="7"/>
    </row>
    <row r="411" spans="1:9" x14ac:dyDescent="0.3">
      <c r="A411" s="1"/>
      <c r="B411" s="7"/>
      <c r="C411" s="7"/>
      <c r="D411" s="7"/>
      <c r="E411" s="7"/>
      <c r="F411" s="7"/>
      <c r="G411" s="7"/>
      <c r="H411" s="7"/>
      <c r="I411" s="7"/>
    </row>
    <row r="412" spans="1:9" x14ac:dyDescent="0.3">
      <c r="A412" s="1"/>
      <c r="B412" s="7"/>
      <c r="C412" s="7"/>
      <c r="D412" s="7"/>
      <c r="E412" s="7"/>
      <c r="F412" s="7"/>
      <c r="G412" s="7"/>
      <c r="H412" s="7"/>
      <c r="I412" s="7"/>
    </row>
    <row r="413" spans="1:9" x14ac:dyDescent="0.3">
      <c r="A413" s="1"/>
      <c r="B413" s="7"/>
      <c r="C413" s="7"/>
      <c r="D413" s="7"/>
      <c r="E413" s="7"/>
      <c r="F413" s="7"/>
      <c r="G413" s="7"/>
      <c r="H413" s="7"/>
      <c r="I413" s="7"/>
    </row>
    <row r="414" spans="1:9" x14ac:dyDescent="0.3">
      <c r="A414" s="1"/>
      <c r="B414" s="7"/>
      <c r="C414" s="7"/>
      <c r="D414" s="7"/>
      <c r="E414" s="7"/>
      <c r="F414" s="7"/>
      <c r="G414" s="7"/>
      <c r="H414" s="7"/>
      <c r="I414" s="7"/>
    </row>
    <row r="415" spans="1:9" x14ac:dyDescent="0.3">
      <c r="A415" s="1"/>
      <c r="B415" s="7"/>
      <c r="C415" s="7"/>
      <c r="D415" s="7"/>
      <c r="E415" s="7"/>
      <c r="F415" s="7"/>
      <c r="G415" s="7"/>
      <c r="H415" s="7"/>
      <c r="I415" s="7"/>
    </row>
    <row r="416" spans="1:9" x14ac:dyDescent="0.3">
      <c r="A416" s="1"/>
      <c r="B416" s="7"/>
      <c r="C416" s="7"/>
      <c r="D416" s="7"/>
      <c r="E416" s="7"/>
      <c r="F416" s="7"/>
      <c r="G416" s="7"/>
      <c r="H416" s="7"/>
      <c r="I416" s="7"/>
    </row>
    <row r="417" spans="1:9" x14ac:dyDescent="0.3">
      <c r="A417" s="1"/>
      <c r="B417" s="7"/>
      <c r="C417" s="7"/>
      <c r="D417" s="7"/>
      <c r="E417" s="7"/>
      <c r="F417" s="7"/>
      <c r="G417" s="7"/>
      <c r="H417" s="7"/>
      <c r="I417" s="7"/>
    </row>
    <row r="418" spans="1:9" x14ac:dyDescent="0.3">
      <c r="A418" s="1"/>
      <c r="B418" s="7"/>
      <c r="C418" s="7"/>
      <c r="D418" s="7"/>
      <c r="E418" s="7"/>
      <c r="F418" s="7"/>
      <c r="G418" s="7"/>
      <c r="H418" s="7"/>
      <c r="I418" s="7"/>
    </row>
    <row r="419" spans="1:9" x14ac:dyDescent="0.3">
      <c r="A419" s="1"/>
      <c r="B419" s="7"/>
      <c r="C419" s="7"/>
      <c r="D419" s="7"/>
      <c r="E419" s="7"/>
      <c r="F419" s="7"/>
      <c r="G419" s="7"/>
      <c r="H419" s="7"/>
      <c r="I419" s="7"/>
    </row>
    <row r="420" spans="1:9" x14ac:dyDescent="0.3">
      <c r="A420" s="1"/>
      <c r="B420" s="7"/>
      <c r="C420" s="7"/>
      <c r="D420" s="7"/>
      <c r="E420" s="7"/>
      <c r="F420" s="7"/>
      <c r="G420" s="7"/>
      <c r="H420" s="7"/>
      <c r="I420" s="7"/>
    </row>
    <row r="421" spans="1:9" x14ac:dyDescent="0.3">
      <c r="A421" s="1"/>
      <c r="B421" s="7"/>
      <c r="C421" s="7"/>
      <c r="D421" s="7"/>
      <c r="E421" s="7"/>
      <c r="F421" s="7"/>
      <c r="G421" s="7"/>
      <c r="H421" s="7"/>
      <c r="I421" s="7"/>
    </row>
    <row r="422" spans="1:9" x14ac:dyDescent="0.3">
      <c r="A422" s="1"/>
      <c r="B422" s="7"/>
      <c r="C422" s="7"/>
      <c r="D422" s="7"/>
      <c r="E422" s="7"/>
      <c r="F422" s="7"/>
      <c r="G422" s="7"/>
      <c r="H422" s="7"/>
      <c r="I422" s="7"/>
    </row>
    <row r="423" spans="1:9" x14ac:dyDescent="0.3">
      <c r="A423" s="1"/>
      <c r="B423" s="7"/>
      <c r="C423" s="7"/>
      <c r="D423" s="7"/>
      <c r="E423" s="7"/>
      <c r="F423" s="7"/>
      <c r="G423" s="7"/>
      <c r="H423" s="7"/>
      <c r="I423" s="7"/>
    </row>
    <row r="424" spans="1:9" x14ac:dyDescent="0.3">
      <c r="A424" s="1"/>
      <c r="B424" s="7"/>
      <c r="C424" s="7"/>
      <c r="D424" s="7"/>
      <c r="E424" s="7"/>
      <c r="F424" s="7"/>
      <c r="G424" s="7"/>
      <c r="H424" s="7"/>
      <c r="I424" s="7"/>
    </row>
    <row r="425" spans="1:9" x14ac:dyDescent="0.3">
      <c r="A425" s="1"/>
      <c r="B425" s="7"/>
      <c r="C425" s="7"/>
      <c r="D425" s="7"/>
      <c r="E425" s="7"/>
      <c r="F425" s="7"/>
      <c r="G425" s="7"/>
      <c r="H425" s="7"/>
      <c r="I425" s="7"/>
    </row>
    <row r="426" spans="1:9" x14ac:dyDescent="0.3">
      <c r="A426" s="1"/>
      <c r="B426" s="7"/>
      <c r="C426" s="7"/>
      <c r="D426" s="7"/>
      <c r="E426" s="7"/>
      <c r="F426" s="7"/>
      <c r="G426" s="7"/>
      <c r="H426" s="7"/>
      <c r="I426" s="7"/>
    </row>
    <row r="427" spans="1:9" x14ac:dyDescent="0.3">
      <c r="A427" s="1"/>
      <c r="B427" s="7"/>
      <c r="C427" s="7"/>
      <c r="D427" s="7"/>
      <c r="E427" s="7"/>
      <c r="F427" s="7"/>
      <c r="G427" s="7"/>
      <c r="H427" s="7"/>
      <c r="I427" s="7"/>
    </row>
    <row r="428" spans="1:9" x14ac:dyDescent="0.3">
      <c r="A428" s="1"/>
      <c r="B428" s="7"/>
      <c r="C428" s="7"/>
      <c r="D428" s="7"/>
      <c r="E428" s="7"/>
      <c r="F428" s="7"/>
      <c r="G428" s="7"/>
      <c r="H428" s="7"/>
      <c r="I428" s="7"/>
    </row>
    <row r="429" spans="1:9" x14ac:dyDescent="0.3">
      <c r="A429" s="1"/>
      <c r="B429" s="7"/>
      <c r="C429" s="7"/>
      <c r="D429" s="7"/>
      <c r="E429" s="7"/>
      <c r="F429" s="7"/>
      <c r="G429" s="7"/>
      <c r="H429" s="7"/>
      <c r="I429" s="7"/>
    </row>
    <row r="430" spans="1:9" x14ac:dyDescent="0.3">
      <c r="A430" s="1"/>
      <c r="B430" s="7"/>
      <c r="C430" s="7"/>
      <c r="D430" s="7"/>
      <c r="E430" s="7"/>
      <c r="F430" s="7"/>
      <c r="G430" s="7"/>
      <c r="H430" s="7"/>
      <c r="I430" s="7"/>
    </row>
    <row r="431" spans="1:9" x14ac:dyDescent="0.3">
      <c r="A431" s="1"/>
      <c r="B431" s="7"/>
      <c r="C431" s="7"/>
      <c r="D431" s="7"/>
      <c r="E431" s="7"/>
      <c r="F431" s="7"/>
      <c r="G431" s="7"/>
      <c r="H431" s="7"/>
      <c r="I431" s="7"/>
    </row>
    <row r="432" spans="1:9" x14ac:dyDescent="0.3">
      <c r="A432" s="1"/>
      <c r="B432" s="7"/>
      <c r="C432" s="7"/>
      <c r="D432" s="7"/>
      <c r="E432" s="7"/>
      <c r="F432" s="7"/>
      <c r="G432" s="7"/>
      <c r="H432" s="7"/>
      <c r="I432" s="7"/>
    </row>
    <row r="433" spans="1:9" x14ac:dyDescent="0.3">
      <c r="A433" s="1"/>
      <c r="B433" s="7"/>
      <c r="C433" s="7"/>
      <c r="D433" s="7"/>
      <c r="E433" s="7"/>
      <c r="F433" s="7"/>
      <c r="G433" s="7"/>
      <c r="H433" s="7"/>
      <c r="I433" s="7"/>
    </row>
    <row r="434" spans="1:9" x14ac:dyDescent="0.3">
      <c r="A434" s="1"/>
      <c r="B434" s="7"/>
      <c r="C434" s="7"/>
      <c r="D434" s="7"/>
      <c r="E434" s="7"/>
      <c r="F434" s="7"/>
      <c r="G434" s="7"/>
      <c r="H434" s="7"/>
      <c r="I434" s="7"/>
    </row>
    <row r="435" spans="1:9" ht="15" thickBot="1" x14ac:dyDescent="0.35">
      <c r="A435" s="1"/>
      <c r="B435" s="7"/>
      <c r="C435" s="7"/>
      <c r="D435" s="7"/>
      <c r="E435" s="7"/>
      <c r="F435" s="7"/>
      <c r="G435" s="7"/>
      <c r="H435" s="7"/>
      <c r="I435" s="7"/>
    </row>
    <row r="436" spans="1:9" x14ac:dyDescent="0.3">
      <c r="A436" s="2"/>
      <c r="B436" s="7"/>
      <c r="C436" s="7"/>
      <c r="D436" s="7"/>
      <c r="E436" s="7"/>
      <c r="F436" s="7"/>
      <c r="G436" s="7"/>
      <c r="H436" s="7"/>
      <c r="I436" s="7"/>
    </row>
    <row r="437" spans="1:9" x14ac:dyDescent="0.3">
      <c r="A437" s="1"/>
      <c r="B437" s="7"/>
      <c r="C437" s="7"/>
      <c r="D437" s="7"/>
      <c r="E437" s="7"/>
      <c r="F437" s="7"/>
      <c r="G437" s="7"/>
      <c r="H437" s="7"/>
      <c r="I437" s="7"/>
    </row>
    <row r="438" spans="1:9" x14ac:dyDescent="0.3">
      <c r="A438" s="1"/>
      <c r="B438" s="7"/>
      <c r="C438" s="7"/>
      <c r="D438" s="7"/>
      <c r="E438" s="7"/>
      <c r="F438" s="7"/>
      <c r="G438" s="7"/>
      <c r="H438" s="7"/>
      <c r="I438" s="7"/>
    </row>
    <row r="439" spans="1:9" x14ac:dyDescent="0.3">
      <c r="A439" s="1"/>
      <c r="B439" s="7"/>
      <c r="C439" s="7"/>
      <c r="D439" s="7"/>
      <c r="E439" s="7"/>
      <c r="F439" s="7"/>
      <c r="G439" s="7"/>
      <c r="H439" s="7"/>
      <c r="I439" s="7"/>
    </row>
    <row r="440" spans="1:9" x14ac:dyDescent="0.3">
      <c r="A440" s="1"/>
      <c r="B440" s="7"/>
      <c r="C440" s="7"/>
      <c r="D440" s="7"/>
      <c r="E440" s="7"/>
      <c r="F440" s="7"/>
      <c r="G440" s="7"/>
      <c r="H440" s="7"/>
      <c r="I440" s="7"/>
    </row>
    <row r="441" spans="1:9" x14ac:dyDescent="0.3">
      <c r="A441" s="1"/>
      <c r="B441" s="7"/>
      <c r="C441" s="7"/>
      <c r="D441" s="7"/>
      <c r="E441" s="7"/>
      <c r="F441" s="7"/>
      <c r="G441" s="7"/>
      <c r="H441" s="7"/>
      <c r="I441" s="7"/>
    </row>
    <row r="442" spans="1:9" x14ac:dyDescent="0.3">
      <c r="A442" s="1"/>
      <c r="B442" s="7"/>
      <c r="C442" s="7"/>
      <c r="D442" s="7"/>
      <c r="E442" s="7"/>
      <c r="F442" s="7"/>
      <c r="G442" s="7"/>
      <c r="H442" s="7"/>
      <c r="I442" s="7"/>
    </row>
    <row r="443" spans="1:9" x14ac:dyDescent="0.3">
      <c r="A443" s="1"/>
      <c r="B443" s="7"/>
      <c r="C443" s="7"/>
      <c r="D443" s="7"/>
      <c r="E443" s="7"/>
      <c r="F443" s="7"/>
      <c r="G443" s="7"/>
      <c r="H443" s="7"/>
      <c r="I443" s="7"/>
    </row>
    <row r="444" spans="1:9" x14ac:dyDescent="0.3">
      <c r="A444" s="1"/>
      <c r="B444" s="7"/>
      <c r="C444" s="7"/>
      <c r="D444" s="7"/>
      <c r="E444" s="7"/>
      <c r="F444" s="7"/>
      <c r="G444" s="7"/>
      <c r="H444" s="7"/>
      <c r="I444" s="7"/>
    </row>
    <row r="445" spans="1:9" x14ac:dyDescent="0.3">
      <c r="A445" s="1"/>
      <c r="B445" s="7"/>
      <c r="C445" s="7"/>
      <c r="D445" s="7"/>
      <c r="E445" s="7"/>
      <c r="F445" s="7"/>
      <c r="G445" s="7"/>
      <c r="H445" s="7"/>
      <c r="I445" s="7"/>
    </row>
    <row r="446" spans="1:9" x14ac:dyDescent="0.3">
      <c r="A446" s="1"/>
      <c r="B446" s="7"/>
      <c r="C446" s="7"/>
      <c r="D446" s="7"/>
      <c r="E446" s="7"/>
      <c r="F446" s="7"/>
      <c r="G446" s="7"/>
      <c r="H446" s="7"/>
      <c r="I446" s="7"/>
    </row>
    <row r="447" spans="1:9" x14ac:dyDescent="0.3">
      <c r="A447" s="1"/>
      <c r="B447" s="7"/>
      <c r="C447" s="7"/>
      <c r="D447" s="7"/>
      <c r="E447" s="7"/>
      <c r="F447" s="7"/>
      <c r="G447" s="7"/>
      <c r="H447" s="7"/>
      <c r="I447" s="7"/>
    </row>
    <row r="448" spans="1:9" x14ac:dyDescent="0.3">
      <c r="A448" s="1"/>
      <c r="B448" s="7"/>
      <c r="C448" s="7"/>
      <c r="D448" s="7"/>
      <c r="E448" s="7"/>
      <c r="F448" s="7"/>
      <c r="G448" s="7"/>
      <c r="H448" s="7"/>
      <c r="I448" s="7"/>
    </row>
    <row r="449" spans="1:9" x14ac:dyDescent="0.3">
      <c r="A449" s="1"/>
      <c r="B449" s="7"/>
      <c r="C449" s="7"/>
      <c r="D449" s="7"/>
      <c r="E449" s="7"/>
      <c r="F449" s="7"/>
      <c r="G449" s="7"/>
      <c r="H449" s="7"/>
      <c r="I449" s="7"/>
    </row>
    <row r="450" spans="1:9" x14ac:dyDescent="0.3">
      <c r="A450" s="1"/>
      <c r="B450" s="7"/>
      <c r="C450" s="7"/>
      <c r="D450" s="7"/>
      <c r="E450" s="7"/>
      <c r="F450" s="7"/>
      <c r="G450" s="7"/>
      <c r="H450" s="7"/>
      <c r="I450" s="7"/>
    </row>
    <row r="451" spans="1:9" x14ac:dyDescent="0.3">
      <c r="A451" s="1"/>
      <c r="B451" s="7"/>
      <c r="C451" s="7"/>
      <c r="D451" s="7"/>
      <c r="E451" s="7"/>
      <c r="F451" s="7"/>
      <c r="G451" s="7"/>
      <c r="H451" s="7"/>
      <c r="I451" s="7"/>
    </row>
    <row r="452" spans="1:9" x14ac:dyDescent="0.3">
      <c r="A452" s="1"/>
      <c r="B452" s="7"/>
      <c r="C452" s="7"/>
      <c r="D452" s="7"/>
      <c r="E452" s="7"/>
      <c r="F452" s="7"/>
      <c r="G452" s="7"/>
      <c r="H452" s="7"/>
      <c r="I452" s="7"/>
    </row>
    <row r="453" spans="1:9" x14ac:dyDescent="0.3">
      <c r="A453" s="1"/>
      <c r="B453" s="7"/>
      <c r="C453" s="7"/>
      <c r="D453" s="7"/>
      <c r="E453" s="7"/>
      <c r="F453" s="7"/>
      <c r="G453" s="7"/>
      <c r="H453" s="7"/>
      <c r="I453" s="7"/>
    </row>
    <row r="454" spans="1:9" x14ac:dyDescent="0.3">
      <c r="A454" s="1"/>
      <c r="B454" s="7"/>
      <c r="C454" s="7"/>
      <c r="D454" s="7"/>
      <c r="E454" s="7"/>
      <c r="F454" s="7"/>
      <c r="G454" s="7"/>
      <c r="H454" s="7"/>
      <c r="I454" s="7"/>
    </row>
    <row r="455" spans="1:9" x14ac:dyDescent="0.3">
      <c r="A455" s="1"/>
      <c r="B455" s="7"/>
      <c r="C455" s="7"/>
      <c r="D455" s="7"/>
      <c r="E455" s="7"/>
      <c r="F455" s="7"/>
      <c r="G455" s="7"/>
      <c r="H455" s="7"/>
      <c r="I455" s="7"/>
    </row>
    <row r="456" spans="1:9" x14ac:dyDescent="0.3">
      <c r="A456" s="1"/>
      <c r="B456" s="7"/>
      <c r="C456" s="7"/>
      <c r="D456" s="7"/>
      <c r="E456" s="7"/>
      <c r="F456" s="7"/>
      <c r="G456" s="7"/>
      <c r="H456" s="7"/>
      <c r="I456" s="7"/>
    </row>
    <row r="457" spans="1:9" x14ac:dyDescent="0.3">
      <c r="A457" s="1"/>
      <c r="B457" s="7"/>
      <c r="C457" s="7"/>
      <c r="D457" s="7"/>
      <c r="E457" s="7"/>
      <c r="F457" s="7"/>
      <c r="G457" s="7"/>
      <c r="H457" s="7"/>
      <c r="I457" s="7"/>
    </row>
    <row r="458" spans="1:9" x14ac:dyDescent="0.3">
      <c r="A458" s="1"/>
      <c r="B458" s="7"/>
      <c r="C458" s="7"/>
      <c r="D458" s="7"/>
      <c r="E458" s="7"/>
      <c r="F458" s="7"/>
      <c r="G458" s="7"/>
      <c r="H458" s="7"/>
      <c r="I458" s="7"/>
    </row>
    <row r="459" spans="1:9" x14ac:dyDescent="0.3">
      <c r="A459" s="1"/>
      <c r="B459" s="7"/>
      <c r="C459" s="7"/>
      <c r="D459" s="7"/>
      <c r="E459" s="7"/>
      <c r="F459" s="7"/>
      <c r="G459" s="7"/>
      <c r="H459" s="7"/>
      <c r="I459" s="7"/>
    </row>
    <row r="460" spans="1:9" x14ac:dyDescent="0.3">
      <c r="A460" s="1"/>
      <c r="B460" s="7"/>
      <c r="C460" s="7"/>
      <c r="D460" s="7"/>
      <c r="E460" s="7"/>
      <c r="F460" s="7"/>
      <c r="G460" s="7"/>
      <c r="H460" s="7"/>
      <c r="I460" s="7"/>
    </row>
    <row r="461" spans="1:9" x14ac:dyDescent="0.3">
      <c r="A461" s="1"/>
      <c r="B461" s="7"/>
      <c r="C461" s="7"/>
      <c r="D461" s="7"/>
      <c r="E461" s="7"/>
      <c r="F461" s="7"/>
      <c r="G461" s="7"/>
      <c r="H461" s="7"/>
      <c r="I461" s="7"/>
    </row>
    <row r="462" spans="1:9" x14ac:dyDescent="0.3">
      <c r="A462" s="1"/>
      <c r="B462" s="7"/>
      <c r="C462" s="7"/>
      <c r="D462" s="7"/>
      <c r="E462" s="7"/>
      <c r="F462" s="7"/>
      <c r="G462" s="7"/>
      <c r="H462" s="7"/>
      <c r="I462" s="7"/>
    </row>
    <row r="463" spans="1:9" x14ac:dyDescent="0.3">
      <c r="A463" s="1"/>
      <c r="B463" s="7"/>
      <c r="C463" s="7"/>
      <c r="D463" s="7"/>
      <c r="E463" s="7"/>
      <c r="F463" s="7"/>
      <c r="G463" s="7"/>
      <c r="H463" s="7"/>
      <c r="I463" s="7"/>
    </row>
    <row r="464" spans="1:9" x14ac:dyDescent="0.3">
      <c r="A464" s="1"/>
      <c r="B464" s="7"/>
      <c r="C464" s="7"/>
      <c r="D464" s="7"/>
      <c r="E464" s="7"/>
      <c r="F464" s="7"/>
      <c r="G464" s="7"/>
      <c r="H464" s="7"/>
      <c r="I464" s="7"/>
    </row>
    <row r="465" spans="1:9" x14ac:dyDescent="0.3">
      <c r="A465" s="1"/>
      <c r="B465" s="7"/>
      <c r="C465" s="7"/>
      <c r="D465" s="7"/>
      <c r="E465" s="7"/>
      <c r="F465" s="7"/>
      <c r="G465" s="7"/>
      <c r="H465" s="7"/>
      <c r="I465" s="7"/>
    </row>
    <row r="466" spans="1:9" x14ac:dyDescent="0.3">
      <c r="A466" s="1"/>
      <c r="B466" s="7"/>
      <c r="C466" s="7"/>
      <c r="D466" s="7"/>
      <c r="E466" s="7"/>
      <c r="F466" s="7"/>
      <c r="G466" s="7"/>
      <c r="H466" s="7"/>
      <c r="I466" s="7"/>
    </row>
    <row r="467" spans="1:9" x14ac:dyDescent="0.3">
      <c r="A467" s="1"/>
      <c r="B467" s="7"/>
      <c r="C467" s="7"/>
      <c r="D467" s="7"/>
      <c r="E467" s="7"/>
      <c r="F467" s="7"/>
      <c r="G467" s="7"/>
      <c r="H467" s="7"/>
      <c r="I467" s="7"/>
    </row>
    <row r="468" spans="1:9" x14ac:dyDescent="0.3">
      <c r="A468" s="1"/>
      <c r="B468" s="7"/>
      <c r="C468" s="7"/>
      <c r="D468" s="7"/>
      <c r="E468" s="7"/>
      <c r="F468" s="7"/>
      <c r="G468" s="7"/>
      <c r="H468" s="7"/>
      <c r="I468" s="7"/>
    </row>
    <row r="469" spans="1:9" x14ac:dyDescent="0.3">
      <c r="A469" s="1"/>
      <c r="B469" s="7"/>
      <c r="C469" s="7"/>
      <c r="D469" s="7"/>
      <c r="E469" s="7"/>
      <c r="F469" s="7"/>
      <c r="G469" s="7"/>
      <c r="H469" s="7"/>
      <c r="I469" s="7"/>
    </row>
    <row r="470" spans="1:9" x14ac:dyDescent="0.3">
      <c r="A470" s="1"/>
      <c r="B470" s="7"/>
      <c r="C470" s="7"/>
      <c r="D470" s="7"/>
      <c r="E470" s="7"/>
      <c r="F470" s="7"/>
      <c r="G470" s="7"/>
      <c r="H470" s="7"/>
      <c r="I470" s="7"/>
    </row>
    <row r="471" spans="1:9" x14ac:dyDescent="0.3">
      <c r="A471" s="1"/>
      <c r="B471" s="7"/>
      <c r="C471" s="7"/>
      <c r="D471" s="7"/>
      <c r="E471" s="7"/>
      <c r="F471" s="7"/>
      <c r="G471" s="7"/>
      <c r="H471" s="7"/>
      <c r="I471" s="7"/>
    </row>
    <row r="472" spans="1:9" x14ac:dyDescent="0.3">
      <c r="A472" s="1"/>
      <c r="B472" s="7"/>
      <c r="C472" s="7"/>
      <c r="D472" s="7"/>
      <c r="E472" s="7"/>
      <c r="F472" s="7"/>
      <c r="G472" s="7"/>
      <c r="H472" s="7"/>
      <c r="I472" s="7"/>
    </row>
    <row r="473" spans="1:9" x14ac:dyDescent="0.3">
      <c r="A473" s="1"/>
      <c r="B473" s="7"/>
      <c r="C473" s="7"/>
      <c r="D473" s="7"/>
      <c r="E473" s="7"/>
      <c r="F473" s="7"/>
      <c r="G473" s="7"/>
      <c r="H473" s="7"/>
      <c r="I473" s="7"/>
    </row>
    <row r="474" spans="1:9" x14ac:dyDescent="0.3">
      <c r="A474" s="1"/>
      <c r="B474" s="7"/>
      <c r="C474" s="7"/>
      <c r="D474" s="7"/>
      <c r="E474" s="7"/>
      <c r="F474" s="7"/>
      <c r="G474" s="7"/>
      <c r="H474" s="7"/>
      <c r="I474" s="7"/>
    </row>
    <row r="475" spans="1:9" x14ac:dyDescent="0.3">
      <c r="A475" s="1"/>
      <c r="B475" s="7"/>
      <c r="C475" s="7"/>
      <c r="D475" s="7"/>
      <c r="E475" s="7"/>
      <c r="F475" s="7"/>
      <c r="G475" s="7"/>
      <c r="H475" s="7"/>
      <c r="I475" s="7"/>
    </row>
    <row r="476" spans="1:9" x14ac:dyDescent="0.3">
      <c r="A476" s="1"/>
      <c r="B476" s="7"/>
      <c r="C476" s="7"/>
      <c r="D476" s="7"/>
      <c r="E476" s="7"/>
      <c r="F476" s="7"/>
      <c r="G476" s="7"/>
      <c r="H476" s="7"/>
      <c r="I476" s="7"/>
    </row>
    <row r="477" spans="1:9" x14ac:dyDescent="0.3">
      <c r="A477" s="1"/>
      <c r="B477" s="7"/>
      <c r="C477" s="7"/>
      <c r="D477" s="7"/>
      <c r="E477" s="7"/>
      <c r="F477" s="7"/>
      <c r="G477" s="7"/>
      <c r="H477" s="7"/>
      <c r="I477" s="7"/>
    </row>
    <row r="478" spans="1:9" x14ac:dyDescent="0.3">
      <c r="A478" s="1"/>
      <c r="B478" s="7"/>
      <c r="C478" s="7"/>
      <c r="D478" s="7"/>
      <c r="E478" s="7"/>
      <c r="F478" s="7"/>
      <c r="G478" s="7"/>
      <c r="H478" s="7"/>
      <c r="I478" s="7"/>
    </row>
    <row r="479" spans="1:9" x14ac:dyDescent="0.3">
      <c r="A479" s="1"/>
      <c r="B479" s="7"/>
      <c r="C479" s="7"/>
      <c r="D479" s="7"/>
      <c r="E479" s="7"/>
      <c r="F479" s="7"/>
      <c r="G479" s="7"/>
      <c r="H479" s="7"/>
      <c r="I479" s="7"/>
    </row>
    <row r="480" spans="1:9" x14ac:dyDescent="0.3">
      <c r="A480" s="1"/>
      <c r="B480" s="7"/>
      <c r="C480" s="7"/>
      <c r="D480" s="7"/>
      <c r="E480" s="7"/>
      <c r="F480" s="7"/>
      <c r="G480" s="7"/>
      <c r="H480" s="7"/>
      <c r="I480" s="7"/>
    </row>
    <row r="481" spans="1:9" x14ac:dyDescent="0.3">
      <c r="A481" s="1"/>
      <c r="B481" s="7"/>
      <c r="C481" s="7"/>
      <c r="D481" s="7"/>
      <c r="E481" s="7"/>
      <c r="F481" s="7"/>
      <c r="G481" s="7"/>
      <c r="H481" s="7"/>
      <c r="I481" s="7"/>
    </row>
    <row r="482" spans="1:9" x14ac:dyDescent="0.3">
      <c r="A482" s="1"/>
      <c r="B482" s="7"/>
      <c r="C482" s="7"/>
      <c r="D482" s="7"/>
      <c r="E482" s="7"/>
      <c r="F482" s="7"/>
      <c r="G482" s="7"/>
      <c r="H482" s="7"/>
      <c r="I482" s="7"/>
    </row>
    <row r="483" spans="1:9" x14ac:dyDescent="0.3">
      <c r="A483" s="1"/>
      <c r="B483" s="7"/>
      <c r="C483" s="7"/>
      <c r="D483" s="7"/>
      <c r="E483" s="7"/>
      <c r="F483" s="7"/>
      <c r="G483" s="7"/>
      <c r="H483" s="7"/>
      <c r="I483" s="7"/>
    </row>
    <row r="484" spans="1:9" x14ac:dyDescent="0.3">
      <c r="A484" s="1"/>
      <c r="B484" s="7"/>
      <c r="C484" s="7"/>
      <c r="D484" s="7"/>
      <c r="E484" s="7"/>
      <c r="F484" s="7"/>
      <c r="G484" s="7"/>
      <c r="H484" s="7"/>
      <c r="I484" s="7"/>
    </row>
    <row r="485" spans="1:9" x14ac:dyDescent="0.3">
      <c r="A485" s="1"/>
      <c r="B485" s="7"/>
      <c r="C485" s="7"/>
      <c r="D485" s="7"/>
      <c r="E485" s="7"/>
      <c r="F485" s="7"/>
      <c r="G485" s="7"/>
      <c r="H485" s="7"/>
      <c r="I485" s="7"/>
    </row>
    <row r="486" spans="1:9" x14ac:dyDescent="0.3">
      <c r="A486" s="1"/>
      <c r="B486" s="7"/>
      <c r="C486" s="7"/>
      <c r="D486" s="7"/>
      <c r="E486" s="7"/>
      <c r="F486" s="7"/>
      <c r="G486" s="7"/>
      <c r="H486" s="7"/>
      <c r="I486" s="7"/>
    </row>
    <row r="487" spans="1:9" x14ac:dyDescent="0.3">
      <c r="A487" s="1"/>
      <c r="B487" s="7"/>
      <c r="C487" s="7"/>
      <c r="D487" s="7"/>
      <c r="E487" s="7"/>
      <c r="F487" s="7"/>
      <c r="G487" s="7"/>
      <c r="H487" s="7"/>
      <c r="I487" s="7"/>
    </row>
    <row r="488" spans="1:9" x14ac:dyDescent="0.3">
      <c r="A488" s="1"/>
      <c r="B488" s="7"/>
      <c r="C488" s="7"/>
      <c r="D488" s="7"/>
      <c r="E488" s="7"/>
      <c r="F488" s="7"/>
      <c r="G488" s="7"/>
      <c r="H488" s="7"/>
      <c r="I488" s="7"/>
    </row>
    <row r="489" spans="1:9" x14ac:dyDescent="0.3">
      <c r="A489" s="1"/>
      <c r="B489" s="7"/>
      <c r="C489" s="7"/>
      <c r="D489" s="7"/>
      <c r="E489" s="7"/>
      <c r="F489" s="7"/>
      <c r="G489" s="7"/>
      <c r="H489" s="7"/>
      <c r="I489" s="7"/>
    </row>
    <row r="490" spans="1:9" x14ac:dyDescent="0.3">
      <c r="A490" s="1"/>
      <c r="B490" s="7"/>
      <c r="C490" s="7"/>
      <c r="D490" s="7"/>
      <c r="E490" s="7"/>
      <c r="F490" s="7"/>
      <c r="G490" s="7"/>
      <c r="H490" s="7"/>
      <c r="I490" s="7"/>
    </row>
    <row r="491" spans="1:9" x14ac:dyDescent="0.3">
      <c r="A491" s="1"/>
      <c r="B491" s="7"/>
      <c r="C491" s="7"/>
      <c r="D491" s="7"/>
      <c r="E491" s="7"/>
      <c r="F491" s="7"/>
      <c r="G491" s="7"/>
      <c r="H491" s="7"/>
      <c r="I491" s="7"/>
    </row>
    <row r="492" spans="1:9" x14ac:dyDescent="0.3">
      <c r="A492" s="1"/>
      <c r="B492" s="7"/>
      <c r="C492" s="7"/>
      <c r="D492" s="7"/>
      <c r="E492" s="7"/>
      <c r="F492" s="7"/>
      <c r="G492" s="7"/>
      <c r="H492" s="7"/>
      <c r="I492" s="7"/>
    </row>
    <row r="493" spans="1:9" x14ac:dyDescent="0.3">
      <c r="A493" s="1"/>
      <c r="B493" s="7"/>
      <c r="C493" s="7"/>
      <c r="D493" s="7"/>
      <c r="E493" s="7"/>
      <c r="F493" s="7"/>
      <c r="G493" s="7"/>
      <c r="H493" s="7"/>
      <c r="I493" s="7"/>
    </row>
    <row r="494" spans="1:9" x14ac:dyDescent="0.3">
      <c r="A494" s="1"/>
      <c r="B494" s="7"/>
      <c r="C494" s="7"/>
      <c r="D494" s="7"/>
      <c r="E494" s="7"/>
      <c r="F494" s="7"/>
      <c r="G494" s="7"/>
      <c r="H494" s="7"/>
      <c r="I494" s="7"/>
    </row>
    <row r="495" spans="1:9" x14ac:dyDescent="0.3">
      <c r="A495" s="1"/>
      <c r="B495" s="7"/>
      <c r="C495" s="7"/>
      <c r="D495" s="7"/>
      <c r="E495" s="7"/>
      <c r="F495" s="7"/>
      <c r="G495" s="7"/>
      <c r="H495" s="7"/>
      <c r="I495" s="7"/>
    </row>
    <row r="496" spans="1:9" x14ac:dyDescent="0.3">
      <c r="A496" s="1"/>
      <c r="B496" s="7"/>
      <c r="C496" s="7"/>
      <c r="D496" s="7"/>
      <c r="E496" s="7"/>
      <c r="F496" s="7"/>
      <c r="G496" s="7"/>
      <c r="H496" s="7"/>
      <c r="I496" s="7"/>
    </row>
    <row r="497" spans="1:9" x14ac:dyDescent="0.3">
      <c r="A497" s="1"/>
      <c r="B497" s="7"/>
      <c r="C497" s="7"/>
      <c r="D497" s="7"/>
      <c r="E497" s="7"/>
      <c r="F497" s="7"/>
      <c r="G497" s="7"/>
      <c r="H497" s="7"/>
      <c r="I497" s="7"/>
    </row>
    <row r="498" spans="1:9" x14ac:dyDescent="0.3">
      <c r="A498" s="1"/>
      <c r="B498" s="7"/>
      <c r="C498" s="7"/>
      <c r="D498" s="7"/>
      <c r="E498" s="7"/>
      <c r="F498" s="7"/>
      <c r="G498" s="7"/>
      <c r="H498" s="7"/>
      <c r="I498" s="7"/>
    </row>
    <row r="499" spans="1:9" x14ac:dyDescent="0.3">
      <c r="A499" s="1"/>
      <c r="B499" s="7"/>
      <c r="C499" s="7"/>
      <c r="D499" s="7"/>
      <c r="E499" s="7"/>
      <c r="F499" s="7"/>
      <c r="G499" s="7"/>
      <c r="H499" s="7"/>
      <c r="I499" s="7"/>
    </row>
    <row r="500" spans="1:9" x14ac:dyDescent="0.3">
      <c r="A500" s="1"/>
      <c r="B500" s="7"/>
      <c r="C500" s="7"/>
      <c r="D500" s="7"/>
      <c r="E500" s="7"/>
      <c r="F500" s="7"/>
      <c r="G500" s="7"/>
      <c r="H500" s="7"/>
      <c r="I500" s="7"/>
    </row>
    <row r="501" spans="1:9" x14ac:dyDescent="0.3">
      <c r="A501" s="1"/>
      <c r="B501" s="7"/>
      <c r="C501" s="7"/>
      <c r="D501" s="7"/>
      <c r="E501" s="7"/>
      <c r="F501" s="7"/>
      <c r="G501" s="7"/>
      <c r="H501" s="7"/>
      <c r="I501" s="7"/>
    </row>
    <row r="502" spans="1:9" x14ac:dyDescent="0.3">
      <c r="A502" s="1"/>
      <c r="B502" s="7"/>
      <c r="C502" s="7"/>
      <c r="D502" s="7"/>
      <c r="E502" s="7"/>
      <c r="F502" s="7"/>
      <c r="G502" s="7"/>
      <c r="H502" s="7"/>
      <c r="I502" s="7"/>
    </row>
    <row r="503" spans="1:9" x14ac:dyDescent="0.3">
      <c r="A503" s="1"/>
      <c r="B503" s="7"/>
      <c r="C503" s="7"/>
      <c r="D503" s="7"/>
      <c r="E503" s="7"/>
      <c r="F503" s="7"/>
      <c r="G503" s="7"/>
      <c r="H503" s="7"/>
      <c r="I503" s="7"/>
    </row>
    <row r="504" spans="1:9" x14ac:dyDescent="0.3">
      <c r="A504" s="1"/>
      <c r="B504" s="7"/>
      <c r="C504" s="7"/>
      <c r="D504" s="7"/>
      <c r="E504" s="7"/>
      <c r="F504" s="7"/>
      <c r="G504" s="7"/>
      <c r="H504" s="7"/>
      <c r="I504" s="7"/>
    </row>
    <row r="505" spans="1:9" x14ac:dyDescent="0.3">
      <c r="A505" s="1"/>
      <c r="B505" s="7"/>
      <c r="C505" s="7"/>
      <c r="D505" s="7"/>
      <c r="E505" s="7"/>
      <c r="F505" s="7"/>
      <c r="G505" s="7"/>
      <c r="H505" s="7"/>
      <c r="I505" s="7"/>
    </row>
    <row r="506" spans="1:9" x14ac:dyDescent="0.3">
      <c r="A506" s="1"/>
      <c r="B506" s="7"/>
      <c r="C506" s="7"/>
      <c r="D506" s="7"/>
      <c r="E506" s="7"/>
      <c r="F506" s="7"/>
      <c r="G506" s="7"/>
      <c r="H506" s="7"/>
      <c r="I506" s="7"/>
    </row>
    <row r="507" spans="1:9" x14ac:dyDescent="0.3">
      <c r="A507" s="1"/>
      <c r="B507" s="7"/>
      <c r="C507" s="7"/>
      <c r="D507" s="7"/>
      <c r="E507" s="7"/>
      <c r="F507" s="7"/>
      <c r="G507" s="7"/>
      <c r="H507" s="7"/>
      <c r="I507" s="7"/>
    </row>
    <row r="508" spans="1:9" x14ac:dyDescent="0.3">
      <c r="A508" s="1"/>
      <c r="B508" s="7"/>
      <c r="C508" s="7"/>
      <c r="D508" s="7"/>
      <c r="E508" s="7"/>
      <c r="F508" s="7"/>
      <c r="G508" s="7"/>
      <c r="H508" s="7"/>
      <c r="I508" s="7"/>
    </row>
    <row r="509" spans="1:9" x14ac:dyDescent="0.3">
      <c r="A509" s="1"/>
      <c r="B509" s="7"/>
      <c r="C509" s="7"/>
      <c r="D509" s="7"/>
      <c r="E509" s="7"/>
      <c r="F509" s="7"/>
      <c r="G509" s="7"/>
      <c r="H509" s="7"/>
      <c r="I509" s="7"/>
    </row>
    <row r="510" spans="1:9" x14ac:dyDescent="0.3">
      <c r="A510" s="1"/>
      <c r="B510" s="7"/>
      <c r="C510" s="7"/>
      <c r="D510" s="7"/>
      <c r="E510" s="7"/>
      <c r="F510" s="7"/>
      <c r="G510" s="7"/>
      <c r="H510" s="7"/>
      <c r="I510" s="7"/>
    </row>
    <row r="511" spans="1:9" x14ac:dyDescent="0.3">
      <c r="A511" s="1"/>
      <c r="B511" s="7"/>
      <c r="C511" s="7"/>
      <c r="D511" s="7"/>
      <c r="E511" s="7"/>
      <c r="F511" s="7"/>
      <c r="G511" s="7"/>
      <c r="H511" s="7"/>
      <c r="I511" s="7"/>
    </row>
    <row r="512" spans="1:9" x14ac:dyDescent="0.3">
      <c r="A512" s="1"/>
      <c r="B512" s="7"/>
      <c r="C512" s="7"/>
      <c r="D512" s="7"/>
      <c r="E512" s="7"/>
      <c r="F512" s="7"/>
      <c r="G512" s="7"/>
      <c r="H512" s="7"/>
      <c r="I512" s="7"/>
    </row>
    <row r="513" spans="1:9" x14ac:dyDescent="0.3">
      <c r="A513" s="1"/>
      <c r="B513" s="7"/>
      <c r="C513" s="7"/>
      <c r="D513" s="7"/>
      <c r="E513" s="7"/>
      <c r="F513" s="7"/>
      <c r="G513" s="7"/>
      <c r="H513" s="7"/>
      <c r="I513" s="7"/>
    </row>
    <row r="514" spans="1:9" x14ac:dyDescent="0.3">
      <c r="A514" s="1"/>
      <c r="B514" s="7"/>
      <c r="C514" s="7"/>
      <c r="D514" s="7"/>
      <c r="E514" s="7"/>
      <c r="F514" s="7"/>
      <c r="G514" s="7"/>
      <c r="H514" s="7"/>
      <c r="I514" s="7"/>
    </row>
    <row r="515" spans="1:9" x14ac:dyDescent="0.3">
      <c r="A515" s="1"/>
      <c r="B515" s="7"/>
      <c r="C515" s="7"/>
      <c r="D515" s="7"/>
      <c r="E515" s="7"/>
      <c r="F515" s="7"/>
      <c r="G515" s="7"/>
      <c r="H515" s="7"/>
      <c r="I515" s="7"/>
    </row>
    <row r="516" spans="1:9" x14ac:dyDescent="0.3">
      <c r="A516" s="1"/>
      <c r="B516" s="7"/>
      <c r="C516" s="7"/>
      <c r="D516" s="7"/>
      <c r="E516" s="7"/>
      <c r="F516" s="7"/>
      <c r="G516" s="7"/>
      <c r="H516" s="7"/>
      <c r="I516" s="7"/>
    </row>
    <row r="517" spans="1:9" x14ac:dyDescent="0.3">
      <c r="A517" s="1"/>
      <c r="B517" s="7"/>
      <c r="C517" s="7"/>
      <c r="D517" s="7"/>
      <c r="E517" s="7"/>
      <c r="F517" s="7"/>
      <c r="G517" s="7"/>
      <c r="H517" s="7"/>
      <c r="I517" s="7"/>
    </row>
    <row r="518" spans="1:9" x14ac:dyDescent="0.3">
      <c r="A518" s="1"/>
      <c r="B518" s="7"/>
      <c r="C518" s="7"/>
      <c r="D518" s="7"/>
      <c r="E518" s="7"/>
      <c r="F518" s="7"/>
      <c r="G518" s="7"/>
      <c r="H518" s="7"/>
      <c r="I518" s="7"/>
    </row>
    <row r="519" spans="1:9" x14ac:dyDescent="0.3">
      <c r="A519" s="1"/>
      <c r="B519" s="7"/>
      <c r="C519" s="7"/>
      <c r="D519" s="7"/>
      <c r="E519" s="7"/>
      <c r="F519" s="7"/>
      <c r="G519" s="7"/>
      <c r="H519" s="7"/>
      <c r="I519" s="7"/>
    </row>
    <row r="520" spans="1:9" x14ac:dyDescent="0.3">
      <c r="A520" s="1"/>
      <c r="B520" s="7"/>
      <c r="C520" s="7"/>
      <c r="D520" s="7"/>
      <c r="E520" s="7"/>
      <c r="F520" s="7"/>
      <c r="G520" s="7"/>
      <c r="H520" s="7"/>
      <c r="I520" s="7"/>
    </row>
    <row r="521" spans="1:9" x14ac:dyDescent="0.3">
      <c r="A521" s="1"/>
      <c r="B521" s="7"/>
      <c r="C521" s="7"/>
      <c r="D521" s="7"/>
      <c r="E521" s="7"/>
      <c r="F521" s="7"/>
      <c r="G521" s="7"/>
      <c r="H521" s="7"/>
      <c r="I521" s="7"/>
    </row>
    <row r="522" spans="1:9" x14ac:dyDescent="0.3">
      <c r="A522" s="1"/>
      <c r="B522" s="7"/>
      <c r="C522" s="7"/>
      <c r="D522" s="7"/>
      <c r="E522" s="7"/>
      <c r="F522" s="7"/>
      <c r="G522" s="7"/>
      <c r="H522" s="7"/>
      <c r="I522" s="7"/>
    </row>
    <row r="523" spans="1:9" x14ac:dyDescent="0.3">
      <c r="A523" s="1"/>
      <c r="B523" s="7"/>
      <c r="C523" s="7"/>
      <c r="D523" s="7"/>
      <c r="E523" s="7"/>
      <c r="F523" s="7"/>
      <c r="G523" s="7"/>
      <c r="H523" s="7"/>
      <c r="I523" s="7"/>
    </row>
    <row r="524" spans="1:9" x14ac:dyDescent="0.3">
      <c r="A524" s="1"/>
      <c r="B524" s="7"/>
      <c r="C524" s="7"/>
      <c r="D524" s="7"/>
      <c r="E524" s="7"/>
      <c r="F524" s="7"/>
      <c r="G524" s="7"/>
      <c r="H524" s="7"/>
      <c r="I524" s="7"/>
    </row>
    <row r="525" spans="1:9" x14ac:dyDescent="0.3">
      <c r="A525" s="1"/>
      <c r="B525" s="7"/>
      <c r="C525" s="7"/>
      <c r="D525" s="7"/>
      <c r="E525" s="7"/>
      <c r="F525" s="7"/>
      <c r="G525" s="7"/>
      <c r="H525" s="7"/>
      <c r="I525" s="7"/>
    </row>
    <row r="526" spans="1:9" x14ac:dyDescent="0.3">
      <c r="A526" s="1"/>
      <c r="B526" s="7"/>
      <c r="C526" s="7"/>
      <c r="D526" s="7"/>
      <c r="E526" s="7"/>
      <c r="F526" s="7"/>
      <c r="G526" s="7"/>
      <c r="H526" s="7"/>
      <c r="I526" s="7"/>
    </row>
    <row r="527" spans="1:9" x14ac:dyDescent="0.3">
      <c r="A527" s="1"/>
      <c r="B527" s="7"/>
      <c r="C527" s="7"/>
      <c r="D527" s="7"/>
      <c r="E527" s="7"/>
      <c r="F527" s="7"/>
      <c r="G527" s="7"/>
      <c r="H527" s="7"/>
      <c r="I527" s="7"/>
    </row>
    <row r="528" spans="1:9" x14ac:dyDescent="0.3">
      <c r="A528" s="1"/>
      <c r="B528" s="7"/>
      <c r="C528" s="7"/>
      <c r="D528" s="7"/>
      <c r="E528" s="7"/>
      <c r="F528" s="7"/>
      <c r="G528" s="7"/>
      <c r="H528" s="7"/>
      <c r="I528" s="7"/>
    </row>
    <row r="529" spans="1:9" x14ac:dyDescent="0.3">
      <c r="A529" s="1"/>
      <c r="B529" s="7"/>
      <c r="C529" s="7"/>
      <c r="D529" s="7"/>
      <c r="E529" s="7"/>
      <c r="F529" s="7"/>
      <c r="G529" s="7"/>
      <c r="H529" s="7"/>
      <c r="I529" s="7"/>
    </row>
    <row r="530" spans="1:9" x14ac:dyDescent="0.3">
      <c r="A530" s="1"/>
      <c r="B530" s="7"/>
      <c r="C530" s="7"/>
      <c r="D530" s="7"/>
      <c r="E530" s="7"/>
      <c r="F530" s="7"/>
      <c r="G530" s="7"/>
      <c r="H530" s="7"/>
      <c r="I530" s="7"/>
    </row>
    <row r="531" spans="1:9" x14ac:dyDescent="0.3">
      <c r="A531" s="1"/>
      <c r="B531" s="7"/>
      <c r="C531" s="7"/>
      <c r="D531" s="7"/>
      <c r="E531" s="7"/>
      <c r="F531" s="7"/>
      <c r="G531" s="7"/>
      <c r="H531" s="7"/>
      <c r="I531" s="7"/>
    </row>
    <row r="532" spans="1:9" x14ac:dyDescent="0.3">
      <c r="A532" s="1"/>
      <c r="B532" s="7"/>
      <c r="C532" s="7"/>
      <c r="D532" s="7"/>
      <c r="E532" s="7"/>
      <c r="F532" s="7"/>
      <c r="G532" s="7"/>
      <c r="H532" s="7"/>
      <c r="I532" s="7"/>
    </row>
    <row r="533" spans="1:9" x14ac:dyDescent="0.3">
      <c r="A533" s="1"/>
      <c r="B533" s="7"/>
      <c r="C533" s="7"/>
      <c r="D533" s="7"/>
      <c r="E533" s="7"/>
      <c r="F533" s="7"/>
      <c r="G533" s="7"/>
      <c r="H533" s="7"/>
      <c r="I533" s="7"/>
    </row>
    <row r="534" spans="1:9" x14ac:dyDescent="0.3">
      <c r="A534" s="1"/>
      <c r="B534" s="7"/>
      <c r="C534" s="7"/>
      <c r="D534" s="7"/>
      <c r="E534" s="7"/>
      <c r="F534" s="7"/>
      <c r="G534" s="7"/>
      <c r="H534" s="7"/>
      <c r="I534" s="7"/>
    </row>
    <row r="535" spans="1:9" x14ac:dyDescent="0.3">
      <c r="A535" s="1"/>
      <c r="B535" s="7"/>
      <c r="C535" s="7"/>
      <c r="D535" s="7"/>
      <c r="E535" s="7"/>
      <c r="F535" s="7"/>
      <c r="G535" s="7"/>
      <c r="H535" s="7"/>
      <c r="I535" s="7"/>
    </row>
    <row r="536" spans="1:9" x14ac:dyDescent="0.3">
      <c r="A536" s="1"/>
      <c r="B536" s="7"/>
      <c r="C536" s="7"/>
      <c r="D536" s="7"/>
      <c r="E536" s="7"/>
      <c r="F536" s="7"/>
      <c r="G536" s="7"/>
      <c r="H536" s="7"/>
      <c r="I536" s="7"/>
    </row>
    <row r="537" spans="1:9" x14ac:dyDescent="0.3">
      <c r="A537" s="1"/>
      <c r="B537" s="7"/>
      <c r="C537" s="7"/>
      <c r="D537" s="7"/>
      <c r="E537" s="7"/>
      <c r="F537" s="7"/>
      <c r="G537" s="7"/>
      <c r="H537" s="7"/>
      <c r="I537" s="7"/>
    </row>
    <row r="538" spans="1:9" x14ac:dyDescent="0.3">
      <c r="A538" s="1"/>
      <c r="B538" s="7"/>
      <c r="C538" s="7"/>
      <c r="D538" s="7"/>
      <c r="E538" s="7"/>
      <c r="F538" s="7"/>
      <c r="G538" s="7"/>
      <c r="H538" s="7"/>
      <c r="I538" s="7"/>
    </row>
    <row r="539" spans="1:9" x14ac:dyDescent="0.3">
      <c r="A539" s="1"/>
      <c r="B539" s="7"/>
      <c r="C539" s="7"/>
      <c r="D539" s="7"/>
      <c r="E539" s="7"/>
      <c r="F539" s="7"/>
      <c r="G539" s="7"/>
      <c r="H539" s="7"/>
      <c r="I539" s="7"/>
    </row>
    <row r="540" spans="1:9" x14ac:dyDescent="0.3">
      <c r="A540" s="1"/>
      <c r="B540" s="7"/>
      <c r="C540" s="7"/>
      <c r="D540" s="7"/>
      <c r="E540" s="7"/>
      <c r="F540" s="7"/>
      <c r="G540" s="7"/>
      <c r="H540" s="7"/>
      <c r="I540" s="7"/>
    </row>
    <row r="541" spans="1:9" x14ac:dyDescent="0.3">
      <c r="A541" s="1"/>
      <c r="B541" s="7"/>
      <c r="C541" s="7"/>
      <c r="D541" s="7"/>
      <c r="E541" s="7"/>
      <c r="F541" s="7"/>
      <c r="G541" s="7"/>
      <c r="H541" s="7"/>
      <c r="I541" s="7"/>
    </row>
    <row r="542" spans="1:9" x14ac:dyDescent="0.3">
      <c r="A542" s="1"/>
      <c r="B542" s="7"/>
      <c r="C542" s="7"/>
      <c r="D542" s="7"/>
      <c r="E542" s="7"/>
      <c r="F542" s="7"/>
      <c r="G542" s="7"/>
      <c r="H542" s="7"/>
      <c r="I542" s="7"/>
    </row>
    <row r="543" spans="1:9" x14ac:dyDescent="0.3">
      <c r="A543" s="1"/>
      <c r="B543" s="7"/>
      <c r="C543" s="7"/>
      <c r="D543" s="7"/>
      <c r="E543" s="7"/>
      <c r="F543" s="7"/>
      <c r="G543" s="7"/>
      <c r="H543" s="7"/>
      <c r="I543" s="7"/>
    </row>
    <row r="544" spans="1:9" x14ac:dyDescent="0.3">
      <c r="A544" s="1"/>
      <c r="B544" s="7"/>
      <c r="C544" s="7"/>
      <c r="D544" s="7"/>
      <c r="E544" s="7"/>
      <c r="F544" s="7"/>
      <c r="G544" s="7"/>
      <c r="H544" s="7"/>
      <c r="I544" s="7"/>
    </row>
    <row r="545" spans="1:9" x14ac:dyDescent="0.3">
      <c r="A545" s="1"/>
      <c r="B545" s="7"/>
      <c r="C545" s="7"/>
      <c r="D545" s="7"/>
      <c r="E545" s="7"/>
      <c r="F545" s="7"/>
      <c r="G545" s="7"/>
      <c r="H545" s="7"/>
      <c r="I545" s="7"/>
    </row>
    <row r="546" spans="1:9" x14ac:dyDescent="0.3">
      <c r="A546" s="1"/>
      <c r="B546" s="7"/>
      <c r="C546" s="7"/>
      <c r="D546" s="7"/>
      <c r="E546" s="7"/>
      <c r="F546" s="7"/>
      <c r="G546" s="7"/>
      <c r="H546" s="7"/>
      <c r="I546" s="7"/>
    </row>
    <row r="547" spans="1:9" x14ac:dyDescent="0.3">
      <c r="A547" s="1"/>
      <c r="B547" s="7"/>
      <c r="C547" s="7"/>
      <c r="D547" s="7"/>
      <c r="E547" s="7"/>
      <c r="F547" s="7"/>
      <c r="G547" s="7"/>
      <c r="H547" s="7"/>
      <c r="I547" s="7"/>
    </row>
    <row r="548" spans="1:9" x14ac:dyDescent="0.3">
      <c r="A548" s="1"/>
      <c r="B548" s="7"/>
      <c r="C548" s="7"/>
      <c r="D548" s="7"/>
      <c r="E548" s="7"/>
      <c r="F548" s="7"/>
      <c r="G548" s="7"/>
      <c r="H548" s="7"/>
      <c r="I548" s="7"/>
    </row>
    <row r="549" spans="1:9" x14ac:dyDescent="0.3">
      <c r="A549" s="1"/>
      <c r="B549" s="7"/>
      <c r="C549" s="7"/>
      <c r="D549" s="7"/>
      <c r="E549" s="7"/>
      <c r="F549" s="7"/>
      <c r="G549" s="7"/>
      <c r="H549" s="7"/>
      <c r="I549" s="7"/>
    </row>
    <row r="550" spans="1:9" x14ac:dyDescent="0.3">
      <c r="A550" s="1"/>
      <c r="B550" s="7"/>
      <c r="C550" s="7"/>
      <c r="D550" s="7"/>
      <c r="E550" s="7"/>
      <c r="F550" s="7"/>
      <c r="G550" s="7"/>
      <c r="H550" s="7"/>
      <c r="I550" s="7"/>
    </row>
    <row r="551" spans="1:9" x14ac:dyDescent="0.3">
      <c r="A551" s="1"/>
      <c r="B551" s="7"/>
      <c r="C551" s="7"/>
      <c r="D551" s="7"/>
      <c r="E551" s="7"/>
      <c r="F551" s="7"/>
      <c r="G551" s="7"/>
      <c r="H551" s="7"/>
      <c r="I551" s="7"/>
    </row>
    <row r="552" spans="1:9" x14ac:dyDescent="0.3">
      <c r="A552" s="1"/>
      <c r="B552" s="7"/>
      <c r="C552" s="7"/>
      <c r="D552" s="7"/>
      <c r="E552" s="7"/>
      <c r="F552" s="7"/>
      <c r="G552" s="7"/>
      <c r="H552" s="7"/>
      <c r="I552" s="7"/>
    </row>
    <row r="553" spans="1:9" x14ac:dyDescent="0.3">
      <c r="A553" s="1"/>
      <c r="B553" s="7"/>
      <c r="C553" s="7"/>
      <c r="D553" s="7"/>
      <c r="E553" s="7"/>
      <c r="F553" s="7"/>
      <c r="G553" s="7"/>
      <c r="H553" s="7"/>
      <c r="I553" s="7"/>
    </row>
    <row r="554" spans="1:9" x14ac:dyDescent="0.3">
      <c r="A554" s="1"/>
      <c r="B554" s="7"/>
      <c r="C554" s="7"/>
      <c r="D554" s="7"/>
      <c r="E554" s="7"/>
      <c r="F554" s="7"/>
      <c r="G554" s="7"/>
      <c r="H554" s="7"/>
      <c r="I554" s="7"/>
    </row>
    <row r="555" spans="1:9" x14ac:dyDescent="0.3">
      <c r="A555" s="1"/>
      <c r="B555" s="7"/>
      <c r="C555" s="7"/>
      <c r="D555" s="7"/>
      <c r="E555" s="7"/>
      <c r="F555" s="7"/>
      <c r="G555" s="7"/>
      <c r="H555" s="7"/>
      <c r="I555" s="7"/>
    </row>
    <row r="556" spans="1:9" x14ac:dyDescent="0.3">
      <c r="A556" s="1"/>
      <c r="B556" s="7"/>
      <c r="C556" s="7"/>
      <c r="D556" s="7"/>
      <c r="E556" s="7"/>
      <c r="F556" s="7"/>
      <c r="G556" s="7"/>
      <c r="H556" s="7"/>
      <c r="I556" s="7"/>
    </row>
    <row r="557" spans="1:9" x14ac:dyDescent="0.3">
      <c r="A557" s="1"/>
      <c r="B557" s="7"/>
      <c r="C557" s="7"/>
      <c r="D557" s="7"/>
      <c r="E557" s="7"/>
      <c r="F557" s="7"/>
      <c r="G557" s="7"/>
      <c r="H557" s="7"/>
      <c r="I557" s="7"/>
    </row>
    <row r="558" spans="1:9" x14ac:dyDescent="0.3">
      <c r="A558" s="1"/>
      <c r="B558" s="7"/>
      <c r="C558" s="7"/>
      <c r="D558" s="7"/>
      <c r="E558" s="7"/>
      <c r="F558" s="7"/>
      <c r="G558" s="7"/>
      <c r="H558" s="7"/>
      <c r="I558" s="7"/>
    </row>
    <row r="559" spans="1:9" x14ac:dyDescent="0.3">
      <c r="A559" s="1"/>
      <c r="B559" s="7"/>
      <c r="C559" s="7"/>
      <c r="D559" s="7"/>
      <c r="E559" s="7"/>
      <c r="F559" s="7"/>
      <c r="G559" s="7"/>
      <c r="H559" s="7"/>
      <c r="I559" s="7"/>
    </row>
    <row r="560" spans="1:9" x14ac:dyDescent="0.3">
      <c r="A560" s="1"/>
      <c r="B560" s="7"/>
      <c r="C560" s="7"/>
      <c r="D560" s="7"/>
      <c r="E560" s="7"/>
      <c r="F560" s="7"/>
      <c r="G560" s="7"/>
      <c r="H560" s="7"/>
      <c r="I560" s="7"/>
    </row>
    <row r="561" spans="1:9" x14ac:dyDescent="0.3">
      <c r="A561" s="1"/>
      <c r="B561" s="7"/>
      <c r="C561" s="7"/>
      <c r="D561" s="7"/>
      <c r="E561" s="7"/>
      <c r="F561" s="7"/>
      <c r="G561" s="7"/>
      <c r="H561" s="7"/>
      <c r="I561" s="7"/>
    </row>
    <row r="562" spans="1:9" x14ac:dyDescent="0.3">
      <c r="A562" s="1"/>
      <c r="B562" s="7"/>
      <c r="C562" s="7"/>
      <c r="D562" s="7"/>
      <c r="E562" s="7"/>
      <c r="F562" s="7"/>
      <c r="G562" s="7"/>
      <c r="H562" s="7"/>
      <c r="I562" s="7"/>
    </row>
    <row r="563" spans="1:9" x14ac:dyDescent="0.3">
      <c r="A563" s="1"/>
      <c r="B563" s="7"/>
      <c r="C563" s="7"/>
      <c r="D563" s="7"/>
      <c r="E563" s="7"/>
      <c r="F563" s="7"/>
      <c r="G563" s="7"/>
      <c r="H563" s="7"/>
      <c r="I563" s="7"/>
    </row>
    <row r="564" spans="1:9" x14ac:dyDescent="0.3">
      <c r="A564" s="1"/>
      <c r="B564" s="7"/>
      <c r="C564" s="7"/>
      <c r="D564" s="7"/>
      <c r="E564" s="7"/>
      <c r="F564" s="7"/>
      <c r="G564" s="7"/>
      <c r="H564" s="7"/>
      <c r="I564" s="7"/>
    </row>
    <row r="565" spans="1:9" x14ac:dyDescent="0.3">
      <c r="A565" s="1"/>
      <c r="B565" s="7"/>
      <c r="C565" s="7"/>
      <c r="D565" s="7"/>
      <c r="E565" s="7"/>
      <c r="F565" s="7"/>
      <c r="G565" s="7"/>
      <c r="H565" s="7"/>
      <c r="I565" s="7"/>
    </row>
    <row r="566" spans="1:9" x14ac:dyDescent="0.3">
      <c r="A566" s="1"/>
      <c r="B566" s="7"/>
      <c r="C566" s="7"/>
      <c r="D566" s="7"/>
      <c r="E566" s="7"/>
      <c r="F566" s="7"/>
      <c r="G566" s="7"/>
      <c r="H566" s="7"/>
      <c r="I566" s="7"/>
    </row>
    <row r="567" spans="1:9" x14ac:dyDescent="0.3">
      <c r="A567" s="1"/>
      <c r="B567" s="7"/>
      <c r="C567" s="7"/>
      <c r="D567" s="7"/>
      <c r="E567" s="7"/>
      <c r="F567" s="7"/>
      <c r="G567" s="7"/>
      <c r="H567" s="7"/>
      <c r="I567" s="7"/>
    </row>
    <row r="568" spans="1:9" x14ac:dyDescent="0.3">
      <c r="A568" s="1"/>
      <c r="B568" s="7"/>
      <c r="C568" s="7"/>
      <c r="D568" s="7"/>
      <c r="E568" s="7"/>
      <c r="F568" s="7"/>
      <c r="G568" s="7"/>
      <c r="H568" s="7"/>
      <c r="I568" s="7"/>
    </row>
    <row r="569" spans="1:9" x14ac:dyDescent="0.3">
      <c r="A569" s="1"/>
      <c r="B569" s="7"/>
      <c r="C569" s="7"/>
      <c r="D569" s="7"/>
      <c r="E569" s="7"/>
      <c r="F569" s="7"/>
      <c r="G569" s="7"/>
      <c r="H569" s="7"/>
      <c r="I569" s="7"/>
    </row>
    <row r="570" spans="1:9" x14ac:dyDescent="0.3">
      <c r="A570" s="1"/>
      <c r="B570" s="7"/>
      <c r="C570" s="7"/>
      <c r="D570" s="7"/>
      <c r="E570" s="7"/>
      <c r="F570" s="7"/>
      <c r="G570" s="7"/>
      <c r="H570" s="7"/>
      <c r="I570" s="7"/>
    </row>
    <row r="571" spans="1:9" x14ac:dyDescent="0.3">
      <c r="A571" s="1"/>
      <c r="B571" s="7"/>
      <c r="C571" s="7"/>
      <c r="D571" s="7"/>
      <c r="E571" s="7"/>
      <c r="F571" s="7"/>
      <c r="G571" s="7"/>
      <c r="H571" s="7"/>
      <c r="I571" s="7"/>
    </row>
    <row r="572" spans="1:9" x14ac:dyDescent="0.3">
      <c r="A572" s="1"/>
      <c r="B572" s="7"/>
      <c r="C572" s="7"/>
      <c r="D572" s="7"/>
      <c r="E572" s="7"/>
      <c r="F572" s="7"/>
      <c r="G572" s="7"/>
      <c r="H572" s="7"/>
      <c r="I572" s="7"/>
    </row>
    <row r="573" spans="1:9" x14ac:dyDescent="0.3">
      <c r="A573" s="1"/>
      <c r="B573" s="7"/>
      <c r="C573" s="7"/>
      <c r="D573" s="7"/>
      <c r="E573" s="7"/>
      <c r="F573" s="7"/>
      <c r="G573" s="7"/>
      <c r="H573" s="7"/>
      <c r="I573" s="7"/>
    </row>
    <row r="574" spans="1:9" x14ac:dyDescent="0.3">
      <c r="A574" s="1"/>
      <c r="B574" s="7"/>
      <c r="C574" s="7"/>
      <c r="D574" s="7"/>
      <c r="E574" s="7"/>
      <c r="F574" s="7"/>
      <c r="G574" s="7"/>
      <c r="H574" s="7"/>
      <c r="I574" s="7"/>
    </row>
    <row r="575" spans="1:9" x14ac:dyDescent="0.3">
      <c r="A575" s="1"/>
      <c r="B575" s="7"/>
      <c r="C575" s="7"/>
      <c r="D575" s="7"/>
      <c r="E575" s="7"/>
      <c r="F575" s="7"/>
      <c r="G575" s="7"/>
      <c r="H575" s="7"/>
      <c r="I575" s="7"/>
    </row>
    <row r="576" spans="1:9" x14ac:dyDescent="0.3">
      <c r="A576" s="1"/>
      <c r="B576" s="7"/>
      <c r="C576" s="7"/>
      <c r="D576" s="7"/>
      <c r="E576" s="7"/>
      <c r="F576" s="7"/>
      <c r="G576" s="7"/>
      <c r="H576" s="7"/>
      <c r="I576" s="7"/>
    </row>
    <row r="577" spans="1:9" x14ac:dyDescent="0.3">
      <c r="A577" s="1"/>
      <c r="B577" s="7"/>
      <c r="C577" s="7"/>
      <c r="D577" s="7"/>
      <c r="E577" s="7"/>
      <c r="F577" s="7"/>
      <c r="G577" s="7"/>
      <c r="H577" s="7"/>
      <c r="I577" s="7"/>
    </row>
    <row r="578" spans="1:9" x14ac:dyDescent="0.3">
      <c r="A578" s="1"/>
      <c r="B578" s="7"/>
      <c r="C578" s="7"/>
      <c r="D578" s="7"/>
      <c r="E578" s="7"/>
      <c r="F578" s="7"/>
      <c r="G578" s="7"/>
      <c r="H578" s="7"/>
      <c r="I578" s="7"/>
    </row>
    <row r="579" spans="1:9" x14ac:dyDescent="0.3">
      <c r="A579" s="1"/>
      <c r="B579" s="7"/>
      <c r="C579" s="7"/>
      <c r="D579" s="7"/>
      <c r="E579" s="7"/>
      <c r="F579" s="7"/>
      <c r="G579" s="7"/>
      <c r="H579" s="7"/>
      <c r="I579" s="7"/>
    </row>
    <row r="580" spans="1:9" x14ac:dyDescent="0.3">
      <c r="A580" s="1"/>
      <c r="B580" s="7"/>
      <c r="C580" s="7"/>
      <c r="D580" s="7"/>
      <c r="E580" s="7"/>
      <c r="F580" s="7"/>
      <c r="G580" s="7"/>
      <c r="H580" s="7"/>
      <c r="I580" s="7"/>
    </row>
    <row r="581" spans="1:9" x14ac:dyDescent="0.3">
      <c r="A581" s="1"/>
      <c r="B581" s="7"/>
      <c r="C581" s="7"/>
      <c r="D581" s="7"/>
      <c r="E581" s="7"/>
      <c r="F581" s="7"/>
      <c r="G581" s="7"/>
      <c r="H581" s="7"/>
      <c r="I581" s="7"/>
    </row>
    <row r="582" spans="1:9" x14ac:dyDescent="0.3">
      <c r="A582" s="1"/>
      <c r="B582" s="7"/>
      <c r="C582" s="7"/>
      <c r="D582" s="7"/>
      <c r="E582" s="7"/>
      <c r="F582" s="7"/>
      <c r="G582" s="7"/>
      <c r="H582" s="7"/>
      <c r="I582" s="7"/>
    </row>
    <row r="583" spans="1:9" x14ac:dyDescent="0.3">
      <c r="A583" s="1"/>
      <c r="B583" s="7"/>
      <c r="C583" s="7"/>
      <c r="D583" s="7"/>
      <c r="E583" s="7"/>
      <c r="F583" s="7"/>
      <c r="G583" s="7"/>
      <c r="H583" s="7"/>
      <c r="I583" s="7"/>
    </row>
    <row r="584" spans="1:9" x14ac:dyDescent="0.3">
      <c r="A584" s="1"/>
      <c r="B584" s="7"/>
      <c r="C584" s="7"/>
      <c r="D584" s="7"/>
      <c r="E584" s="7"/>
      <c r="F584" s="7"/>
      <c r="G584" s="7"/>
      <c r="H584" s="7"/>
      <c r="I584" s="7"/>
    </row>
    <row r="585" spans="1:9" x14ac:dyDescent="0.3">
      <c r="A585" s="1"/>
      <c r="B585" s="7"/>
      <c r="C585" s="7"/>
      <c r="D585" s="7"/>
      <c r="E585" s="7"/>
      <c r="F585" s="7"/>
      <c r="G585" s="7"/>
      <c r="H585" s="7"/>
      <c r="I585" s="7"/>
    </row>
    <row r="586" spans="1:9" x14ac:dyDescent="0.3">
      <c r="A586" s="1"/>
      <c r="B586" s="7"/>
      <c r="C586" s="7"/>
      <c r="D586" s="7"/>
      <c r="E586" s="7"/>
      <c r="F586" s="7"/>
      <c r="G586" s="7"/>
      <c r="H586" s="7"/>
      <c r="I586" s="7"/>
    </row>
    <row r="587" spans="1:9" x14ac:dyDescent="0.3">
      <c r="A587" s="1"/>
      <c r="B587" s="7"/>
      <c r="C587" s="7"/>
      <c r="D587" s="7"/>
      <c r="E587" s="7"/>
      <c r="F587" s="7"/>
      <c r="G587" s="7"/>
      <c r="H587" s="7"/>
      <c r="I587" s="7"/>
    </row>
    <row r="588" spans="1:9" x14ac:dyDescent="0.3">
      <c r="A588" s="1"/>
      <c r="B588" s="7"/>
      <c r="C588" s="7"/>
      <c r="D588" s="7"/>
      <c r="E588" s="7"/>
      <c r="F588" s="7"/>
      <c r="G588" s="7"/>
      <c r="H588" s="7"/>
      <c r="I588" s="7"/>
    </row>
    <row r="589" spans="1:9" x14ac:dyDescent="0.3">
      <c r="A589" s="1"/>
      <c r="B589" s="7"/>
      <c r="C589" s="7"/>
      <c r="D589" s="7"/>
      <c r="E589" s="7"/>
      <c r="F589" s="7"/>
      <c r="G589" s="7"/>
      <c r="H589" s="7"/>
      <c r="I589" s="7"/>
    </row>
    <row r="590" spans="1:9" x14ac:dyDescent="0.3">
      <c r="A590" s="1"/>
      <c r="B590" s="7"/>
      <c r="C590" s="7"/>
      <c r="D590" s="7"/>
      <c r="E590" s="7"/>
      <c r="F590" s="7"/>
      <c r="G590" s="7"/>
      <c r="H590" s="7"/>
      <c r="I590" s="7"/>
    </row>
    <row r="591" spans="1:9" x14ac:dyDescent="0.3">
      <c r="A591" s="1"/>
      <c r="B591" s="7"/>
      <c r="C591" s="7"/>
      <c r="D591" s="7"/>
      <c r="E591" s="7"/>
      <c r="F591" s="7"/>
      <c r="G591" s="7"/>
      <c r="H591" s="7"/>
      <c r="I591" s="7"/>
    </row>
    <row r="592" spans="1:9" x14ac:dyDescent="0.3">
      <c r="A592" s="1"/>
      <c r="B592" s="7"/>
      <c r="C592" s="7"/>
      <c r="D592" s="7"/>
      <c r="E592" s="7"/>
      <c r="F592" s="7"/>
      <c r="G592" s="7"/>
      <c r="H592" s="7"/>
      <c r="I592" s="7"/>
    </row>
    <row r="593" spans="1:9" x14ac:dyDescent="0.3">
      <c r="A593" s="1"/>
      <c r="B593" s="7"/>
      <c r="C593" s="7"/>
      <c r="D593" s="7"/>
      <c r="E593" s="7"/>
      <c r="F593" s="7"/>
      <c r="G593" s="7"/>
      <c r="H593" s="7"/>
      <c r="I593" s="7"/>
    </row>
    <row r="594" spans="1:9" x14ac:dyDescent="0.3">
      <c r="A594" s="1"/>
      <c r="B594" s="7"/>
      <c r="C594" s="7"/>
      <c r="D594" s="7"/>
      <c r="E594" s="7"/>
      <c r="F594" s="7"/>
      <c r="G594" s="7"/>
      <c r="H594" s="7"/>
      <c r="I594" s="7"/>
    </row>
    <row r="595" spans="1:9" x14ac:dyDescent="0.3">
      <c r="A595" s="1"/>
      <c r="B595" s="7"/>
      <c r="C595" s="7"/>
      <c r="D595" s="7"/>
      <c r="E595" s="7"/>
      <c r="F595" s="7"/>
      <c r="G595" s="7"/>
      <c r="H595" s="7"/>
      <c r="I595" s="7"/>
    </row>
    <row r="596" spans="1:9" x14ac:dyDescent="0.3">
      <c r="A596" s="1"/>
      <c r="B596" s="7"/>
      <c r="C596" s="7"/>
      <c r="D596" s="7"/>
      <c r="E596" s="7"/>
      <c r="F596" s="7"/>
      <c r="G596" s="7"/>
      <c r="H596" s="7"/>
      <c r="I596" s="7"/>
    </row>
    <row r="597" spans="1:9" x14ac:dyDescent="0.3">
      <c r="A597" s="1"/>
      <c r="B597" s="7"/>
      <c r="C597" s="7"/>
      <c r="D597" s="7"/>
      <c r="E597" s="7"/>
      <c r="F597" s="7"/>
      <c r="G597" s="7"/>
      <c r="H597" s="7"/>
      <c r="I597" s="7"/>
    </row>
    <row r="598" spans="1:9" x14ac:dyDescent="0.3">
      <c r="A598" s="1"/>
      <c r="B598" s="7"/>
      <c r="C598" s="7"/>
      <c r="D598" s="7"/>
      <c r="E598" s="7"/>
      <c r="F598" s="7"/>
      <c r="G598" s="7"/>
      <c r="H598" s="7"/>
      <c r="I598" s="7"/>
    </row>
    <row r="599" spans="1:9" x14ac:dyDescent="0.3">
      <c r="A599" s="1"/>
      <c r="B599" s="7"/>
      <c r="C599" s="7"/>
      <c r="D599" s="7"/>
      <c r="E599" s="7"/>
      <c r="F599" s="7"/>
      <c r="G599" s="7"/>
      <c r="H599" s="7"/>
      <c r="I599" s="7"/>
    </row>
    <row r="600" spans="1:9" x14ac:dyDescent="0.3">
      <c r="A600" s="1"/>
      <c r="B600" s="7"/>
      <c r="C600" s="7"/>
      <c r="D600" s="7"/>
      <c r="E600" s="7"/>
      <c r="F600" s="7"/>
      <c r="G600" s="7"/>
      <c r="H600" s="7"/>
      <c r="I600" s="7"/>
    </row>
    <row r="601" spans="1:9" x14ac:dyDescent="0.3">
      <c r="A601" s="1"/>
      <c r="B601" s="7"/>
      <c r="C601" s="7"/>
      <c r="D601" s="7"/>
      <c r="E601" s="7"/>
      <c r="F601" s="7"/>
      <c r="G601" s="7"/>
      <c r="H601" s="7"/>
      <c r="I601" s="7"/>
    </row>
    <row r="602" spans="1:9" x14ac:dyDescent="0.3">
      <c r="A602" s="1"/>
      <c r="B602" s="7"/>
      <c r="C602" s="7"/>
      <c r="D602" s="7"/>
      <c r="E602" s="7"/>
      <c r="F602" s="7"/>
      <c r="G602" s="7"/>
      <c r="H602" s="7"/>
      <c r="I602" s="7"/>
    </row>
    <row r="603" spans="1:9" x14ac:dyDescent="0.3">
      <c r="A603" s="1"/>
      <c r="B603" s="7"/>
      <c r="C603" s="7"/>
      <c r="D603" s="7"/>
      <c r="E603" s="7"/>
      <c r="F603" s="7"/>
      <c r="G603" s="7"/>
      <c r="H603" s="7"/>
      <c r="I603" s="7"/>
    </row>
    <row r="604" spans="1:9" x14ac:dyDescent="0.3">
      <c r="A604" s="1"/>
      <c r="B604" s="7"/>
      <c r="C604" s="7"/>
      <c r="D604" s="7"/>
      <c r="E604" s="7"/>
      <c r="F604" s="7"/>
      <c r="G604" s="7"/>
      <c r="H604" s="7"/>
      <c r="I604" s="7"/>
    </row>
    <row r="605" spans="1:9" x14ac:dyDescent="0.3">
      <c r="A605" s="1"/>
      <c r="B605" s="7"/>
      <c r="C605" s="7"/>
      <c r="D605" s="7"/>
      <c r="E605" s="7"/>
      <c r="F605" s="7"/>
      <c r="G605" s="7"/>
      <c r="H605" s="7"/>
      <c r="I605" s="7"/>
    </row>
    <row r="606" spans="1:9" x14ac:dyDescent="0.3">
      <c r="A606" s="1"/>
      <c r="B606" s="7"/>
      <c r="C606" s="7"/>
      <c r="D606" s="7"/>
      <c r="E606" s="7"/>
      <c r="F606" s="7"/>
      <c r="G606" s="7"/>
      <c r="H606" s="7"/>
      <c r="I606" s="7"/>
    </row>
    <row r="607" spans="1:9" x14ac:dyDescent="0.3">
      <c r="A607" s="1"/>
      <c r="B607" s="7"/>
      <c r="C607" s="7"/>
      <c r="D607" s="7"/>
      <c r="E607" s="7"/>
      <c r="F607" s="7"/>
      <c r="G607" s="7"/>
      <c r="H607" s="7"/>
      <c r="I607" s="7"/>
    </row>
    <row r="608" spans="1:9" x14ac:dyDescent="0.3">
      <c r="A608" s="1"/>
      <c r="B608" s="7"/>
      <c r="C608" s="7"/>
      <c r="D608" s="7"/>
      <c r="E608" s="7"/>
      <c r="F608" s="7"/>
      <c r="G608" s="7"/>
      <c r="H608" s="7"/>
      <c r="I608" s="7"/>
    </row>
    <row r="609" spans="1:9" x14ac:dyDescent="0.3">
      <c r="A609" s="1"/>
      <c r="B609" s="7"/>
      <c r="C609" s="7"/>
      <c r="D609" s="7"/>
      <c r="E609" s="7"/>
      <c r="F609" s="7"/>
      <c r="G609" s="7"/>
      <c r="H609" s="7"/>
      <c r="I609" s="7"/>
    </row>
    <row r="610" spans="1:9" x14ac:dyDescent="0.3">
      <c r="A610" s="1"/>
      <c r="B610" s="7"/>
      <c r="C610" s="7"/>
      <c r="D610" s="7"/>
      <c r="E610" s="7"/>
      <c r="F610" s="7"/>
      <c r="G610" s="7"/>
      <c r="H610" s="7"/>
      <c r="I610" s="7"/>
    </row>
    <row r="611" spans="1:9" x14ac:dyDescent="0.3">
      <c r="A611" s="1"/>
      <c r="B611" s="7"/>
      <c r="C611" s="7"/>
      <c r="D611" s="7"/>
      <c r="E611" s="7"/>
      <c r="F611" s="7"/>
      <c r="G611" s="7"/>
      <c r="H611" s="7"/>
      <c r="I611" s="7"/>
    </row>
    <row r="612" spans="1:9" x14ac:dyDescent="0.3">
      <c r="A612" s="1"/>
      <c r="B612" s="7"/>
      <c r="C612" s="7"/>
      <c r="D612" s="7"/>
      <c r="E612" s="7"/>
      <c r="F612" s="7"/>
      <c r="G612" s="7"/>
      <c r="H612" s="7"/>
      <c r="I612" s="7"/>
    </row>
    <row r="613" spans="1:9" x14ac:dyDescent="0.3">
      <c r="A613" s="1"/>
      <c r="B613" s="7"/>
      <c r="C613" s="7"/>
      <c r="D613" s="7"/>
      <c r="E613" s="7"/>
      <c r="F613" s="7"/>
      <c r="G613" s="7"/>
      <c r="H613" s="7"/>
      <c r="I613" s="7"/>
    </row>
    <row r="614" spans="1:9" x14ac:dyDescent="0.3">
      <c r="A614" s="1"/>
      <c r="B614" s="7"/>
      <c r="C614" s="7"/>
      <c r="D614" s="7"/>
      <c r="E614" s="7"/>
      <c r="F614" s="7"/>
      <c r="G614" s="7"/>
      <c r="H614" s="7"/>
      <c r="I614" s="7"/>
    </row>
    <row r="615" spans="1:9" x14ac:dyDescent="0.3">
      <c r="A615" s="1"/>
      <c r="B615" s="7"/>
      <c r="C615" s="7"/>
      <c r="D615" s="7"/>
      <c r="E615" s="7"/>
      <c r="F615" s="7"/>
      <c r="G615" s="7"/>
      <c r="H615" s="7"/>
      <c r="I615" s="7"/>
    </row>
    <row r="616" spans="1:9" x14ac:dyDescent="0.3">
      <c r="A616" s="1"/>
      <c r="B616" s="7"/>
      <c r="C616" s="7"/>
      <c r="D616" s="7"/>
      <c r="E616" s="7"/>
      <c r="F616" s="7"/>
      <c r="G616" s="7"/>
      <c r="H616" s="7"/>
      <c r="I616" s="7"/>
    </row>
    <row r="617" spans="1:9" x14ac:dyDescent="0.3">
      <c r="A617" s="1"/>
      <c r="B617" s="7"/>
      <c r="C617" s="7"/>
      <c r="D617" s="7"/>
      <c r="E617" s="7"/>
      <c r="F617" s="7"/>
      <c r="G617" s="7"/>
      <c r="H617" s="7"/>
      <c r="I617" s="7"/>
    </row>
    <row r="618" spans="1:9" x14ac:dyDescent="0.3">
      <c r="A618" s="1"/>
      <c r="B618" s="7"/>
      <c r="C618" s="7"/>
      <c r="D618" s="7"/>
      <c r="E618" s="7"/>
      <c r="F618" s="7"/>
      <c r="G618" s="7"/>
      <c r="H618" s="7"/>
      <c r="I618" s="7"/>
    </row>
    <row r="619" spans="1:9" x14ac:dyDescent="0.3">
      <c r="A619" s="1"/>
      <c r="B619" s="7"/>
      <c r="C619" s="7"/>
      <c r="D619" s="7"/>
      <c r="E619" s="7"/>
      <c r="F619" s="7"/>
      <c r="G619" s="7"/>
      <c r="H619" s="7"/>
      <c r="I619" s="7"/>
    </row>
    <row r="620" spans="1:9" x14ac:dyDescent="0.3">
      <c r="A620" s="1"/>
      <c r="B620" s="7"/>
      <c r="C620" s="7"/>
      <c r="D620" s="7"/>
      <c r="E620" s="7"/>
      <c r="F620" s="7"/>
      <c r="G620" s="7"/>
      <c r="H620" s="7"/>
      <c r="I620" s="7"/>
    </row>
    <row r="621" spans="1:9" x14ac:dyDescent="0.3">
      <c r="A621" s="1"/>
      <c r="B621" s="7"/>
      <c r="C621" s="7"/>
      <c r="D621" s="7"/>
      <c r="E621" s="7"/>
      <c r="F621" s="7"/>
      <c r="G621" s="7"/>
      <c r="H621" s="7"/>
      <c r="I621" s="7"/>
    </row>
    <row r="622" spans="1:9" x14ac:dyDescent="0.3">
      <c r="A622" s="1"/>
      <c r="B622" s="7"/>
      <c r="C622" s="7"/>
      <c r="D622" s="7"/>
      <c r="E622" s="7"/>
      <c r="F622" s="7"/>
      <c r="G622" s="7"/>
      <c r="H622" s="7"/>
      <c r="I622" s="7"/>
    </row>
    <row r="623" spans="1:9" x14ac:dyDescent="0.3">
      <c r="A623" s="1"/>
      <c r="B623" s="7"/>
      <c r="C623" s="7"/>
      <c r="D623" s="7"/>
      <c r="E623" s="7"/>
      <c r="F623" s="7"/>
      <c r="G623" s="7"/>
      <c r="H623" s="7"/>
      <c r="I623" s="7"/>
    </row>
    <row r="624" spans="1:9" x14ac:dyDescent="0.3">
      <c r="A624" s="1"/>
      <c r="B624" s="7"/>
      <c r="C624" s="7"/>
      <c r="D624" s="7"/>
      <c r="E624" s="7"/>
      <c r="F624" s="7"/>
      <c r="G624" s="7"/>
      <c r="H624" s="7"/>
      <c r="I624" s="7"/>
    </row>
    <row r="625" spans="1:9" x14ac:dyDescent="0.3">
      <c r="A625" s="1"/>
      <c r="B625" s="7"/>
      <c r="C625" s="7"/>
      <c r="D625" s="7"/>
      <c r="E625" s="7"/>
      <c r="F625" s="7"/>
      <c r="G625" s="7"/>
      <c r="H625" s="7"/>
      <c r="I625" s="7"/>
    </row>
    <row r="626" spans="1:9" x14ac:dyDescent="0.3">
      <c r="A626" s="1"/>
      <c r="B626" s="7"/>
      <c r="C626" s="7"/>
      <c r="D626" s="7"/>
      <c r="E626" s="7"/>
      <c r="F626" s="7"/>
      <c r="G626" s="7"/>
      <c r="H626" s="7"/>
      <c r="I626" s="7"/>
    </row>
    <row r="627" spans="1:9" x14ac:dyDescent="0.3">
      <c r="A627" s="1"/>
      <c r="B627" s="7"/>
      <c r="C627" s="7"/>
      <c r="D627" s="7"/>
      <c r="E627" s="7"/>
      <c r="F627" s="7"/>
      <c r="G627" s="7"/>
      <c r="H627" s="7"/>
      <c r="I627" s="7"/>
    </row>
    <row r="628" spans="1:9" x14ac:dyDescent="0.3">
      <c r="A628" s="1"/>
      <c r="B628" s="7"/>
      <c r="C628" s="7"/>
      <c r="D628" s="7"/>
      <c r="E628" s="7"/>
      <c r="F628" s="7"/>
      <c r="G628" s="7"/>
      <c r="H628" s="7"/>
      <c r="I628" s="7"/>
    </row>
    <row r="629" spans="1:9" x14ac:dyDescent="0.3">
      <c r="A629" s="1"/>
      <c r="B629" s="7"/>
      <c r="C629" s="7"/>
      <c r="D629" s="7"/>
      <c r="E629" s="7"/>
      <c r="F629" s="7"/>
      <c r="G629" s="7"/>
      <c r="H629" s="7"/>
      <c r="I629" s="7"/>
    </row>
    <row r="630" spans="1:9" x14ac:dyDescent="0.3">
      <c r="A630" s="1"/>
      <c r="B630" s="7"/>
      <c r="C630" s="7"/>
      <c r="D630" s="7"/>
      <c r="E630" s="7"/>
      <c r="F630" s="7"/>
      <c r="G630" s="7"/>
      <c r="H630" s="7"/>
      <c r="I630" s="7"/>
    </row>
    <row r="631" spans="1:9" x14ac:dyDescent="0.3">
      <c r="A631" s="1"/>
      <c r="B631" s="7"/>
      <c r="C631" s="7"/>
      <c r="D631" s="7"/>
      <c r="E631" s="7"/>
      <c r="F631" s="7"/>
      <c r="G631" s="7"/>
      <c r="H631" s="7"/>
      <c r="I631" s="7"/>
    </row>
    <row r="632" spans="1:9" x14ac:dyDescent="0.3">
      <c r="A632" s="1"/>
      <c r="B632" s="7"/>
      <c r="C632" s="7"/>
      <c r="D632" s="7"/>
      <c r="E632" s="7"/>
      <c r="F632" s="7"/>
      <c r="G632" s="7"/>
      <c r="H632" s="7"/>
      <c r="I632" s="7"/>
    </row>
    <row r="633" spans="1:9" x14ac:dyDescent="0.3">
      <c r="A633" s="1"/>
      <c r="B633" s="7"/>
      <c r="C633" s="7"/>
      <c r="D633" s="7"/>
      <c r="E633" s="7"/>
      <c r="F633" s="7"/>
      <c r="G633" s="7"/>
      <c r="H633" s="7"/>
      <c r="I633" s="7"/>
    </row>
    <row r="634" spans="1:9" x14ac:dyDescent="0.3">
      <c r="A634" s="1"/>
      <c r="B634" s="7"/>
      <c r="C634" s="7"/>
      <c r="D634" s="7"/>
      <c r="E634" s="7"/>
      <c r="F634" s="7"/>
      <c r="G634" s="7"/>
      <c r="H634" s="7"/>
      <c r="I634" s="7"/>
    </row>
    <row r="635" spans="1:9" x14ac:dyDescent="0.3">
      <c r="A635" s="1"/>
      <c r="B635" s="7"/>
      <c r="C635" s="7"/>
      <c r="D635" s="7"/>
      <c r="E635" s="7"/>
      <c r="F635" s="7"/>
      <c r="G635" s="7"/>
      <c r="H635" s="7"/>
      <c r="I635" s="7"/>
    </row>
    <row r="636" spans="1:9" x14ac:dyDescent="0.3">
      <c r="A636" s="1"/>
      <c r="B636" s="7"/>
      <c r="C636" s="7"/>
      <c r="D636" s="7"/>
      <c r="E636" s="7"/>
      <c r="F636" s="7"/>
      <c r="G636" s="7"/>
      <c r="H636" s="7"/>
      <c r="I636" s="7"/>
    </row>
    <row r="637" spans="1:9" x14ac:dyDescent="0.3">
      <c r="A637" s="1"/>
      <c r="B637" s="7"/>
      <c r="C637" s="7"/>
      <c r="D637" s="7"/>
      <c r="E637" s="7"/>
      <c r="F637" s="7"/>
      <c r="G637" s="7"/>
      <c r="H637" s="7"/>
      <c r="I637" s="7"/>
    </row>
    <row r="638" spans="1:9" x14ac:dyDescent="0.3">
      <c r="A638" s="1"/>
      <c r="B638" s="7"/>
      <c r="C638" s="7"/>
      <c r="D638" s="7"/>
      <c r="E638" s="7"/>
      <c r="F638" s="7"/>
      <c r="G638" s="7"/>
      <c r="H638" s="7"/>
      <c r="I638" s="7"/>
    </row>
    <row r="639" spans="1:9" x14ac:dyDescent="0.3">
      <c r="A639" s="1"/>
      <c r="B639" s="7"/>
      <c r="C639" s="7"/>
      <c r="D639" s="7"/>
      <c r="E639" s="7"/>
      <c r="F639" s="7"/>
      <c r="G639" s="7"/>
      <c r="H639" s="7"/>
      <c r="I639" s="7"/>
    </row>
    <row r="640" spans="1:9" x14ac:dyDescent="0.3">
      <c r="A640" s="3"/>
      <c r="B640" s="7"/>
      <c r="C640" s="7"/>
      <c r="D640" s="7"/>
      <c r="E640" s="7"/>
      <c r="F640" s="7"/>
      <c r="G640" s="7"/>
      <c r="H640" s="7"/>
      <c r="I640" s="7"/>
    </row>
    <row r="641" spans="1:9" x14ac:dyDescent="0.3">
      <c r="A641" s="3"/>
      <c r="B641" s="7"/>
      <c r="C641" s="7"/>
      <c r="D641" s="7"/>
      <c r="E641" s="7"/>
      <c r="F641" s="7"/>
      <c r="G641" s="7"/>
      <c r="H641" s="7"/>
      <c r="I641" s="7"/>
    </row>
    <row r="642" spans="1:9" x14ac:dyDescent="0.3">
      <c r="A642" s="3"/>
      <c r="B642" s="7"/>
      <c r="C642" s="7"/>
      <c r="D642" s="7"/>
      <c r="E642" s="7"/>
      <c r="F642" s="7"/>
      <c r="G642" s="7"/>
      <c r="H642" s="7"/>
      <c r="I642" s="7"/>
    </row>
    <row r="643" spans="1:9" x14ac:dyDescent="0.3">
      <c r="A643" s="3"/>
      <c r="B643" s="7"/>
      <c r="C643" s="7"/>
      <c r="D643" s="7"/>
      <c r="E643" s="7"/>
      <c r="F643" s="7"/>
      <c r="G643" s="7"/>
      <c r="H643" s="7"/>
      <c r="I643" s="7"/>
    </row>
    <row r="644" spans="1:9" x14ac:dyDescent="0.3">
      <c r="A644" s="3"/>
      <c r="B644" s="7"/>
      <c r="C644" s="7"/>
      <c r="D644" s="7"/>
      <c r="E644" s="7"/>
      <c r="F644" s="7"/>
      <c r="G644" s="7"/>
      <c r="H644" s="7"/>
      <c r="I644" s="7"/>
    </row>
    <row r="645" spans="1:9" x14ac:dyDescent="0.3">
      <c r="A645" s="3"/>
      <c r="B645" s="7"/>
      <c r="C645" s="7"/>
      <c r="D645" s="7"/>
      <c r="E645" s="7"/>
      <c r="F645" s="7"/>
      <c r="G645" s="7"/>
      <c r="H645" s="7"/>
      <c r="I645" s="7"/>
    </row>
    <row r="646" spans="1:9" x14ac:dyDescent="0.3">
      <c r="A646" s="3"/>
      <c r="B646" s="7"/>
      <c r="C646" s="7"/>
      <c r="D646" s="7"/>
      <c r="E646" s="7"/>
      <c r="F646" s="7"/>
      <c r="G646" s="7"/>
      <c r="H646" s="7"/>
      <c r="I646" s="7"/>
    </row>
    <row r="647" spans="1:9" x14ac:dyDescent="0.3">
      <c r="A647" s="3"/>
      <c r="B647" s="7"/>
      <c r="C647" s="7"/>
      <c r="D647" s="7"/>
      <c r="E647" s="7"/>
      <c r="F647" s="7"/>
      <c r="G647" s="7"/>
      <c r="H647" s="7"/>
      <c r="I647" s="7"/>
    </row>
    <row r="648" spans="1:9" x14ac:dyDescent="0.3">
      <c r="A648" s="3"/>
      <c r="B648" s="7"/>
      <c r="C648" s="7"/>
      <c r="D648" s="7"/>
      <c r="E648" s="7"/>
      <c r="F648" s="7"/>
      <c r="G648" s="7"/>
      <c r="H648" s="7"/>
      <c r="I648" s="7"/>
    </row>
    <row r="649" spans="1:9" x14ac:dyDescent="0.3">
      <c r="A649" s="3"/>
      <c r="B649" s="7"/>
      <c r="C649" s="7"/>
      <c r="D649" s="7"/>
      <c r="E649" s="7"/>
      <c r="F649" s="7"/>
      <c r="G649" s="7"/>
      <c r="H649" s="7"/>
      <c r="I649" s="7"/>
    </row>
    <row r="650" spans="1:9" x14ac:dyDescent="0.3">
      <c r="A650" s="3"/>
      <c r="B650" s="7"/>
      <c r="C650" s="7"/>
      <c r="D650" s="7"/>
      <c r="E650" s="7"/>
      <c r="F650" s="7"/>
      <c r="G650" s="7"/>
      <c r="H650" s="7"/>
      <c r="I650" s="7"/>
    </row>
    <row r="651" spans="1:9" x14ac:dyDescent="0.3">
      <c r="A651" s="3"/>
      <c r="B651" s="7"/>
      <c r="C651" s="7"/>
      <c r="D651" s="7"/>
      <c r="E651" s="7"/>
      <c r="F651" s="7"/>
      <c r="G651" s="7"/>
      <c r="H651" s="7"/>
      <c r="I651" s="7"/>
    </row>
    <row r="652" spans="1:9" x14ac:dyDescent="0.3">
      <c r="A652" s="3"/>
      <c r="B652" s="7"/>
      <c r="C652" s="7"/>
      <c r="D652" s="7"/>
      <c r="E652" s="7"/>
      <c r="F652" s="7"/>
      <c r="G652" s="7"/>
      <c r="H652" s="7"/>
      <c r="I652" s="7"/>
    </row>
    <row r="653" spans="1:9" x14ac:dyDescent="0.3">
      <c r="A653" s="3"/>
      <c r="B653" s="7"/>
      <c r="C653" s="7"/>
      <c r="D653" s="7"/>
      <c r="E653" s="7"/>
      <c r="F653" s="7"/>
      <c r="G653" s="7"/>
      <c r="H653" s="7"/>
      <c r="I653" s="7"/>
    </row>
    <row r="654" spans="1:9" x14ac:dyDescent="0.3">
      <c r="A654" s="3"/>
      <c r="B654" s="7"/>
      <c r="C654" s="7"/>
      <c r="D654" s="7"/>
      <c r="E654" s="7"/>
      <c r="F654" s="7"/>
      <c r="G654" s="7"/>
      <c r="H654" s="7"/>
      <c r="I654" s="7"/>
    </row>
    <row r="655" spans="1:9" x14ac:dyDescent="0.3">
      <c r="A655" s="3"/>
      <c r="B655" s="7"/>
      <c r="C655" s="7"/>
      <c r="D655" s="7"/>
      <c r="E655" s="7"/>
      <c r="F655" s="7"/>
      <c r="G655" s="7"/>
      <c r="H655" s="7"/>
      <c r="I655" s="7"/>
    </row>
    <row r="656" spans="1:9" x14ac:dyDescent="0.3">
      <c r="A656" s="3"/>
      <c r="B656" s="7"/>
      <c r="C656" s="7"/>
      <c r="D656" s="7"/>
      <c r="E656" s="7"/>
      <c r="F656" s="7"/>
      <c r="G656" s="7"/>
      <c r="H656" s="7"/>
      <c r="I656" s="7"/>
    </row>
    <row r="657" spans="1:9" x14ac:dyDescent="0.3">
      <c r="A657" s="3"/>
      <c r="B657" s="7"/>
      <c r="C657" s="7"/>
      <c r="D657" s="7"/>
      <c r="E657" s="7"/>
      <c r="F657" s="7"/>
      <c r="G657" s="7"/>
      <c r="H657" s="7"/>
      <c r="I657" s="7"/>
    </row>
    <row r="658" spans="1:9" x14ac:dyDescent="0.3">
      <c r="A658" s="3"/>
      <c r="B658" s="7"/>
      <c r="C658" s="7"/>
      <c r="D658" s="7"/>
      <c r="E658" s="7"/>
      <c r="F658" s="7"/>
      <c r="G658" s="7"/>
      <c r="H658" s="7"/>
      <c r="I658" s="7"/>
    </row>
    <row r="659" spans="1:9" x14ac:dyDescent="0.3">
      <c r="A659" s="3"/>
      <c r="B659" s="7"/>
      <c r="C659" s="7"/>
      <c r="D659" s="7"/>
      <c r="E659" s="7"/>
      <c r="F659" s="7"/>
      <c r="G659" s="7"/>
      <c r="H659" s="7"/>
      <c r="I659" s="7"/>
    </row>
    <row r="660" spans="1:9" x14ac:dyDescent="0.3">
      <c r="A660" s="3"/>
      <c r="B660" s="7"/>
      <c r="C660" s="7"/>
      <c r="D660" s="7"/>
      <c r="E660" s="7"/>
      <c r="F660" s="7"/>
      <c r="G660" s="7"/>
      <c r="H660" s="7"/>
      <c r="I660" s="7"/>
    </row>
    <row r="661" spans="1:9" x14ac:dyDescent="0.3">
      <c r="A661" s="3"/>
      <c r="B661" s="7"/>
      <c r="C661" s="7"/>
      <c r="D661" s="7"/>
      <c r="E661" s="7"/>
      <c r="F661" s="7"/>
      <c r="G661" s="7"/>
      <c r="H661" s="7"/>
      <c r="I661" s="7"/>
    </row>
    <row r="662" spans="1:9" x14ac:dyDescent="0.3">
      <c r="A662" s="3"/>
      <c r="B662" s="7"/>
      <c r="C662" s="7"/>
      <c r="D662" s="7"/>
      <c r="E662" s="7"/>
      <c r="F662" s="7"/>
      <c r="G662" s="7"/>
      <c r="H662" s="7"/>
      <c r="I662" s="7"/>
    </row>
    <row r="663" spans="1:9" x14ac:dyDescent="0.3">
      <c r="A663" s="3"/>
      <c r="B663" s="7"/>
      <c r="C663" s="7"/>
      <c r="D663" s="7"/>
      <c r="E663" s="7"/>
      <c r="F663" s="7"/>
      <c r="G663" s="7"/>
      <c r="H663" s="7"/>
      <c r="I663" s="7"/>
    </row>
    <row r="664" spans="1:9" x14ac:dyDescent="0.3">
      <c r="A664" s="3"/>
      <c r="B664" s="7"/>
      <c r="C664" s="7"/>
      <c r="D664" s="7"/>
      <c r="E664" s="7"/>
      <c r="F664" s="7"/>
      <c r="G664" s="7"/>
      <c r="H664" s="7"/>
      <c r="I664" s="7"/>
    </row>
    <row r="665" spans="1:9" x14ac:dyDescent="0.3">
      <c r="A665" s="3"/>
      <c r="B665" s="7"/>
      <c r="C665" s="7"/>
      <c r="D665" s="7"/>
      <c r="E665" s="7"/>
      <c r="F665" s="7"/>
      <c r="G665" s="7"/>
      <c r="H665" s="7"/>
      <c r="I665" s="7"/>
    </row>
    <row r="666" spans="1:9" x14ac:dyDescent="0.3">
      <c r="A666" s="3"/>
      <c r="B666" s="7"/>
      <c r="C666" s="7"/>
      <c r="D666" s="7"/>
      <c r="E666" s="7"/>
      <c r="F666" s="7"/>
      <c r="G666" s="7"/>
      <c r="H666" s="7"/>
      <c r="I666" s="7"/>
    </row>
    <row r="667" spans="1:9" x14ac:dyDescent="0.3">
      <c r="A667" s="3"/>
      <c r="B667" s="7"/>
      <c r="C667" s="7"/>
      <c r="D667" s="7"/>
      <c r="E667" s="7"/>
      <c r="F667" s="7"/>
      <c r="G667" s="7"/>
      <c r="H667" s="7"/>
      <c r="I667" s="7"/>
    </row>
    <row r="668" spans="1:9" x14ac:dyDescent="0.3">
      <c r="A668" s="3"/>
      <c r="B668" s="7"/>
      <c r="C668" s="7"/>
      <c r="D668" s="7"/>
      <c r="E668" s="7"/>
      <c r="F668" s="7"/>
      <c r="G668" s="7"/>
      <c r="H668" s="7"/>
      <c r="I668" s="7"/>
    </row>
    <row r="669" spans="1:9" x14ac:dyDescent="0.3">
      <c r="A669" s="3"/>
      <c r="B669" s="7"/>
      <c r="C669" s="7"/>
      <c r="D669" s="7"/>
      <c r="E669" s="7"/>
      <c r="F669" s="7"/>
      <c r="G669" s="7"/>
      <c r="H669" s="7"/>
      <c r="I669" s="7"/>
    </row>
    <row r="670" spans="1:9" x14ac:dyDescent="0.3">
      <c r="A670" s="3"/>
      <c r="B670" s="7"/>
      <c r="C670" s="7"/>
      <c r="D670" s="7"/>
      <c r="E670" s="7"/>
      <c r="F670" s="7"/>
      <c r="G670" s="7"/>
      <c r="H670" s="7"/>
      <c r="I670" s="7"/>
    </row>
    <row r="671" spans="1:9" x14ac:dyDescent="0.3">
      <c r="A671" s="3"/>
      <c r="B671" s="7"/>
      <c r="C671" s="7"/>
      <c r="D671" s="7"/>
      <c r="E671" s="7"/>
      <c r="F671" s="7"/>
      <c r="G671" s="7"/>
      <c r="H671" s="7"/>
      <c r="I671" s="7"/>
    </row>
    <row r="672" spans="1:9" x14ac:dyDescent="0.3">
      <c r="A672" s="3"/>
      <c r="B672" s="7"/>
      <c r="C672" s="7"/>
      <c r="D672" s="7"/>
      <c r="E672" s="7"/>
      <c r="F672" s="7"/>
      <c r="G672" s="7"/>
      <c r="H672" s="7"/>
      <c r="I672" s="7"/>
    </row>
    <row r="673" spans="1:9" x14ac:dyDescent="0.3">
      <c r="A673" s="3"/>
      <c r="B673" s="7"/>
      <c r="C673" s="7"/>
      <c r="D673" s="7"/>
      <c r="E673" s="7"/>
      <c r="F673" s="7"/>
      <c r="G673" s="7"/>
      <c r="H673" s="7"/>
      <c r="I673" s="7"/>
    </row>
    <row r="674" spans="1:9" x14ac:dyDescent="0.3">
      <c r="A674" s="3"/>
      <c r="B674" s="7"/>
      <c r="C674" s="7"/>
      <c r="D674" s="7"/>
      <c r="E674" s="7"/>
      <c r="F674" s="7"/>
      <c r="G674" s="7"/>
      <c r="H674" s="7"/>
      <c r="I674" s="7"/>
    </row>
    <row r="675" spans="1:9" x14ac:dyDescent="0.3">
      <c r="A675" s="3"/>
      <c r="B675" s="7"/>
      <c r="C675" s="7"/>
      <c r="D675" s="7"/>
      <c r="E675" s="7"/>
      <c r="F675" s="7"/>
      <c r="G675" s="7"/>
      <c r="H675" s="7"/>
      <c r="I675" s="7"/>
    </row>
    <row r="676" spans="1:9" x14ac:dyDescent="0.3">
      <c r="A676" s="3"/>
      <c r="B676" s="7"/>
      <c r="C676" s="7"/>
      <c r="D676" s="7"/>
      <c r="E676" s="7"/>
      <c r="F676" s="7"/>
      <c r="G676" s="7"/>
      <c r="H676" s="7"/>
      <c r="I676" s="7"/>
    </row>
    <row r="677" spans="1:9" x14ac:dyDescent="0.3">
      <c r="A677" s="3"/>
      <c r="B677" s="7"/>
      <c r="C677" s="7"/>
      <c r="D677" s="7"/>
      <c r="E677" s="7"/>
      <c r="F677" s="7"/>
      <c r="G677" s="7"/>
      <c r="H677" s="7"/>
      <c r="I677" s="7"/>
    </row>
    <row r="678" spans="1:9" x14ac:dyDescent="0.3">
      <c r="A678" s="3"/>
      <c r="B678" s="7"/>
      <c r="C678" s="7"/>
      <c r="D678" s="7"/>
      <c r="E678" s="7"/>
      <c r="F678" s="7"/>
      <c r="G678" s="7"/>
      <c r="H678" s="7"/>
      <c r="I678" s="7"/>
    </row>
    <row r="679" spans="1:9" x14ac:dyDescent="0.3">
      <c r="A679" s="3"/>
      <c r="B679" s="7"/>
      <c r="C679" s="7"/>
      <c r="D679" s="7"/>
      <c r="E679" s="7"/>
      <c r="F679" s="7"/>
      <c r="G679" s="7"/>
      <c r="H679" s="7"/>
      <c r="I679" s="7"/>
    </row>
    <row r="680" spans="1:9" x14ac:dyDescent="0.3">
      <c r="A680" s="3"/>
      <c r="B680" s="7"/>
      <c r="C680" s="7"/>
      <c r="D680" s="7"/>
      <c r="E680" s="7"/>
      <c r="F680" s="7"/>
      <c r="G680" s="7"/>
      <c r="H680" s="7"/>
      <c r="I680" s="7"/>
    </row>
    <row r="681" spans="1:9" x14ac:dyDescent="0.3">
      <c r="A681" s="3"/>
      <c r="B681" s="7"/>
      <c r="C681" s="7"/>
      <c r="D681" s="7"/>
      <c r="E681" s="7"/>
      <c r="F681" s="7"/>
      <c r="G681" s="7"/>
      <c r="H681" s="7"/>
      <c r="I681" s="7"/>
    </row>
    <row r="682" spans="1:9" x14ac:dyDescent="0.3">
      <c r="A682" s="3"/>
      <c r="B682" s="7"/>
      <c r="C682" s="7"/>
      <c r="D682" s="7"/>
      <c r="E682" s="7"/>
      <c r="F682" s="7"/>
      <c r="G682" s="7"/>
      <c r="H682" s="7"/>
      <c r="I682" s="7"/>
    </row>
    <row r="683" spans="1:9" x14ac:dyDescent="0.3">
      <c r="A683" s="3"/>
      <c r="B683" s="7"/>
      <c r="C683" s="7"/>
      <c r="D683" s="7"/>
      <c r="E683" s="7"/>
      <c r="F683" s="7"/>
      <c r="G683" s="7"/>
      <c r="H683" s="7"/>
      <c r="I683" s="7"/>
    </row>
    <row r="684" spans="1:9" x14ac:dyDescent="0.3">
      <c r="A684" s="3"/>
      <c r="B684" s="7"/>
      <c r="C684" s="7"/>
      <c r="D684" s="7"/>
      <c r="E684" s="7"/>
      <c r="F684" s="7"/>
      <c r="G684" s="7"/>
      <c r="H684" s="7"/>
      <c r="I684" s="7"/>
    </row>
    <row r="685" spans="1:9" x14ac:dyDescent="0.3">
      <c r="A685" s="3"/>
      <c r="B685" s="7"/>
      <c r="C685" s="7"/>
      <c r="D685" s="7"/>
      <c r="E685" s="7"/>
      <c r="F685" s="7"/>
      <c r="G685" s="7"/>
      <c r="H685" s="7"/>
      <c r="I685" s="7"/>
    </row>
    <row r="686" spans="1:9" x14ac:dyDescent="0.3">
      <c r="A686" s="3"/>
      <c r="B686" s="7"/>
      <c r="C686" s="7"/>
      <c r="D686" s="7"/>
      <c r="E686" s="7"/>
      <c r="F686" s="7"/>
      <c r="G686" s="7"/>
      <c r="H686" s="7"/>
      <c r="I686" s="7"/>
    </row>
    <row r="687" spans="1:9" x14ac:dyDescent="0.3">
      <c r="A687" s="3"/>
      <c r="B687" s="7"/>
      <c r="C687" s="7"/>
      <c r="D687" s="7"/>
      <c r="E687" s="7"/>
      <c r="F687" s="7"/>
      <c r="G687" s="7"/>
      <c r="H687" s="7"/>
      <c r="I687" s="7"/>
    </row>
    <row r="688" spans="1:9" x14ac:dyDescent="0.3">
      <c r="A688" s="3"/>
      <c r="B688" s="7"/>
      <c r="C688" s="7"/>
      <c r="D688" s="7"/>
      <c r="E688" s="7"/>
      <c r="F688" s="7"/>
      <c r="G688" s="7"/>
      <c r="H688" s="7"/>
      <c r="I688" s="7"/>
    </row>
    <row r="689" spans="1:9" x14ac:dyDescent="0.3">
      <c r="A689" s="3"/>
      <c r="B689" s="7"/>
      <c r="C689" s="7"/>
      <c r="D689" s="7"/>
      <c r="E689" s="7"/>
      <c r="F689" s="7"/>
      <c r="G689" s="7"/>
      <c r="H689" s="7"/>
      <c r="I689" s="7"/>
    </row>
    <row r="690" spans="1:9" x14ac:dyDescent="0.3">
      <c r="A690" s="3"/>
      <c r="B690" s="7"/>
      <c r="C690" s="7"/>
      <c r="D690" s="7"/>
      <c r="E690" s="7"/>
      <c r="F690" s="7"/>
      <c r="G690" s="7"/>
      <c r="H690" s="7"/>
      <c r="I690" s="7"/>
    </row>
    <row r="691" spans="1:9" x14ac:dyDescent="0.3">
      <c r="A691" s="3"/>
      <c r="B691" s="7"/>
      <c r="C691" s="7"/>
      <c r="D691" s="7"/>
      <c r="E691" s="7"/>
      <c r="F691" s="7"/>
      <c r="G691" s="7"/>
      <c r="H691" s="7"/>
      <c r="I691" s="7"/>
    </row>
    <row r="692" spans="1:9" x14ac:dyDescent="0.3">
      <c r="A692" s="3"/>
      <c r="B692" s="7"/>
      <c r="C692" s="7"/>
      <c r="D692" s="7"/>
      <c r="E692" s="7"/>
      <c r="F692" s="7"/>
      <c r="G692" s="7"/>
      <c r="H692" s="7"/>
      <c r="I692" s="7"/>
    </row>
    <row r="693" spans="1:9" x14ac:dyDescent="0.3">
      <c r="A693" s="3"/>
      <c r="B693" s="7"/>
      <c r="C693" s="7"/>
      <c r="D693" s="7"/>
      <c r="E693" s="7"/>
      <c r="F693" s="7"/>
      <c r="G693" s="7"/>
      <c r="H693" s="7"/>
      <c r="I693" s="7"/>
    </row>
    <row r="694" spans="1:9" x14ac:dyDescent="0.3">
      <c r="A694" s="3"/>
      <c r="B694" s="7"/>
      <c r="C694" s="7"/>
      <c r="D694" s="7"/>
      <c r="E694" s="7"/>
      <c r="F694" s="7"/>
      <c r="G694" s="7"/>
      <c r="H694" s="7"/>
      <c r="I694" s="7"/>
    </row>
    <row r="695" spans="1:9" x14ac:dyDescent="0.3">
      <c r="A695" s="3"/>
      <c r="B695" s="7"/>
      <c r="C695" s="7"/>
      <c r="D695" s="7"/>
      <c r="E695" s="7"/>
      <c r="F695" s="7"/>
      <c r="G695" s="7"/>
      <c r="H695" s="7"/>
      <c r="I695" s="7"/>
    </row>
    <row r="696" spans="1:9" x14ac:dyDescent="0.3">
      <c r="A696" s="3"/>
      <c r="B696" s="7"/>
      <c r="C696" s="7"/>
      <c r="D696" s="7"/>
      <c r="E696" s="7"/>
      <c r="F696" s="7"/>
      <c r="G696" s="7"/>
      <c r="H696" s="7"/>
      <c r="I696" s="7"/>
    </row>
    <row r="697" spans="1:9" x14ac:dyDescent="0.3">
      <c r="A697" s="3"/>
      <c r="B697" s="7"/>
      <c r="C697" s="7"/>
      <c r="D697" s="7"/>
      <c r="E697" s="7"/>
      <c r="F697" s="7"/>
      <c r="G697" s="7"/>
      <c r="H697" s="7"/>
      <c r="I697" s="7"/>
    </row>
    <row r="698" spans="1:9" x14ac:dyDescent="0.3">
      <c r="A698" s="3"/>
      <c r="B698" s="7"/>
      <c r="C698" s="7"/>
      <c r="D698" s="7"/>
      <c r="E698" s="7"/>
      <c r="F698" s="7"/>
      <c r="G698" s="7"/>
      <c r="H698" s="7"/>
      <c r="I698" s="7"/>
    </row>
    <row r="699" spans="1:9" x14ac:dyDescent="0.3">
      <c r="A699" s="3"/>
      <c r="B699" s="7"/>
      <c r="C699" s="7"/>
      <c r="D699" s="7"/>
      <c r="E699" s="7"/>
      <c r="F699" s="7"/>
      <c r="G699" s="7"/>
      <c r="H699" s="7"/>
      <c r="I699" s="7"/>
    </row>
    <row r="700" spans="1:9" x14ac:dyDescent="0.3">
      <c r="A700" s="3"/>
      <c r="B700" s="7"/>
      <c r="C700" s="7"/>
      <c r="D700" s="7"/>
      <c r="E700" s="7"/>
      <c r="F700" s="7"/>
      <c r="G700" s="7"/>
      <c r="H700" s="7"/>
      <c r="I700" s="7"/>
    </row>
    <row r="701" spans="1:9" x14ac:dyDescent="0.3">
      <c r="A701" s="3"/>
      <c r="B701" s="7"/>
      <c r="C701" s="7"/>
      <c r="D701" s="7"/>
      <c r="E701" s="7"/>
      <c r="F701" s="7"/>
      <c r="G701" s="7"/>
      <c r="H701" s="7"/>
      <c r="I701" s="7"/>
    </row>
    <row r="702" spans="1:9" x14ac:dyDescent="0.3">
      <c r="A702" s="3"/>
      <c r="B702" s="7"/>
      <c r="C702" s="7"/>
      <c r="D702" s="7"/>
      <c r="E702" s="7"/>
      <c r="F702" s="7"/>
      <c r="G702" s="7"/>
      <c r="H702" s="7"/>
      <c r="I702" s="7"/>
    </row>
    <row r="703" spans="1:9" x14ac:dyDescent="0.3">
      <c r="A703" s="3"/>
      <c r="B703" s="7"/>
      <c r="C703" s="7"/>
      <c r="D703" s="7"/>
      <c r="E703" s="7"/>
      <c r="F703" s="7"/>
      <c r="G703" s="7"/>
      <c r="H703" s="7"/>
      <c r="I703" s="7"/>
    </row>
    <row r="704" spans="1:9" x14ac:dyDescent="0.3">
      <c r="A704" s="3"/>
      <c r="B704" s="7"/>
      <c r="C704" s="7"/>
      <c r="D704" s="7"/>
      <c r="E704" s="7"/>
      <c r="F704" s="7"/>
      <c r="G704" s="7"/>
      <c r="H704" s="7"/>
      <c r="I704" s="7"/>
    </row>
    <row r="705" spans="1:9" x14ac:dyDescent="0.3">
      <c r="A705" s="3"/>
      <c r="B705" s="7"/>
      <c r="C705" s="7"/>
      <c r="D705" s="7"/>
      <c r="E705" s="7"/>
      <c r="F705" s="7"/>
      <c r="G705" s="7"/>
      <c r="H705" s="7"/>
      <c r="I705" s="7"/>
    </row>
    <row r="706" spans="1:9" x14ac:dyDescent="0.3">
      <c r="A706" s="3"/>
      <c r="B706" s="7"/>
      <c r="C706" s="7"/>
      <c r="D706" s="7"/>
      <c r="E706" s="7"/>
      <c r="F706" s="7"/>
      <c r="G706" s="7"/>
      <c r="H706" s="7"/>
      <c r="I706" s="7"/>
    </row>
    <row r="707" spans="1:9" x14ac:dyDescent="0.3">
      <c r="A707" s="3"/>
      <c r="B707" s="7"/>
      <c r="C707" s="7"/>
      <c r="D707" s="7"/>
      <c r="E707" s="7"/>
      <c r="F707" s="7"/>
      <c r="G707" s="7"/>
      <c r="H707" s="7"/>
      <c r="I707" s="7"/>
    </row>
    <row r="708" spans="1:9" x14ac:dyDescent="0.3">
      <c r="A708" s="3"/>
      <c r="B708" s="7"/>
      <c r="C708" s="7"/>
      <c r="D708" s="7"/>
      <c r="E708" s="7"/>
      <c r="F708" s="7"/>
      <c r="G708" s="7"/>
      <c r="H708" s="7"/>
      <c r="I708" s="7"/>
    </row>
    <row r="709" spans="1:9" x14ac:dyDescent="0.3">
      <c r="A709" s="3"/>
      <c r="B709" s="7"/>
      <c r="C709" s="7"/>
      <c r="D709" s="7"/>
      <c r="E709" s="7"/>
      <c r="F709" s="7"/>
      <c r="G709" s="7"/>
      <c r="H709" s="7"/>
      <c r="I709" s="7"/>
    </row>
    <row r="710" spans="1:9" x14ac:dyDescent="0.3">
      <c r="A710" s="3"/>
      <c r="B710" s="7"/>
      <c r="C710" s="7"/>
      <c r="D710" s="7"/>
      <c r="E710" s="7"/>
      <c r="F710" s="7"/>
      <c r="G710" s="7"/>
      <c r="H710" s="7"/>
      <c r="I710" s="7"/>
    </row>
    <row r="711" spans="1:9" x14ac:dyDescent="0.3">
      <c r="A711" s="3"/>
      <c r="B711" s="7"/>
      <c r="C711" s="7"/>
      <c r="D711" s="7"/>
      <c r="E711" s="7"/>
      <c r="F711" s="7"/>
      <c r="G711" s="7"/>
      <c r="H711" s="7"/>
      <c r="I711" s="7"/>
    </row>
    <row r="712" spans="1:9" x14ac:dyDescent="0.3">
      <c r="A712" s="3"/>
      <c r="B712" s="7"/>
      <c r="C712" s="7"/>
      <c r="D712" s="7"/>
      <c r="E712" s="7"/>
      <c r="F712" s="7"/>
      <c r="G712" s="7"/>
      <c r="H712" s="7"/>
      <c r="I712" s="7"/>
    </row>
    <row r="713" spans="1:9" x14ac:dyDescent="0.3">
      <c r="A713" s="3"/>
      <c r="B713" s="7"/>
      <c r="C713" s="7"/>
      <c r="D713" s="7"/>
      <c r="E713" s="7"/>
      <c r="F713" s="7"/>
      <c r="G713" s="7"/>
      <c r="H713" s="7"/>
      <c r="I713" s="7"/>
    </row>
    <row r="714" spans="1:9" x14ac:dyDescent="0.3">
      <c r="A714" s="3"/>
      <c r="B714" s="7"/>
      <c r="C714" s="7"/>
      <c r="D714" s="7"/>
      <c r="E714" s="7"/>
      <c r="F714" s="7"/>
      <c r="G714" s="7"/>
      <c r="H714" s="7"/>
      <c r="I714" s="7"/>
    </row>
    <row r="715" spans="1:9" x14ac:dyDescent="0.3">
      <c r="A715" s="3"/>
      <c r="B715" s="7"/>
      <c r="C715" s="7"/>
      <c r="D715" s="7"/>
      <c r="E715" s="7"/>
      <c r="F715" s="7"/>
      <c r="G715" s="7"/>
      <c r="H715" s="7"/>
      <c r="I715" s="7"/>
    </row>
    <row r="716" spans="1:9" x14ac:dyDescent="0.3">
      <c r="A716" s="3"/>
      <c r="B716" s="7"/>
      <c r="C716" s="7"/>
      <c r="D716" s="7"/>
      <c r="E716" s="7"/>
      <c r="F716" s="7"/>
      <c r="G716" s="7"/>
      <c r="H716" s="7"/>
      <c r="I716" s="7"/>
    </row>
    <row r="717" spans="1:9" x14ac:dyDescent="0.3">
      <c r="A717" s="3"/>
      <c r="B717" s="7"/>
      <c r="C717" s="7"/>
      <c r="D717" s="7"/>
      <c r="E717" s="7"/>
      <c r="F717" s="7"/>
      <c r="G717" s="7"/>
      <c r="H717" s="7"/>
      <c r="I717" s="7"/>
    </row>
    <row r="718" spans="1:9" x14ac:dyDescent="0.3">
      <c r="A718" s="3"/>
      <c r="B718" s="7"/>
      <c r="C718" s="7"/>
      <c r="D718" s="7"/>
      <c r="E718" s="7"/>
      <c r="F718" s="7"/>
      <c r="G718" s="7"/>
      <c r="H718" s="7"/>
      <c r="I718" s="7"/>
    </row>
    <row r="719" spans="1:9" x14ac:dyDescent="0.3">
      <c r="A719" s="3"/>
      <c r="B719" s="7"/>
      <c r="C719" s="7"/>
      <c r="D719" s="7"/>
      <c r="E719" s="7"/>
      <c r="F719" s="7"/>
      <c r="G719" s="7"/>
      <c r="H719" s="7"/>
      <c r="I719" s="7"/>
    </row>
    <row r="720" spans="1:9" x14ac:dyDescent="0.3">
      <c r="A720" s="3"/>
      <c r="B720" s="7"/>
      <c r="C720" s="7"/>
      <c r="D720" s="7"/>
      <c r="E720" s="7"/>
      <c r="F720" s="7"/>
      <c r="G720" s="7"/>
      <c r="H720" s="7"/>
      <c r="I720" s="7"/>
    </row>
    <row r="721" spans="1:9" x14ac:dyDescent="0.3">
      <c r="A721" s="3"/>
      <c r="B721" s="7"/>
      <c r="C721" s="7"/>
      <c r="D721" s="7"/>
      <c r="E721" s="7"/>
      <c r="F721" s="7"/>
      <c r="G721" s="7"/>
      <c r="H721" s="7"/>
      <c r="I721" s="7"/>
    </row>
    <row r="722" spans="1:9" x14ac:dyDescent="0.3">
      <c r="A722" s="3"/>
      <c r="B722" s="7"/>
      <c r="C722" s="7"/>
      <c r="D722" s="7"/>
      <c r="E722" s="7"/>
      <c r="F722" s="7"/>
      <c r="G722" s="7"/>
      <c r="H722" s="7"/>
      <c r="I722" s="7"/>
    </row>
    <row r="723" spans="1:9" x14ac:dyDescent="0.3">
      <c r="A723" s="3"/>
      <c r="B723" s="7"/>
      <c r="C723" s="7"/>
      <c r="D723" s="7"/>
      <c r="E723" s="7"/>
      <c r="F723" s="7"/>
      <c r="G723" s="7"/>
      <c r="H723" s="7"/>
      <c r="I723" s="7"/>
    </row>
    <row r="724" spans="1:9" x14ac:dyDescent="0.3">
      <c r="A724" s="3"/>
      <c r="B724" s="7"/>
      <c r="C724" s="7"/>
      <c r="D724" s="7"/>
      <c r="E724" s="7"/>
      <c r="F724" s="7"/>
      <c r="G724" s="7"/>
      <c r="H724" s="7"/>
      <c r="I724" s="7"/>
    </row>
    <row r="725" spans="1:9" x14ac:dyDescent="0.3">
      <c r="A725" s="3"/>
      <c r="B725" s="7"/>
      <c r="C725" s="7"/>
      <c r="D725" s="7"/>
      <c r="E725" s="7"/>
      <c r="F725" s="7"/>
      <c r="G725" s="7"/>
      <c r="H725" s="7"/>
      <c r="I725" s="7"/>
    </row>
    <row r="726" spans="1:9" x14ac:dyDescent="0.3">
      <c r="A726" s="3"/>
      <c r="B726" s="7"/>
      <c r="C726" s="7"/>
      <c r="D726" s="7"/>
      <c r="E726" s="7"/>
      <c r="F726" s="7"/>
      <c r="G726" s="7"/>
      <c r="H726" s="7"/>
      <c r="I726" s="7"/>
    </row>
    <row r="727" spans="1:9" x14ac:dyDescent="0.3">
      <c r="A727" s="3"/>
      <c r="B727" s="7"/>
      <c r="C727" s="7"/>
      <c r="D727" s="7"/>
      <c r="E727" s="7"/>
      <c r="F727" s="7"/>
      <c r="G727" s="7"/>
      <c r="H727" s="7"/>
      <c r="I727" s="7"/>
    </row>
    <row r="728" spans="1:9" x14ac:dyDescent="0.3">
      <c r="A728" s="3"/>
      <c r="B728" s="7"/>
      <c r="C728" s="7"/>
      <c r="D728" s="7"/>
      <c r="E728" s="7"/>
      <c r="F728" s="7"/>
      <c r="G728" s="7"/>
      <c r="H728" s="7"/>
      <c r="I728" s="7"/>
    </row>
    <row r="729" spans="1:9" x14ac:dyDescent="0.3">
      <c r="A729" s="3"/>
      <c r="B729" s="7"/>
      <c r="C729" s="7"/>
      <c r="D729" s="7"/>
      <c r="E729" s="7"/>
      <c r="F729" s="7"/>
      <c r="G729" s="7"/>
      <c r="H729" s="7"/>
      <c r="I729" s="7"/>
    </row>
    <row r="730" spans="1:9" x14ac:dyDescent="0.3">
      <c r="A730" s="3"/>
      <c r="B730" s="7"/>
      <c r="C730" s="7"/>
      <c r="D730" s="7"/>
      <c r="E730" s="7"/>
      <c r="F730" s="7"/>
      <c r="G730" s="7"/>
      <c r="H730" s="7"/>
      <c r="I730" s="7"/>
    </row>
    <row r="731" spans="1:9" x14ac:dyDescent="0.3">
      <c r="A731" s="3"/>
      <c r="B731" s="7"/>
      <c r="C731" s="7"/>
      <c r="D731" s="7"/>
      <c r="E731" s="7"/>
      <c r="F731" s="7"/>
      <c r="G731" s="7"/>
      <c r="H731" s="7"/>
      <c r="I731" s="7"/>
    </row>
    <row r="732" spans="1:9" x14ac:dyDescent="0.3">
      <c r="A732" s="3"/>
      <c r="B732" s="7"/>
      <c r="C732" s="7"/>
      <c r="D732" s="7"/>
      <c r="E732" s="7"/>
      <c r="F732" s="7"/>
      <c r="G732" s="7"/>
      <c r="H732" s="7"/>
      <c r="I732" s="7"/>
    </row>
    <row r="733" spans="1:9" x14ac:dyDescent="0.3">
      <c r="A733" s="3"/>
      <c r="B733" s="7"/>
      <c r="C733" s="7"/>
      <c r="D733" s="7"/>
      <c r="E733" s="7"/>
      <c r="F733" s="7"/>
      <c r="G733" s="7"/>
      <c r="H733" s="7"/>
      <c r="I733" s="7"/>
    </row>
    <row r="734" spans="1:9" x14ac:dyDescent="0.3">
      <c r="A734" s="3"/>
      <c r="B734" s="7"/>
      <c r="C734" s="7"/>
      <c r="D734" s="7"/>
      <c r="E734" s="7"/>
      <c r="F734" s="7"/>
      <c r="G734" s="7"/>
      <c r="H734" s="7"/>
      <c r="I734" s="7"/>
    </row>
    <row r="735" spans="1:9" x14ac:dyDescent="0.3">
      <c r="A735" s="3"/>
      <c r="B735" s="7"/>
      <c r="C735" s="7"/>
      <c r="D735" s="7"/>
      <c r="E735" s="7"/>
      <c r="F735" s="7"/>
      <c r="G735" s="7"/>
      <c r="H735" s="7"/>
      <c r="I735" s="7"/>
    </row>
    <row r="736" spans="1:9" x14ac:dyDescent="0.3">
      <c r="A736" s="3"/>
      <c r="B736" s="7"/>
      <c r="C736" s="7"/>
      <c r="D736" s="7"/>
      <c r="E736" s="7"/>
      <c r="F736" s="7"/>
      <c r="G736" s="7"/>
      <c r="H736" s="7"/>
      <c r="I736" s="7"/>
    </row>
    <row r="737" spans="1:9" x14ac:dyDescent="0.3">
      <c r="A737" s="3"/>
      <c r="B737" s="7"/>
      <c r="C737" s="7"/>
      <c r="D737" s="7"/>
      <c r="E737" s="7"/>
      <c r="F737" s="7"/>
      <c r="G737" s="7"/>
      <c r="H737" s="7"/>
      <c r="I737" s="7"/>
    </row>
    <row r="738" spans="1:9" x14ac:dyDescent="0.3">
      <c r="A738" s="3"/>
      <c r="B738" s="7"/>
      <c r="C738" s="7"/>
      <c r="D738" s="7"/>
      <c r="E738" s="7"/>
      <c r="F738" s="7"/>
      <c r="G738" s="7"/>
      <c r="H738" s="7"/>
      <c r="I738" s="7"/>
    </row>
    <row r="739" spans="1:9" x14ac:dyDescent="0.3">
      <c r="A739" s="3"/>
      <c r="B739" s="7"/>
      <c r="C739" s="7"/>
      <c r="D739" s="7"/>
      <c r="E739" s="7"/>
      <c r="F739" s="7"/>
      <c r="G739" s="7"/>
      <c r="H739" s="7"/>
      <c r="I739" s="7"/>
    </row>
    <row r="740" spans="1:9" x14ac:dyDescent="0.3">
      <c r="A740" s="3"/>
      <c r="B740" s="7"/>
      <c r="C740" s="7"/>
      <c r="D740" s="7"/>
      <c r="E740" s="7"/>
      <c r="F740" s="7"/>
      <c r="G740" s="7"/>
      <c r="H740" s="7"/>
      <c r="I740" s="7"/>
    </row>
    <row r="741" spans="1:9" x14ac:dyDescent="0.3">
      <c r="A741" s="3"/>
      <c r="B741" s="7"/>
      <c r="C741" s="7"/>
      <c r="D741" s="7"/>
      <c r="E741" s="7"/>
      <c r="F741" s="7"/>
      <c r="G741" s="7"/>
      <c r="H741" s="7"/>
      <c r="I741" s="7"/>
    </row>
    <row r="742" spans="1:9" x14ac:dyDescent="0.3">
      <c r="A742" s="3"/>
      <c r="B742" s="7"/>
      <c r="C742" s="7"/>
      <c r="D742" s="7"/>
      <c r="E742" s="7"/>
      <c r="F742" s="7"/>
      <c r="G742" s="7"/>
      <c r="H742" s="7"/>
      <c r="I742" s="7"/>
    </row>
    <row r="743" spans="1:9" x14ac:dyDescent="0.3">
      <c r="A743" s="3"/>
      <c r="B743" s="7"/>
      <c r="C743" s="7"/>
      <c r="D743" s="7"/>
      <c r="E743" s="7"/>
      <c r="F743" s="7"/>
      <c r="G743" s="7"/>
      <c r="H743" s="7"/>
      <c r="I743" s="7"/>
    </row>
    <row r="744" spans="1:9" x14ac:dyDescent="0.3">
      <c r="A744" s="3"/>
      <c r="B744" s="7"/>
      <c r="C744" s="7"/>
      <c r="D744" s="7"/>
      <c r="E744" s="7"/>
      <c r="F744" s="7"/>
      <c r="G744" s="7"/>
      <c r="H744" s="7"/>
      <c r="I744" s="7"/>
    </row>
    <row r="745" spans="1:9" x14ac:dyDescent="0.3">
      <c r="A745" s="3"/>
      <c r="B745" s="7"/>
      <c r="C745" s="7"/>
      <c r="D745" s="7"/>
      <c r="E745" s="7"/>
      <c r="F745" s="7"/>
      <c r="G745" s="7"/>
      <c r="H745" s="7"/>
      <c r="I745" s="7"/>
    </row>
    <row r="746" spans="1:9" x14ac:dyDescent="0.3">
      <c r="A746" s="3"/>
      <c r="B746" s="7"/>
      <c r="C746" s="7"/>
      <c r="D746" s="7"/>
      <c r="E746" s="7"/>
      <c r="F746" s="7"/>
      <c r="G746" s="7"/>
      <c r="H746" s="7"/>
      <c r="I746" s="7"/>
    </row>
    <row r="747" spans="1:9" x14ac:dyDescent="0.3">
      <c r="A747" s="3"/>
      <c r="B747" s="7"/>
      <c r="C747" s="7"/>
      <c r="D747" s="7"/>
      <c r="E747" s="7"/>
      <c r="F747" s="7"/>
      <c r="G747" s="7"/>
      <c r="H747" s="7"/>
      <c r="I747" s="7"/>
    </row>
    <row r="748" spans="1:9" x14ac:dyDescent="0.3">
      <c r="A748" s="3"/>
      <c r="B748" s="7"/>
      <c r="C748" s="7"/>
      <c r="D748" s="7"/>
      <c r="E748" s="7"/>
      <c r="F748" s="7"/>
      <c r="G748" s="7"/>
      <c r="H748" s="7"/>
      <c r="I748" s="7"/>
    </row>
    <row r="749" spans="1:9" x14ac:dyDescent="0.3">
      <c r="A749" s="3"/>
      <c r="B749" s="7"/>
      <c r="C749" s="7"/>
      <c r="D749" s="7"/>
      <c r="E749" s="7"/>
      <c r="F749" s="7"/>
      <c r="G749" s="7"/>
      <c r="H749" s="7"/>
      <c r="I749" s="7"/>
    </row>
    <row r="750" spans="1:9" x14ac:dyDescent="0.3">
      <c r="A750" s="3"/>
      <c r="B750" s="7"/>
      <c r="C750" s="7"/>
      <c r="D750" s="7"/>
      <c r="E750" s="7"/>
      <c r="F750" s="7"/>
      <c r="G750" s="7"/>
      <c r="H750" s="7"/>
      <c r="I750" s="7"/>
    </row>
    <row r="751" spans="1:9" x14ac:dyDescent="0.3">
      <c r="A751" s="3"/>
      <c r="B751" s="7"/>
      <c r="C751" s="7"/>
      <c r="D751" s="7"/>
      <c r="E751" s="7"/>
      <c r="F751" s="7"/>
      <c r="G751" s="7"/>
      <c r="H751" s="7"/>
      <c r="I751" s="7"/>
    </row>
    <row r="752" spans="1:9" x14ac:dyDescent="0.3">
      <c r="A752" s="3"/>
      <c r="B752" s="7"/>
      <c r="C752" s="7"/>
      <c r="D752" s="7"/>
      <c r="E752" s="7"/>
      <c r="F752" s="7"/>
      <c r="G752" s="7"/>
      <c r="H752" s="7"/>
      <c r="I752" s="7"/>
    </row>
    <row r="753" spans="1:9" x14ac:dyDescent="0.3">
      <c r="A753" s="3"/>
      <c r="B753" s="7"/>
      <c r="C753" s="7"/>
      <c r="D753" s="7"/>
      <c r="E753" s="7"/>
      <c r="F753" s="7"/>
      <c r="G753" s="7"/>
      <c r="H753" s="7"/>
      <c r="I753" s="7"/>
    </row>
    <row r="754" spans="1:9" x14ac:dyDescent="0.3">
      <c r="A754" s="3"/>
      <c r="B754" s="7"/>
      <c r="C754" s="7"/>
      <c r="D754" s="7"/>
      <c r="E754" s="7"/>
      <c r="F754" s="7"/>
      <c r="G754" s="7"/>
      <c r="H754" s="7"/>
      <c r="I754" s="7"/>
    </row>
    <row r="755" spans="1:9" x14ac:dyDescent="0.3">
      <c r="A755" s="3"/>
      <c r="B755" s="7"/>
      <c r="C755" s="7"/>
      <c r="D755" s="7"/>
      <c r="E755" s="7"/>
      <c r="F755" s="7"/>
      <c r="G755" s="7"/>
      <c r="H755" s="7"/>
      <c r="I755" s="7"/>
    </row>
    <row r="756" spans="1:9" x14ac:dyDescent="0.3">
      <c r="A756" s="3"/>
      <c r="B756" s="7"/>
      <c r="C756" s="7"/>
      <c r="D756" s="7"/>
      <c r="E756" s="7"/>
      <c r="F756" s="7"/>
      <c r="G756" s="7"/>
      <c r="H756" s="7"/>
      <c r="I756" s="7"/>
    </row>
    <row r="757" spans="1:9" x14ac:dyDescent="0.3">
      <c r="A757" s="3"/>
      <c r="B757" s="7"/>
      <c r="C757" s="7"/>
      <c r="D757" s="7"/>
      <c r="E757" s="7"/>
      <c r="F757" s="7"/>
      <c r="G757" s="7"/>
      <c r="H757" s="7"/>
      <c r="I757" s="7"/>
    </row>
    <row r="758" spans="1:9" x14ac:dyDescent="0.3">
      <c r="A758" s="3"/>
      <c r="B758" s="7"/>
      <c r="C758" s="7"/>
      <c r="D758" s="7"/>
      <c r="E758" s="7"/>
      <c r="F758" s="7"/>
      <c r="G758" s="7"/>
      <c r="H758" s="7"/>
      <c r="I758" s="7"/>
    </row>
    <row r="759" spans="1:9" x14ac:dyDescent="0.3">
      <c r="A759" s="3"/>
      <c r="B759" s="7"/>
      <c r="C759" s="7"/>
      <c r="D759" s="7"/>
      <c r="E759" s="7"/>
      <c r="F759" s="7"/>
      <c r="G759" s="7"/>
      <c r="H759" s="7"/>
      <c r="I759" s="7"/>
    </row>
    <row r="760" spans="1:9" x14ac:dyDescent="0.3">
      <c r="A760" s="3"/>
      <c r="B760" s="7"/>
      <c r="C760" s="7"/>
      <c r="D760" s="7"/>
      <c r="E760" s="7"/>
      <c r="F760" s="7"/>
      <c r="G760" s="7"/>
      <c r="H760" s="7"/>
      <c r="I760" s="7"/>
    </row>
    <row r="761" spans="1:9" x14ac:dyDescent="0.3">
      <c r="A761" s="3"/>
      <c r="B761" s="7"/>
      <c r="C761" s="7"/>
      <c r="D761" s="7"/>
      <c r="E761" s="7"/>
      <c r="F761" s="7"/>
      <c r="G761" s="7"/>
      <c r="H761" s="7"/>
      <c r="I761" s="7"/>
    </row>
    <row r="762" spans="1:9" x14ac:dyDescent="0.3">
      <c r="A762" s="3"/>
      <c r="B762" s="7"/>
      <c r="C762" s="7"/>
      <c r="D762" s="7"/>
      <c r="E762" s="7"/>
      <c r="F762" s="7"/>
      <c r="G762" s="7"/>
      <c r="H762" s="7"/>
      <c r="I762" s="7"/>
    </row>
    <row r="763" spans="1:9" x14ac:dyDescent="0.3">
      <c r="A763" s="3"/>
      <c r="B763" s="7"/>
      <c r="C763" s="7"/>
      <c r="D763" s="7"/>
      <c r="E763" s="7"/>
      <c r="F763" s="7"/>
      <c r="G763" s="7"/>
      <c r="H763" s="7"/>
      <c r="I763" s="7"/>
    </row>
    <row r="764" spans="1:9" x14ac:dyDescent="0.3">
      <c r="A764" s="3"/>
      <c r="B764" s="7"/>
      <c r="C764" s="7"/>
      <c r="D764" s="7"/>
      <c r="E764" s="7"/>
      <c r="F764" s="7"/>
      <c r="G764" s="7"/>
      <c r="H764" s="7"/>
      <c r="I764" s="7"/>
    </row>
    <row r="765" spans="1:9" x14ac:dyDescent="0.3">
      <c r="A765" s="3"/>
      <c r="B765" s="7"/>
      <c r="C765" s="7"/>
      <c r="D765" s="7"/>
      <c r="E765" s="7"/>
      <c r="F765" s="7"/>
      <c r="G765" s="7"/>
      <c r="H765" s="7"/>
      <c r="I765" s="7"/>
    </row>
    <row r="766" spans="1:9" x14ac:dyDescent="0.3">
      <c r="A766" s="3"/>
      <c r="B766" s="7"/>
      <c r="C766" s="7"/>
      <c r="D766" s="7"/>
      <c r="E766" s="7"/>
      <c r="F766" s="7"/>
      <c r="G766" s="7"/>
      <c r="H766" s="7"/>
      <c r="I766" s="7"/>
    </row>
    <row r="767" spans="1:9" x14ac:dyDescent="0.3">
      <c r="A767" s="3"/>
      <c r="B767" s="7"/>
      <c r="C767" s="7"/>
      <c r="D767" s="7"/>
      <c r="E767" s="7"/>
      <c r="F767" s="7"/>
      <c r="G767" s="7"/>
      <c r="H767" s="7"/>
      <c r="I767" s="7"/>
    </row>
    <row r="768" spans="1:9" x14ac:dyDescent="0.3">
      <c r="A768" s="3"/>
      <c r="B768" s="7"/>
      <c r="C768" s="7"/>
      <c r="D768" s="7"/>
      <c r="E768" s="7"/>
      <c r="F768" s="7"/>
      <c r="G768" s="7"/>
      <c r="H768" s="7"/>
      <c r="I768" s="7"/>
    </row>
    <row r="769" spans="1:9" x14ac:dyDescent="0.3">
      <c r="A769" s="3"/>
      <c r="B769" s="7"/>
      <c r="C769" s="7"/>
      <c r="D769" s="7"/>
      <c r="E769" s="7"/>
      <c r="F769" s="7"/>
      <c r="G769" s="7"/>
      <c r="H769" s="7"/>
      <c r="I769" s="7"/>
    </row>
    <row r="770" spans="1:9" x14ac:dyDescent="0.3">
      <c r="A770" s="3"/>
      <c r="B770" s="7"/>
      <c r="C770" s="7"/>
      <c r="D770" s="7"/>
      <c r="E770" s="7"/>
      <c r="F770" s="7"/>
      <c r="G770" s="7"/>
      <c r="H770" s="7"/>
      <c r="I770" s="7"/>
    </row>
    <row r="771" spans="1:9" x14ac:dyDescent="0.3">
      <c r="A771" s="3"/>
      <c r="B771" s="7"/>
      <c r="C771" s="7"/>
      <c r="D771" s="7"/>
      <c r="E771" s="7"/>
      <c r="F771" s="7"/>
      <c r="G771" s="7"/>
      <c r="H771" s="7"/>
      <c r="I771" s="7"/>
    </row>
    <row r="772" spans="1:9" x14ac:dyDescent="0.3">
      <c r="A772" s="3"/>
      <c r="B772" s="7"/>
      <c r="C772" s="7"/>
      <c r="D772" s="7"/>
      <c r="E772" s="7"/>
      <c r="F772" s="7"/>
      <c r="G772" s="7"/>
      <c r="H772" s="7"/>
      <c r="I772" s="7"/>
    </row>
    <row r="773" spans="1:9" x14ac:dyDescent="0.3">
      <c r="A773" s="3"/>
      <c r="B773" s="7"/>
      <c r="C773" s="7"/>
      <c r="D773" s="7"/>
      <c r="E773" s="7"/>
      <c r="F773" s="7"/>
      <c r="G773" s="7"/>
      <c r="H773" s="7"/>
      <c r="I773" s="7"/>
    </row>
    <row r="774" spans="1:9" x14ac:dyDescent="0.3">
      <c r="A774" s="3"/>
      <c r="B774" s="7"/>
      <c r="C774" s="7"/>
      <c r="D774" s="7"/>
      <c r="E774" s="7"/>
      <c r="F774" s="7"/>
      <c r="G774" s="7"/>
      <c r="H774" s="7"/>
      <c r="I774" s="7"/>
    </row>
    <row r="775" spans="1:9" x14ac:dyDescent="0.3">
      <c r="A775" s="3"/>
      <c r="B775" s="7"/>
      <c r="C775" s="7"/>
      <c r="D775" s="7"/>
      <c r="E775" s="7"/>
      <c r="F775" s="7"/>
      <c r="G775" s="7"/>
      <c r="H775" s="7"/>
      <c r="I775" s="7"/>
    </row>
    <row r="776" spans="1:9" x14ac:dyDescent="0.3">
      <c r="A776" s="3"/>
      <c r="B776" s="7"/>
      <c r="C776" s="7"/>
      <c r="D776" s="7"/>
      <c r="E776" s="7"/>
      <c r="F776" s="7"/>
      <c r="G776" s="7"/>
      <c r="H776" s="7"/>
      <c r="I776" s="7"/>
    </row>
    <row r="777" spans="1:9" x14ac:dyDescent="0.3">
      <c r="A777" s="3"/>
      <c r="B777" s="7"/>
      <c r="C777" s="7"/>
      <c r="D777" s="7"/>
      <c r="E777" s="7"/>
      <c r="F777" s="7"/>
      <c r="G777" s="7"/>
      <c r="H777" s="7"/>
      <c r="I777" s="7"/>
    </row>
    <row r="778" spans="1:9" x14ac:dyDescent="0.3">
      <c r="A778" s="3"/>
      <c r="B778" s="7"/>
      <c r="C778" s="7"/>
      <c r="D778" s="7"/>
      <c r="E778" s="7"/>
      <c r="F778" s="7"/>
      <c r="G778" s="7"/>
      <c r="H778" s="7"/>
      <c r="I778" s="7"/>
    </row>
    <row r="779" spans="1:9" x14ac:dyDescent="0.3">
      <c r="A779" s="3"/>
      <c r="B779" s="7"/>
      <c r="C779" s="7"/>
      <c r="D779" s="7"/>
      <c r="E779" s="7"/>
      <c r="F779" s="7"/>
      <c r="G779" s="7"/>
      <c r="H779" s="7"/>
      <c r="I779" s="7"/>
    </row>
    <row r="780" spans="1:9" x14ac:dyDescent="0.3">
      <c r="A780" s="3"/>
      <c r="B780" s="7"/>
      <c r="C780" s="7"/>
      <c r="D780" s="7"/>
      <c r="E780" s="7"/>
      <c r="F780" s="7"/>
      <c r="G780" s="7"/>
      <c r="H780" s="7"/>
      <c r="I780" s="7"/>
    </row>
    <row r="781" spans="1:9" x14ac:dyDescent="0.3">
      <c r="A781" s="3"/>
      <c r="B781" s="7"/>
      <c r="C781" s="7"/>
      <c r="D781" s="7"/>
      <c r="E781" s="7"/>
      <c r="F781" s="7"/>
      <c r="G781" s="7"/>
      <c r="H781" s="7"/>
      <c r="I781" s="7"/>
    </row>
    <row r="782" spans="1:9" x14ac:dyDescent="0.3">
      <c r="A782" s="3"/>
      <c r="B782" s="7"/>
      <c r="C782" s="7"/>
      <c r="D782" s="7"/>
      <c r="E782" s="7"/>
      <c r="F782" s="7"/>
      <c r="G782" s="7"/>
      <c r="H782" s="7"/>
      <c r="I782" s="7"/>
    </row>
    <row r="783" spans="1:9" x14ac:dyDescent="0.3">
      <c r="A783" s="3"/>
      <c r="B783" s="7"/>
      <c r="C783" s="7"/>
      <c r="D783" s="7"/>
      <c r="E783" s="7"/>
      <c r="F783" s="7"/>
      <c r="G783" s="7"/>
      <c r="H783" s="7"/>
      <c r="I783" s="7"/>
    </row>
    <row r="784" spans="1:9" x14ac:dyDescent="0.3">
      <c r="A784" s="3"/>
      <c r="B784" s="7"/>
      <c r="C784" s="7"/>
      <c r="D784" s="7"/>
      <c r="E784" s="7"/>
      <c r="F784" s="7"/>
      <c r="G784" s="7"/>
      <c r="H784" s="7"/>
      <c r="I784" s="7"/>
    </row>
    <row r="785" spans="1:9" x14ac:dyDescent="0.3">
      <c r="A785" s="3"/>
      <c r="B785" s="7"/>
      <c r="C785" s="7"/>
      <c r="D785" s="7"/>
      <c r="E785" s="7"/>
      <c r="F785" s="7"/>
      <c r="G785" s="7"/>
      <c r="H785" s="7"/>
      <c r="I785" s="7"/>
    </row>
    <row r="786" spans="1:9" x14ac:dyDescent="0.3">
      <c r="A786" s="3"/>
      <c r="B786" s="7"/>
      <c r="C786" s="7"/>
      <c r="D786" s="7"/>
      <c r="E786" s="7"/>
      <c r="F786" s="7"/>
      <c r="G786" s="7"/>
      <c r="H786" s="7"/>
      <c r="I786" s="7"/>
    </row>
    <row r="787" spans="1:9" x14ac:dyDescent="0.3">
      <c r="A787" s="3"/>
      <c r="B787" s="7"/>
      <c r="C787" s="7"/>
      <c r="D787" s="7"/>
      <c r="E787" s="7"/>
      <c r="F787" s="7"/>
      <c r="G787" s="7"/>
      <c r="H787" s="7"/>
      <c r="I787" s="7"/>
    </row>
    <row r="788" spans="1:9" x14ac:dyDescent="0.3">
      <c r="A788" s="3"/>
      <c r="B788" s="7"/>
      <c r="C788" s="7"/>
      <c r="D788" s="7"/>
      <c r="E788" s="7"/>
      <c r="F788" s="7"/>
      <c r="G788" s="7"/>
      <c r="H788" s="7"/>
      <c r="I788" s="7"/>
    </row>
    <row r="789" spans="1:9" x14ac:dyDescent="0.3">
      <c r="A789" s="3"/>
      <c r="B789" s="7"/>
      <c r="C789" s="7"/>
      <c r="D789" s="7"/>
      <c r="E789" s="7"/>
      <c r="F789" s="7"/>
      <c r="G789" s="7"/>
      <c r="H789" s="7"/>
      <c r="I789" s="7"/>
    </row>
    <row r="790" spans="1:9" x14ac:dyDescent="0.3">
      <c r="A790" s="3"/>
      <c r="B790" s="7"/>
      <c r="C790" s="7"/>
      <c r="D790" s="7"/>
      <c r="E790" s="7"/>
      <c r="F790" s="7"/>
      <c r="G790" s="7"/>
      <c r="H790" s="7"/>
      <c r="I790" s="7"/>
    </row>
    <row r="791" spans="1:9" x14ac:dyDescent="0.3">
      <c r="A791" s="3"/>
      <c r="B791" s="7"/>
      <c r="C791" s="7"/>
      <c r="D791" s="7"/>
      <c r="E791" s="7"/>
      <c r="F791" s="7"/>
      <c r="G791" s="7"/>
      <c r="H791" s="7"/>
      <c r="I791" s="7"/>
    </row>
    <row r="792" spans="1:9" x14ac:dyDescent="0.3">
      <c r="A792" s="3"/>
      <c r="B792" s="7"/>
      <c r="C792" s="7"/>
      <c r="D792" s="7"/>
      <c r="E792" s="7"/>
      <c r="F792" s="7"/>
      <c r="G792" s="7"/>
      <c r="H792" s="7"/>
      <c r="I792" s="7"/>
    </row>
    <row r="793" spans="1:9" x14ac:dyDescent="0.3">
      <c r="A793" s="3"/>
      <c r="B793" s="7"/>
      <c r="C793" s="7"/>
      <c r="D793" s="7"/>
      <c r="E793" s="7"/>
      <c r="F793" s="7"/>
      <c r="G793" s="7"/>
      <c r="H793" s="7"/>
      <c r="I793" s="7"/>
    </row>
    <row r="794" spans="1:9" x14ac:dyDescent="0.3">
      <c r="A794" s="3"/>
      <c r="B794" s="7"/>
      <c r="C794" s="7"/>
      <c r="D794" s="7"/>
      <c r="E794" s="7"/>
      <c r="F794" s="7"/>
      <c r="G794" s="7"/>
      <c r="H794" s="7"/>
      <c r="I794" s="7"/>
    </row>
    <row r="795" spans="1:9" x14ac:dyDescent="0.3">
      <c r="A795" s="3"/>
      <c r="B795" s="7"/>
      <c r="C795" s="7"/>
      <c r="D795" s="7"/>
      <c r="E795" s="7"/>
      <c r="F795" s="7"/>
      <c r="G795" s="7"/>
      <c r="H795" s="7"/>
      <c r="I795" s="7"/>
    </row>
    <row r="796" spans="1:9" x14ac:dyDescent="0.3">
      <c r="A796" s="3"/>
      <c r="B796" s="7"/>
      <c r="C796" s="7"/>
      <c r="D796" s="7"/>
      <c r="E796" s="7"/>
      <c r="F796" s="7"/>
      <c r="G796" s="7"/>
      <c r="H796" s="7"/>
      <c r="I796" s="7"/>
    </row>
    <row r="797" spans="1:9" x14ac:dyDescent="0.3">
      <c r="A797" s="3"/>
      <c r="B797" s="7"/>
      <c r="C797" s="7"/>
      <c r="D797" s="7"/>
      <c r="E797" s="7"/>
      <c r="F797" s="7"/>
      <c r="G797" s="7"/>
      <c r="H797" s="7"/>
      <c r="I797" s="7"/>
    </row>
    <row r="798" spans="1:9" x14ac:dyDescent="0.3">
      <c r="A798" s="3"/>
      <c r="B798" s="7"/>
      <c r="C798" s="7"/>
      <c r="D798" s="7"/>
      <c r="E798" s="7"/>
      <c r="F798" s="7"/>
      <c r="G798" s="7"/>
      <c r="H798" s="7"/>
      <c r="I798" s="7"/>
    </row>
    <row r="799" spans="1:9" x14ac:dyDescent="0.3">
      <c r="A799" s="3"/>
      <c r="B799" s="7"/>
      <c r="C799" s="7"/>
      <c r="D799" s="7"/>
      <c r="E799" s="7"/>
      <c r="F799" s="7"/>
      <c r="G799" s="7"/>
      <c r="H799" s="7"/>
      <c r="I799" s="7"/>
    </row>
    <row r="800" spans="1:9" x14ac:dyDescent="0.3">
      <c r="A800" s="3"/>
      <c r="B800" s="7"/>
      <c r="C800" s="7"/>
      <c r="D800" s="7"/>
      <c r="E800" s="7"/>
      <c r="F800" s="7"/>
      <c r="G800" s="7"/>
      <c r="H800" s="7"/>
      <c r="I800" s="7"/>
    </row>
    <row r="801" spans="1:9" x14ac:dyDescent="0.3">
      <c r="A801" s="3"/>
      <c r="B801" s="7"/>
      <c r="C801" s="7"/>
      <c r="D801" s="7"/>
      <c r="E801" s="7"/>
      <c r="F801" s="7"/>
      <c r="G801" s="7"/>
      <c r="H801" s="7"/>
      <c r="I801" s="7"/>
    </row>
    <row r="802" spans="1:9" x14ac:dyDescent="0.3">
      <c r="A802" s="3"/>
      <c r="B802" s="7"/>
      <c r="C802" s="7"/>
      <c r="D802" s="7"/>
      <c r="E802" s="7"/>
      <c r="F802" s="7"/>
      <c r="G802" s="7"/>
      <c r="H802" s="7"/>
      <c r="I802" s="7"/>
    </row>
    <row r="803" spans="1:9" x14ac:dyDescent="0.3">
      <c r="A803" s="3"/>
      <c r="B803" s="7"/>
      <c r="C803" s="7"/>
      <c r="D803" s="7"/>
      <c r="E803" s="7"/>
      <c r="F803" s="7"/>
      <c r="G803" s="7"/>
      <c r="H803" s="7"/>
      <c r="I803" s="7"/>
    </row>
    <row r="804" spans="1:9" x14ac:dyDescent="0.3">
      <c r="A804" s="3"/>
      <c r="B804" s="7"/>
      <c r="C804" s="7"/>
      <c r="D804" s="7"/>
      <c r="E804" s="7"/>
      <c r="F804" s="7"/>
      <c r="G804" s="7"/>
      <c r="H804" s="7"/>
      <c r="I804" s="7"/>
    </row>
    <row r="805" spans="1:9" x14ac:dyDescent="0.3">
      <c r="A805" s="3"/>
      <c r="B805" s="7"/>
      <c r="C805" s="7"/>
      <c r="D805" s="7"/>
      <c r="E805" s="7"/>
      <c r="F805" s="7"/>
      <c r="G805" s="7"/>
      <c r="H805" s="7"/>
      <c r="I805" s="7"/>
    </row>
    <row r="806" spans="1:9" x14ac:dyDescent="0.3">
      <c r="A806" s="3"/>
      <c r="B806" s="7"/>
      <c r="C806" s="7"/>
      <c r="D806" s="7"/>
      <c r="E806" s="7"/>
      <c r="F806" s="7"/>
      <c r="G806" s="7"/>
      <c r="H806" s="7"/>
      <c r="I806" s="7"/>
    </row>
    <row r="807" spans="1:9" x14ac:dyDescent="0.3">
      <c r="A807" s="3"/>
      <c r="B807" s="7"/>
      <c r="C807" s="7"/>
      <c r="D807" s="7"/>
      <c r="E807" s="7"/>
      <c r="F807" s="7"/>
      <c r="G807" s="7"/>
      <c r="H807" s="7"/>
      <c r="I807" s="7"/>
    </row>
    <row r="808" spans="1:9" x14ac:dyDescent="0.3">
      <c r="A808" s="3"/>
      <c r="B808" s="7"/>
      <c r="C808" s="7"/>
      <c r="D808" s="7"/>
      <c r="E808" s="7"/>
      <c r="F808" s="7"/>
      <c r="G808" s="7"/>
      <c r="H808" s="7"/>
      <c r="I808" s="7"/>
    </row>
    <row r="809" spans="1:9" x14ac:dyDescent="0.3">
      <c r="A809" s="3"/>
      <c r="B809" s="7"/>
      <c r="C809" s="7"/>
      <c r="D809" s="7"/>
      <c r="E809" s="7"/>
      <c r="F809" s="7"/>
      <c r="G809" s="7"/>
      <c r="H809" s="7"/>
      <c r="I809" s="7"/>
    </row>
    <row r="810" spans="1:9" x14ac:dyDescent="0.3">
      <c r="A810" s="3"/>
      <c r="B810" s="7"/>
      <c r="C810" s="7"/>
      <c r="D810" s="7"/>
      <c r="E810" s="7"/>
      <c r="F810" s="7"/>
      <c r="G810" s="7"/>
      <c r="H810" s="7"/>
      <c r="I810" s="7"/>
    </row>
    <row r="811" spans="1:9" x14ac:dyDescent="0.3">
      <c r="A811" s="3"/>
      <c r="B811" s="7"/>
      <c r="C811" s="7"/>
      <c r="D811" s="7"/>
      <c r="E811" s="7"/>
      <c r="F811" s="7"/>
      <c r="G811" s="7"/>
      <c r="H811" s="7"/>
      <c r="I811" s="7"/>
    </row>
    <row r="812" spans="1:9" x14ac:dyDescent="0.3">
      <c r="A812" s="3"/>
      <c r="B812" s="7"/>
      <c r="C812" s="7"/>
      <c r="D812" s="7"/>
      <c r="E812" s="7"/>
      <c r="F812" s="7"/>
      <c r="G812" s="7"/>
      <c r="H812" s="7"/>
      <c r="I812" s="7"/>
    </row>
    <row r="813" spans="1:9" x14ac:dyDescent="0.3">
      <c r="A813" s="3"/>
      <c r="B813" s="7"/>
      <c r="C813" s="7"/>
      <c r="D813" s="7"/>
      <c r="E813" s="7"/>
      <c r="F813" s="7"/>
      <c r="G813" s="7"/>
      <c r="H813" s="7"/>
      <c r="I813" s="7"/>
    </row>
    <row r="814" spans="1:9" x14ac:dyDescent="0.3">
      <c r="A814" s="3"/>
      <c r="B814" s="7"/>
      <c r="C814" s="7"/>
      <c r="D814" s="7"/>
      <c r="E814" s="7"/>
      <c r="F814" s="7"/>
      <c r="G814" s="7"/>
      <c r="H814" s="7"/>
      <c r="I814" s="7"/>
    </row>
    <row r="815" spans="1:9" x14ac:dyDescent="0.3">
      <c r="A815" s="3"/>
      <c r="B815" s="7"/>
      <c r="C815" s="7"/>
      <c r="D815" s="7"/>
      <c r="E815" s="7"/>
      <c r="F815" s="7"/>
      <c r="G815" s="7"/>
      <c r="H815" s="7"/>
      <c r="I815" s="7"/>
    </row>
    <row r="816" spans="1:9" x14ac:dyDescent="0.3">
      <c r="A816" s="3"/>
      <c r="B816" s="7"/>
      <c r="C816" s="7"/>
      <c r="D816" s="7"/>
      <c r="E816" s="7"/>
      <c r="F816" s="7"/>
      <c r="G816" s="7"/>
      <c r="H816" s="7"/>
      <c r="I816" s="7"/>
    </row>
    <row r="817" spans="1:9" x14ac:dyDescent="0.3">
      <c r="A817" s="3"/>
      <c r="B817" s="7"/>
      <c r="C817" s="7"/>
      <c r="D817" s="7"/>
      <c r="E817" s="7"/>
      <c r="F817" s="7"/>
      <c r="G817" s="7"/>
      <c r="H817" s="7"/>
      <c r="I817" s="7"/>
    </row>
    <row r="818" spans="1:9" x14ac:dyDescent="0.3">
      <c r="A818" s="3"/>
      <c r="B818" s="7"/>
      <c r="C818" s="7"/>
      <c r="D818" s="7"/>
      <c r="E818" s="7"/>
      <c r="F818" s="7"/>
      <c r="G818" s="7"/>
      <c r="H818" s="7"/>
      <c r="I818" s="7"/>
    </row>
    <row r="819" spans="1:9" x14ac:dyDescent="0.3">
      <c r="A819" s="3"/>
      <c r="B819" s="7"/>
      <c r="C819" s="7"/>
      <c r="D819" s="7"/>
      <c r="E819" s="7"/>
      <c r="F819" s="7"/>
      <c r="G819" s="7"/>
      <c r="H819" s="7"/>
      <c r="I819" s="7"/>
    </row>
    <row r="820" spans="1:9" x14ac:dyDescent="0.3">
      <c r="A820" s="3"/>
      <c r="B820" s="7"/>
      <c r="C820" s="7"/>
      <c r="D820" s="7"/>
      <c r="E820" s="7"/>
      <c r="F820" s="7"/>
      <c r="G820" s="7"/>
      <c r="H820" s="7"/>
      <c r="I820" s="7"/>
    </row>
    <row r="821" spans="1:9" x14ac:dyDescent="0.3">
      <c r="A821" s="3"/>
      <c r="B821" s="7"/>
      <c r="C821" s="7"/>
      <c r="D821" s="7"/>
      <c r="E821" s="7"/>
      <c r="F821" s="7"/>
      <c r="G821" s="7"/>
      <c r="H821" s="7"/>
      <c r="I821" s="7"/>
    </row>
    <row r="822" spans="1:9" x14ac:dyDescent="0.3">
      <c r="A822" s="3"/>
      <c r="B822" s="7"/>
      <c r="C822" s="7"/>
      <c r="D822" s="7"/>
      <c r="E822" s="7"/>
      <c r="F822" s="7"/>
      <c r="G822" s="7"/>
      <c r="H822" s="7"/>
      <c r="I822" s="7"/>
    </row>
    <row r="823" spans="1:9" x14ac:dyDescent="0.3">
      <c r="A823" s="3"/>
      <c r="B823" s="7"/>
      <c r="C823" s="7"/>
      <c r="D823" s="7"/>
      <c r="E823" s="7"/>
      <c r="F823" s="7"/>
      <c r="G823" s="7"/>
      <c r="H823" s="7"/>
      <c r="I823" s="7"/>
    </row>
    <row r="824" spans="1:9" x14ac:dyDescent="0.3">
      <c r="A824" s="3"/>
      <c r="B824" s="7"/>
      <c r="C824" s="7"/>
      <c r="D824" s="7"/>
      <c r="E824" s="7"/>
      <c r="F824" s="7"/>
      <c r="G824" s="7"/>
      <c r="H824" s="7"/>
      <c r="I824" s="7"/>
    </row>
    <row r="825" spans="1:9" x14ac:dyDescent="0.3">
      <c r="A825" s="3"/>
      <c r="B825" s="7"/>
      <c r="C825" s="7"/>
      <c r="D825" s="7"/>
      <c r="E825" s="7"/>
      <c r="F825" s="7"/>
      <c r="G825" s="7"/>
      <c r="H825" s="7"/>
      <c r="I825" s="7"/>
    </row>
    <row r="826" spans="1:9" x14ac:dyDescent="0.3">
      <c r="A826" s="3"/>
      <c r="B826" s="7"/>
      <c r="C826" s="7"/>
      <c r="D826" s="7"/>
      <c r="E826" s="7"/>
      <c r="F826" s="7"/>
      <c r="G826" s="7"/>
      <c r="H826" s="7"/>
      <c r="I826" s="7"/>
    </row>
    <row r="827" spans="1:9" x14ac:dyDescent="0.3">
      <c r="A827" s="3"/>
      <c r="B827" s="7"/>
      <c r="C827" s="7"/>
      <c r="D827" s="7"/>
      <c r="E827" s="7"/>
      <c r="F827" s="7"/>
      <c r="G827" s="7"/>
      <c r="H827" s="7"/>
      <c r="I827" s="7"/>
    </row>
    <row r="828" spans="1:9" x14ac:dyDescent="0.3">
      <c r="A828" s="3"/>
      <c r="B828" s="7"/>
      <c r="C828" s="7"/>
      <c r="D828" s="7"/>
      <c r="E828" s="7"/>
      <c r="F828" s="7"/>
      <c r="G828" s="7"/>
      <c r="H828" s="7"/>
      <c r="I828" s="7"/>
    </row>
    <row r="829" spans="1:9" x14ac:dyDescent="0.3">
      <c r="A829" s="3"/>
      <c r="B829" s="7"/>
      <c r="C829" s="7"/>
      <c r="D829" s="7"/>
      <c r="E829" s="7"/>
      <c r="F829" s="7"/>
      <c r="G829" s="7"/>
      <c r="H829" s="7"/>
      <c r="I829" s="7"/>
    </row>
    <row r="830" spans="1:9" x14ac:dyDescent="0.3">
      <c r="A830" s="3"/>
      <c r="B830" s="7"/>
      <c r="C830" s="7"/>
      <c r="D830" s="7"/>
      <c r="E830" s="7"/>
      <c r="F830" s="7"/>
      <c r="G830" s="7"/>
      <c r="H830" s="7"/>
      <c r="I830" s="7"/>
    </row>
    <row r="831" spans="1:9" x14ac:dyDescent="0.3">
      <c r="A831" s="3"/>
      <c r="B831" s="7"/>
      <c r="C831" s="7"/>
      <c r="D831" s="7"/>
      <c r="E831" s="7"/>
      <c r="F831" s="7"/>
      <c r="G831" s="7"/>
      <c r="H831" s="7"/>
      <c r="I831" s="7"/>
    </row>
    <row r="832" spans="1:9" x14ac:dyDescent="0.3">
      <c r="A832" s="3"/>
      <c r="B832" s="7"/>
      <c r="C832" s="7"/>
      <c r="D832" s="7"/>
      <c r="E832" s="7"/>
      <c r="F832" s="7"/>
      <c r="G832" s="7"/>
      <c r="H832" s="7"/>
      <c r="I832" s="7"/>
    </row>
    <row r="833" spans="1:9" x14ac:dyDescent="0.3">
      <c r="A833" s="3"/>
      <c r="B833" s="7"/>
      <c r="C833" s="7"/>
      <c r="D833" s="7"/>
      <c r="E833" s="7"/>
      <c r="F833" s="7"/>
      <c r="G833" s="7"/>
      <c r="H833" s="7"/>
      <c r="I833" s="7"/>
    </row>
    <row r="834" spans="1:9" x14ac:dyDescent="0.3">
      <c r="A834" s="3"/>
      <c r="B834" s="7"/>
      <c r="C834" s="7"/>
      <c r="D834" s="7"/>
      <c r="E834" s="7"/>
      <c r="F834" s="7"/>
      <c r="G834" s="7"/>
      <c r="H834" s="7"/>
      <c r="I834" s="7"/>
    </row>
    <row r="835" spans="1:9" x14ac:dyDescent="0.3">
      <c r="A835" s="3"/>
      <c r="B835" s="7"/>
      <c r="C835" s="7"/>
      <c r="D835" s="7"/>
      <c r="E835" s="7"/>
      <c r="F835" s="7"/>
      <c r="G835" s="7"/>
      <c r="H835" s="7"/>
      <c r="I835" s="7"/>
    </row>
    <row r="836" spans="1:9" x14ac:dyDescent="0.3">
      <c r="A836" s="3"/>
      <c r="B836" s="7"/>
      <c r="C836" s="7"/>
      <c r="D836" s="7"/>
      <c r="E836" s="7"/>
      <c r="F836" s="7"/>
      <c r="G836" s="7"/>
      <c r="H836" s="7"/>
      <c r="I836" s="7"/>
    </row>
    <row r="837" spans="1:9" x14ac:dyDescent="0.3">
      <c r="A837" s="3"/>
      <c r="B837" s="7"/>
      <c r="C837" s="7"/>
      <c r="D837" s="7"/>
      <c r="E837" s="7"/>
      <c r="F837" s="7"/>
      <c r="G837" s="7"/>
      <c r="H837" s="7"/>
      <c r="I837" s="7"/>
    </row>
    <row r="838" spans="1:9" x14ac:dyDescent="0.3">
      <c r="A838" s="3"/>
      <c r="B838" s="7"/>
      <c r="C838" s="7"/>
      <c r="D838" s="7"/>
      <c r="E838" s="7"/>
      <c r="F838" s="7"/>
      <c r="G838" s="7"/>
      <c r="H838" s="7"/>
      <c r="I838" s="7"/>
    </row>
    <row r="839" spans="1:9" x14ac:dyDescent="0.3">
      <c r="A839" s="3"/>
      <c r="B839" s="7"/>
      <c r="C839" s="7"/>
      <c r="D839" s="7"/>
      <c r="E839" s="7"/>
      <c r="F839" s="7"/>
      <c r="G839" s="7"/>
      <c r="H839" s="7"/>
      <c r="I839" s="7"/>
    </row>
    <row r="840" spans="1:9" x14ac:dyDescent="0.3">
      <c r="A840" s="3"/>
      <c r="B840" s="7"/>
      <c r="C840" s="7"/>
      <c r="D840" s="7"/>
      <c r="E840" s="7"/>
      <c r="F840" s="7"/>
      <c r="G840" s="7"/>
      <c r="H840" s="7"/>
      <c r="I840" s="7"/>
    </row>
    <row r="841" spans="1:9" x14ac:dyDescent="0.3">
      <c r="A841" s="3"/>
      <c r="B841" s="7"/>
      <c r="C841" s="7"/>
      <c r="D841" s="7"/>
      <c r="E841" s="7"/>
      <c r="F841" s="7"/>
      <c r="G841" s="7"/>
      <c r="H841" s="7"/>
      <c r="I841" s="7"/>
    </row>
    <row r="842" spans="1:9" x14ac:dyDescent="0.3">
      <c r="A842" s="3"/>
      <c r="B842" s="7"/>
      <c r="C842" s="7"/>
      <c r="D842" s="7"/>
      <c r="E842" s="7"/>
      <c r="F842" s="7"/>
      <c r="G842" s="7"/>
      <c r="H842" s="7"/>
      <c r="I842" s="7"/>
    </row>
    <row r="843" spans="1:9" x14ac:dyDescent="0.3">
      <c r="A843" s="3"/>
      <c r="B843" s="7"/>
      <c r="C843" s="7"/>
      <c r="D843" s="7"/>
      <c r="E843" s="7"/>
      <c r="F843" s="7"/>
      <c r="G843" s="7"/>
      <c r="H843" s="7"/>
      <c r="I843" s="7"/>
    </row>
    <row r="844" spans="1:9" x14ac:dyDescent="0.3">
      <c r="A844" s="3"/>
      <c r="B844" s="7"/>
      <c r="C844" s="7"/>
      <c r="D844" s="7"/>
      <c r="E844" s="7"/>
      <c r="F844" s="7"/>
      <c r="G844" s="7"/>
      <c r="H844" s="7"/>
      <c r="I844" s="7"/>
    </row>
    <row r="845" spans="1:9" x14ac:dyDescent="0.3">
      <c r="A845" s="3"/>
      <c r="B845" s="7"/>
      <c r="C845" s="7"/>
      <c r="D845" s="7"/>
      <c r="E845" s="7"/>
      <c r="F845" s="7"/>
      <c r="G845" s="7"/>
      <c r="H845" s="7"/>
      <c r="I845" s="7"/>
    </row>
    <row r="846" spans="1:9" x14ac:dyDescent="0.3">
      <c r="A846" s="3"/>
      <c r="B846" s="7"/>
      <c r="C846" s="7"/>
      <c r="D846" s="7"/>
      <c r="E846" s="7"/>
      <c r="F846" s="7"/>
      <c r="G846" s="7"/>
      <c r="H846" s="7"/>
      <c r="I846" s="7"/>
    </row>
    <row r="847" spans="1:9" x14ac:dyDescent="0.3">
      <c r="A847" s="3"/>
      <c r="B847" s="7"/>
      <c r="C847" s="7"/>
      <c r="D847" s="7"/>
      <c r="E847" s="7"/>
      <c r="F847" s="7"/>
      <c r="G847" s="7"/>
      <c r="H847" s="7"/>
      <c r="I847" s="7"/>
    </row>
    <row r="848" spans="1:9" x14ac:dyDescent="0.3">
      <c r="A848" s="3"/>
      <c r="B848" s="7"/>
      <c r="C848" s="7"/>
      <c r="D848" s="7"/>
      <c r="E848" s="7"/>
      <c r="F848" s="7"/>
      <c r="G848" s="7"/>
      <c r="H848" s="7"/>
      <c r="I848" s="7"/>
    </row>
    <row r="849" spans="1:9" x14ac:dyDescent="0.3">
      <c r="A849" s="3"/>
      <c r="B849" s="7"/>
      <c r="C849" s="7"/>
      <c r="D849" s="7"/>
      <c r="E849" s="7"/>
      <c r="F849" s="7"/>
      <c r="G849" s="7"/>
      <c r="H849" s="7"/>
      <c r="I849" s="7"/>
    </row>
    <row r="850" spans="1:9" x14ac:dyDescent="0.3">
      <c r="A850" s="3"/>
      <c r="B850" s="7"/>
      <c r="C850" s="7"/>
      <c r="D850" s="7"/>
      <c r="E850" s="7"/>
      <c r="F850" s="7"/>
      <c r="G850" s="7"/>
      <c r="H850" s="7"/>
      <c r="I850" s="7"/>
    </row>
    <row r="851" spans="1:9" x14ac:dyDescent="0.3">
      <c r="A851" s="3"/>
      <c r="B851" s="7"/>
      <c r="C851" s="7"/>
      <c r="D851" s="7"/>
      <c r="E851" s="7"/>
      <c r="F851" s="7"/>
      <c r="G851" s="7"/>
      <c r="H851" s="7"/>
      <c r="I851" s="7"/>
    </row>
    <row r="852" spans="1:9" x14ac:dyDescent="0.3">
      <c r="A852" s="3"/>
      <c r="B852" s="7"/>
      <c r="C852" s="7"/>
      <c r="D852" s="7"/>
      <c r="E852" s="7"/>
      <c r="F852" s="7"/>
      <c r="G852" s="7"/>
      <c r="H852" s="7"/>
      <c r="I852" s="7"/>
    </row>
    <row r="853" spans="1:9" x14ac:dyDescent="0.3">
      <c r="A853" s="3"/>
      <c r="B853" s="7"/>
      <c r="C853" s="7"/>
      <c r="D853" s="7"/>
      <c r="E853" s="7"/>
      <c r="F853" s="7"/>
      <c r="G853" s="7"/>
      <c r="H853" s="7"/>
      <c r="I853" s="7"/>
    </row>
    <row r="854" spans="1:9" x14ac:dyDescent="0.3">
      <c r="A854" s="3"/>
      <c r="B854" s="7"/>
      <c r="C854" s="7"/>
      <c r="D854" s="7"/>
      <c r="E854" s="7"/>
      <c r="F854" s="7"/>
      <c r="G854" s="7"/>
      <c r="H854" s="7"/>
      <c r="I854" s="7"/>
    </row>
    <row r="855" spans="1:9" x14ac:dyDescent="0.3">
      <c r="A855" s="3"/>
      <c r="B855" s="7"/>
      <c r="C855" s="7"/>
      <c r="D855" s="7"/>
      <c r="E855" s="7"/>
      <c r="F855" s="7"/>
      <c r="G855" s="7"/>
      <c r="H855" s="7"/>
      <c r="I855" s="7"/>
    </row>
    <row r="856" spans="1:9" x14ac:dyDescent="0.3">
      <c r="A856" s="3"/>
      <c r="B856" s="7"/>
      <c r="C856" s="7"/>
      <c r="D856" s="7"/>
      <c r="E856" s="7"/>
      <c r="F856" s="7"/>
      <c r="G856" s="7"/>
      <c r="H856" s="7"/>
      <c r="I856" s="7"/>
    </row>
    <row r="857" spans="1:9" x14ac:dyDescent="0.3">
      <c r="A857" s="3"/>
      <c r="B857" s="7"/>
      <c r="C857" s="7"/>
      <c r="D857" s="7"/>
      <c r="E857" s="7"/>
      <c r="F857" s="7"/>
      <c r="G857" s="7"/>
      <c r="H857" s="7"/>
      <c r="I857" s="7"/>
    </row>
    <row r="858" spans="1:9" x14ac:dyDescent="0.3">
      <c r="A858" s="3"/>
      <c r="B858" s="7"/>
      <c r="C858" s="7"/>
      <c r="D858" s="7"/>
      <c r="E858" s="7"/>
      <c r="F858" s="7"/>
      <c r="G858" s="7"/>
      <c r="H858" s="7"/>
      <c r="I858" s="7"/>
    </row>
    <row r="859" spans="1:9" x14ac:dyDescent="0.3">
      <c r="A859" s="3"/>
      <c r="B859" s="7"/>
      <c r="C859" s="7"/>
      <c r="D859" s="7"/>
      <c r="E859" s="7"/>
      <c r="F859" s="7"/>
      <c r="G859" s="7"/>
      <c r="H859" s="7"/>
      <c r="I859" s="7"/>
    </row>
    <row r="860" spans="1:9" x14ac:dyDescent="0.3">
      <c r="A860" s="3"/>
      <c r="B860" s="7"/>
      <c r="C860" s="7"/>
      <c r="D860" s="7"/>
      <c r="E860" s="7"/>
      <c r="F860" s="7"/>
      <c r="G860" s="7"/>
      <c r="H860" s="7"/>
      <c r="I860" s="7"/>
    </row>
    <row r="861" spans="1:9" x14ac:dyDescent="0.3">
      <c r="A861" s="3"/>
      <c r="B861" s="7"/>
      <c r="C861" s="7"/>
      <c r="D861" s="7"/>
      <c r="E861" s="7"/>
      <c r="F861" s="7"/>
      <c r="G861" s="7"/>
      <c r="H861" s="7"/>
      <c r="I861" s="7"/>
    </row>
    <row r="862" spans="1:9" x14ac:dyDescent="0.3">
      <c r="A862" s="3"/>
      <c r="B862" s="7"/>
      <c r="C862" s="7"/>
      <c r="D862" s="7"/>
      <c r="E862" s="7"/>
      <c r="F862" s="7"/>
      <c r="G862" s="7"/>
      <c r="H862" s="7"/>
      <c r="I862" s="7"/>
    </row>
    <row r="863" spans="1:9" x14ac:dyDescent="0.3">
      <c r="A863" s="3"/>
      <c r="B863" s="7"/>
      <c r="C863" s="7"/>
      <c r="D863" s="7"/>
      <c r="E863" s="7"/>
      <c r="F863" s="7"/>
      <c r="G863" s="7"/>
      <c r="H863" s="7"/>
      <c r="I863" s="7"/>
    </row>
    <row r="864" spans="1:9" x14ac:dyDescent="0.3">
      <c r="A864" s="3"/>
      <c r="B864" s="7"/>
      <c r="C864" s="7"/>
      <c r="D864" s="7"/>
      <c r="E864" s="7"/>
      <c r="F864" s="7"/>
      <c r="G864" s="7"/>
      <c r="H864" s="7"/>
      <c r="I864" s="7"/>
    </row>
    <row r="865" spans="1:9" x14ac:dyDescent="0.3">
      <c r="A865" s="3"/>
      <c r="B865" s="7"/>
      <c r="C865" s="7"/>
      <c r="D865" s="7"/>
      <c r="E865" s="7"/>
      <c r="F865" s="7"/>
      <c r="G865" s="7"/>
      <c r="H865" s="7"/>
      <c r="I865" s="7"/>
    </row>
    <row r="866" spans="1:9" x14ac:dyDescent="0.3">
      <c r="A866" s="3"/>
      <c r="B866" s="7"/>
      <c r="C866" s="7"/>
      <c r="D866" s="7"/>
      <c r="E866" s="7"/>
      <c r="F866" s="7"/>
      <c r="G866" s="7"/>
      <c r="H866" s="7"/>
      <c r="I866" s="7"/>
    </row>
    <row r="867" spans="1:9" x14ac:dyDescent="0.3">
      <c r="A867" s="3"/>
      <c r="B867" s="7"/>
      <c r="C867" s="7"/>
      <c r="D867" s="7"/>
      <c r="E867" s="7"/>
      <c r="F867" s="7"/>
      <c r="G867" s="7"/>
      <c r="H867" s="7"/>
      <c r="I867" s="7"/>
    </row>
    <row r="868" spans="1:9" x14ac:dyDescent="0.3">
      <c r="A868" s="3"/>
      <c r="B868" s="7"/>
      <c r="C868" s="7"/>
      <c r="D868" s="7"/>
      <c r="E868" s="7"/>
      <c r="F868" s="7"/>
      <c r="G868" s="7"/>
      <c r="H868" s="7"/>
      <c r="I868" s="7"/>
    </row>
    <row r="869" spans="1:9" x14ac:dyDescent="0.3">
      <c r="A869" s="3"/>
      <c r="B869" s="7"/>
      <c r="C869" s="7"/>
      <c r="D869" s="7"/>
      <c r="E869" s="7"/>
      <c r="F869" s="7"/>
      <c r="G869" s="7"/>
      <c r="H869" s="7"/>
      <c r="I869" s="7"/>
    </row>
    <row r="870" spans="1:9" x14ac:dyDescent="0.3">
      <c r="A870" s="3"/>
      <c r="B870" s="7"/>
      <c r="C870" s="7"/>
      <c r="D870" s="7"/>
      <c r="E870" s="7"/>
      <c r="F870" s="7"/>
      <c r="G870" s="7"/>
      <c r="H870" s="7"/>
      <c r="I870" s="7"/>
    </row>
    <row r="871" spans="1:9" x14ac:dyDescent="0.3">
      <c r="A871" s="3"/>
      <c r="B871" s="7"/>
      <c r="C871" s="7"/>
      <c r="D871" s="7"/>
      <c r="E871" s="7"/>
      <c r="F871" s="7"/>
      <c r="G871" s="7"/>
      <c r="H871" s="7"/>
      <c r="I871" s="7"/>
    </row>
    <row r="872" spans="1:9" x14ac:dyDescent="0.3">
      <c r="A872" s="3"/>
      <c r="B872" s="7"/>
      <c r="C872" s="7"/>
      <c r="D872" s="7"/>
      <c r="E872" s="7"/>
      <c r="F872" s="7"/>
      <c r="G872" s="7"/>
      <c r="H872" s="7"/>
      <c r="I872" s="7"/>
    </row>
    <row r="873" spans="1:9" x14ac:dyDescent="0.3">
      <c r="A873" s="3"/>
      <c r="B873" s="7"/>
      <c r="C873" s="7"/>
      <c r="D873" s="7"/>
      <c r="E873" s="7"/>
      <c r="F873" s="7"/>
      <c r="G873" s="7"/>
      <c r="H873" s="7"/>
      <c r="I873" s="7"/>
    </row>
    <row r="874" spans="1:9" x14ac:dyDescent="0.3">
      <c r="A874" s="3"/>
      <c r="B874" s="7"/>
      <c r="C874" s="7"/>
      <c r="D874" s="7"/>
      <c r="E874" s="7"/>
      <c r="F874" s="7"/>
      <c r="G874" s="7"/>
      <c r="H874" s="7"/>
      <c r="I874" s="7"/>
    </row>
    <row r="875" spans="1:9" x14ac:dyDescent="0.3">
      <c r="A875" s="3"/>
      <c r="B875" s="7"/>
      <c r="C875" s="7"/>
      <c r="D875" s="7"/>
      <c r="E875" s="7"/>
      <c r="F875" s="7"/>
      <c r="G875" s="7"/>
      <c r="H875" s="7"/>
      <c r="I875" s="7"/>
    </row>
    <row r="876" spans="1:9" x14ac:dyDescent="0.3">
      <c r="A876" s="3"/>
      <c r="B876" s="7"/>
      <c r="C876" s="7"/>
      <c r="D876" s="7"/>
      <c r="E876" s="7"/>
      <c r="F876" s="7"/>
      <c r="G876" s="7"/>
      <c r="H876" s="7"/>
      <c r="I876" s="7"/>
    </row>
    <row r="877" spans="1:9" x14ac:dyDescent="0.3">
      <c r="A877" s="3"/>
      <c r="B877" s="7"/>
      <c r="C877" s="7"/>
      <c r="D877" s="7"/>
      <c r="E877" s="7"/>
      <c r="F877" s="7"/>
      <c r="G877" s="7"/>
      <c r="H877" s="7"/>
      <c r="I877" s="7"/>
    </row>
    <row r="878" spans="1:9" x14ac:dyDescent="0.3">
      <c r="A878" s="3"/>
      <c r="B878" s="7"/>
      <c r="C878" s="7"/>
      <c r="D878" s="7"/>
      <c r="E878" s="7"/>
      <c r="F878" s="7"/>
      <c r="G878" s="7"/>
      <c r="H878" s="7"/>
      <c r="I878" s="7"/>
    </row>
    <row r="879" spans="1:9" x14ac:dyDescent="0.3">
      <c r="A879" s="3"/>
      <c r="B879" s="7"/>
      <c r="C879" s="7"/>
      <c r="D879" s="7"/>
      <c r="E879" s="7"/>
      <c r="F879" s="7"/>
      <c r="G879" s="7"/>
      <c r="H879" s="7"/>
      <c r="I879" s="7"/>
    </row>
    <row r="880" spans="1:9" x14ac:dyDescent="0.3">
      <c r="A880" s="3"/>
      <c r="B880" s="7"/>
      <c r="C880" s="7"/>
      <c r="D880" s="7"/>
      <c r="E880" s="7"/>
      <c r="F880" s="7"/>
      <c r="G880" s="7"/>
      <c r="H880" s="7"/>
      <c r="I880" s="7"/>
    </row>
    <row r="881" spans="1:9" x14ac:dyDescent="0.3">
      <c r="A881" s="3"/>
      <c r="B881" s="7"/>
      <c r="C881" s="7"/>
      <c r="D881" s="7"/>
      <c r="E881" s="7"/>
      <c r="F881" s="7"/>
      <c r="G881" s="7"/>
      <c r="H881" s="7"/>
      <c r="I881" s="7"/>
    </row>
    <row r="882" spans="1:9" x14ac:dyDescent="0.3">
      <c r="A882" s="3"/>
      <c r="B882" s="7"/>
      <c r="C882" s="7"/>
      <c r="D882" s="7"/>
      <c r="E882" s="7"/>
      <c r="F882" s="7"/>
      <c r="G882" s="7"/>
      <c r="H882" s="7"/>
      <c r="I882" s="7"/>
    </row>
    <row r="883" spans="1:9" x14ac:dyDescent="0.3">
      <c r="A883" s="3"/>
      <c r="B883" s="7"/>
      <c r="C883" s="7"/>
      <c r="D883" s="7"/>
      <c r="E883" s="7"/>
      <c r="F883" s="7"/>
      <c r="G883" s="7"/>
      <c r="H883" s="7"/>
      <c r="I883" s="7"/>
    </row>
    <row r="884" spans="1:9" x14ac:dyDescent="0.3">
      <c r="A884" s="3"/>
      <c r="B884" s="7"/>
      <c r="C884" s="7"/>
      <c r="D884" s="7"/>
      <c r="E884" s="7"/>
      <c r="F884" s="7"/>
      <c r="G884" s="7"/>
      <c r="H884" s="7"/>
      <c r="I884" s="7"/>
    </row>
    <row r="885" spans="1:9" x14ac:dyDescent="0.3">
      <c r="A885" s="3"/>
      <c r="B885" s="7"/>
      <c r="C885" s="7"/>
      <c r="D885" s="7"/>
      <c r="E885" s="7"/>
      <c r="F885" s="7"/>
      <c r="G885" s="7"/>
      <c r="H885" s="7"/>
      <c r="I885" s="7"/>
    </row>
    <row r="886" spans="1:9" x14ac:dyDescent="0.3">
      <c r="A886" s="3"/>
      <c r="B886" s="7"/>
      <c r="C886" s="7"/>
      <c r="D886" s="7"/>
      <c r="E886" s="7"/>
      <c r="F886" s="7"/>
      <c r="G886" s="7"/>
      <c r="H886" s="7"/>
      <c r="I886" s="7"/>
    </row>
    <row r="887" spans="1:9" x14ac:dyDescent="0.3">
      <c r="A887" s="3"/>
      <c r="B887" s="7"/>
      <c r="C887" s="7"/>
      <c r="D887" s="7"/>
      <c r="E887" s="7"/>
      <c r="F887" s="7"/>
      <c r="G887" s="7"/>
      <c r="H887" s="7"/>
      <c r="I887" s="7"/>
    </row>
    <row r="888" spans="1:9" x14ac:dyDescent="0.3">
      <c r="A888" s="3"/>
      <c r="B888" s="7"/>
      <c r="C888" s="7"/>
      <c r="D888" s="7"/>
      <c r="E888" s="7"/>
      <c r="F888" s="7"/>
      <c r="G888" s="7"/>
      <c r="H888" s="7"/>
      <c r="I888" s="7"/>
    </row>
    <row r="889" spans="1:9" x14ac:dyDescent="0.3">
      <c r="A889" s="3"/>
      <c r="B889" s="7"/>
      <c r="C889" s="7"/>
      <c r="D889" s="7"/>
      <c r="E889" s="7"/>
      <c r="F889" s="7"/>
      <c r="G889" s="7"/>
      <c r="H889" s="7"/>
      <c r="I889" s="7"/>
    </row>
    <row r="890" spans="1:9" x14ac:dyDescent="0.3">
      <c r="A890" s="3"/>
      <c r="B890" s="7"/>
      <c r="C890" s="7"/>
      <c r="D890" s="7"/>
      <c r="E890" s="7"/>
      <c r="F890" s="7"/>
      <c r="G890" s="7"/>
      <c r="H890" s="7"/>
      <c r="I890" s="7"/>
    </row>
    <row r="891" spans="1:9" x14ac:dyDescent="0.3">
      <c r="A891" s="3"/>
      <c r="B891" s="7"/>
      <c r="C891" s="7"/>
      <c r="D891" s="7"/>
      <c r="E891" s="7"/>
      <c r="F891" s="7"/>
      <c r="G891" s="7"/>
      <c r="H891" s="7"/>
      <c r="I891" s="7"/>
    </row>
    <row r="892" spans="1:9" x14ac:dyDescent="0.3">
      <c r="A892" s="3"/>
      <c r="B892" s="7"/>
      <c r="C892" s="7"/>
      <c r="D892" s="7"/>
      <c r="E892" s="7"/>
      <c r="F892" s="7"/>
      <c r="G892" s="7"/>
      <c r="H892" s="7"/>
      <c r="I892" s="7"/>
    </row>
    <row r="893" spans="1:9" x14ac:dyDescent="0.3">
      <c r="A893" s="3"/>
      <c r="B893" s="7"/>
      <c r="C893" s="7"/>
      <c r="D893" s="7"/>
      <c r="E893" s="7"/>
      <c r="F893" s="7"/>
      <c r="G893" s="7"/>
      <c r="H893" s="7"/>
      <c r="I893" s="7"/>
    </row>
    <row r="894" spans="1:9" x14ac:dyDescent="0.3">
      <c r="A894" s="3"/>
      <c r="B894" s="7"/>
      <c r="C894" s="7"/>
      <c r="D894" s="7"/>
      <c r="E894" s="7"/>
      <c r="F894" s="7"/>
      <c r="G894" s="7"/>
      <c r="H894" s="7"/>
      <c r="I894" s="7"/>
    </row>
    <row r="895" spans="1:9" x14ac:dyDescent="0.3">
      <c r="A895" s="3"/>
      <c r="B895" s="7"/>
      <c r="C895" s="7"/>
      <c r="D895" s="7"/>
      <c r="E895" s="7"/>
      <c r="F895" s="7"/>
      <c r="G895" s="7"/>
      <c r="H895" s="7"/>
      <c r="I895" s="7"/>
    </row>
    <row r="896" spans="1:9" x14ac:dyDescent="0.3">
      <c r="A896" s="3"/>
      <c r="B896" s="7"/>
      <c r="C896" s="7"/>
      <c r="D896" s="7"/>
      <c r="E896" s="7"/>
      <c r="F896" s="7"/>
      <c r="G896" s="7"/>
      <c r="H896" s="7"/>
      <c r="I896" s="7"/>
    </row>
    <row r="897" spans="1:9" x14ac:dyDescent="0.3">
      <c r="A897" s="3"/>
      <c r="B897" s="7"/>
      <c r="C897" s="7"/>
      <c r="D897" s="7"/>
      <c r="E897" s="7"/>
      <c r="F897" s="7"/>
      <c r="G897" s="7"/>
      <c r="H897" s="7"/>
      <c r="I897" s="7"/>
    </row>
    <row r="898" spans="1:9" x14ac:dyDescent="0.3">
      <c r="A898" s="3"/>
      <c r="B898" s="7"/>
      <c r="C898" s="7"/>
      <c r="D898" s="7"/>
      <c r="E898" s="7"/>
      <c r="F898" s="7"/>
      <c r="G898" s="7"/>
      <c r="H898" s="7"/>
      <c r="I898" s="7"/>
    </row>
    <row r="899" spans="1:9" x14ac:dyDescent="0.3">
      <c r="A899" s="3"/>
      <c r="B899" s="7"/>
      <c r="C899" s="7"/>
      <c r="D899" s="7"/>
      <c r="E899" s="7"/>
      <c r="F899" s="7"/>
      <c r="G899" s="7"/>
      <c r="H899" s="7"/>
      <c r="I899" s="7"/>
    </row>
    <row r="900" spans="1:9" x14ac:dyDescent="0.3">
      <c r="A900" s="3"/>
      <c r="B900" s="7"/>
      <c r="C900" s="7"/>
      <c r="D900" s="7"/>
      <c r="E900" s="7"/>
      <c r="F900" s="7"/>
      <c r="G900" s="7"/>
      <c r="H900" s="7"/>
      <c r="I900" s="7"/>
    </row>
    <row r="901" spans="1:9" x14ac:dyDescent="0.3">
      <c r="A901" s="3"/>
      <c r="B901" s="7"/>
      <c r="C901" s="7"/>
      <c r="D901" s="7"/>
      <c r="E901" s="7"/>
      <c r="F901" s="7"/>
      <c r="G901" s="7"/>
      <c r="H901" s="7"/>
      <c r="I901" s="7"/>
    </row>
    <row r="902" spans="1:9" x14ac:dyDescent="0.3">
      <c r="A902" s="3"/>
      <c r="B902" s="7"/>
      <c r="C902" s="7"/>
      <c r="D902" s="7"/>
      <c r="E902" s="7"/>
      <c r="F902" s="7"/>
      <c r="G902" s="7"/>
      <c r="H902" s="7"/>
      <c r="I902" s="7"/>
    </row>
    <row r="903" spans="1:9" x14ac:dyDescent="0.3">
      <c r="A903" s="3"/>
      <c r="B903" s="7"/>
      <c r="C903" s="7"/>
      <c r="D903" s="7"/>
      <c r="E903" s="7"/>
      <c r="F903" s="7"/>
      <c r="G903" s="7"/>
      <c r="H903" s="7"/>
      <c r="I903" s="7"/>
    </row>
    <row r="904" spans="1:9" x14ac:dyDescent="0.3">
      <c r="A904" s="3"/>
      <c r="B904" s="7"/>
      <c r="C904" s="7"/>
      <c r="D904" s="7"/>
      <c r="E904" s="7"/>
      <c r="F904" s="7"/>
      <c r="G904" s="7"/>
      <c r="H904" s="7"/>
      <c r="I904" s="7"/>
    </row>
    <row r="905" spans="1:9" x14ac:dyDescent="0.3">
      <c r="A905" s="3"/>
      <c r="B905" s="7"/>
      <c r="C905" s="7"/>
      <c r="D905" s="7"/>
      <c r="E905" s="7"/>
      <c r="F905" s="7"/>
      <c r="G905" s="7"/>
      <c r="H905" s="7"/>
      <c r="I905" s="7"/>
    </row>
    <row r="906" spans="1:9" x14ac:dyDescent="0.3">
      <c r="A906" s="3"/>
      <c r="B906" s="7"/>
      <c r="C906" s="7"/>
      <c r="D906" s="7"/>
      <c r="E906" s="7"/>
      <c r="F906" s="7"/>
      <c r="G906" s="7"/>
      <c r="H906" s="7"/>
      <c r="I906" s="7"/>
    </row>
    <row r="907" spans="1:9" x14ac:dyDescent="0.3">
      <c r="A907" s="3"/>
      <c r="B907" s="7"/>
      <c r="C907" s="7"/>
      <c r="D907" s="7"/>
      <c r="E907" s="7"/>
      <c r="F907" s="7"/>
      <c r="G907" s="7"/>
      <c r="H907" s="7"/>
      <c r="I907" s="7"/>
    </row>
    <row r="908" spans="1:9" x14ac:dyDescent="0.3">
      <c r="A908" s="3"/>
      <c r="B908" s="7"/>
      <c r="C908" s="7"/>
      <c r="D908" s="7"/>
      <c r="E908" s="7"/>
      <c r="F908" s="7"/>
      <c r="G908" s="7"/>
      <c r="H908" s="7"/>
      <c r="I908" s="7"/>
    </row>
    <row r="909" spans="1:9" x14ac:dyDescent="0.3">
      <c r="A909" s="3"/>
      <c r="B909" s="7"/>
      <c r="C909" s="7"/>
      <c r="D909" s="7"/>
      <c r="E909" s="7"/>
      <c r="F909" s="7"/>
      <c r="G909" s="7"/>
      <c r="H909" s="7"/>
      <c r="I909" s="7"/>
    </row>
    <row r="910" spans="1:9" x14ac:dyDescent="0.3">
      <c r="A910" s="3"/>
      <c r="B910" s="7"/>
      <c r="C910" s="7"/>
      <c r="D910" s="7"/>
      <c r="E910" s="7"/>
      <c r="F910" s="7"/>
      <c r="G910" s="7"/>
      <c r="H910" s="7"/>
      <c r="I910" s="7"/>
    </row>
    <row r="911" spans="1:9" x14ac:dyDescent="0.3">
      <c r="A911" s="3"/>
      <c r="B911" s="7"/>
      <c r="C911" s="7"/>
      <c r="D911" s="7"/>
      <c r="E911" s="7"/>
      <c r="F911" s="7"/>
      <c r="G911" s="7"/>
      <c r="H911" s="7"/>
      <c r="I911" s="7"/>
    </row>
    <row r="912" spans="1:9" x14ac:dyDescent="0.3">
      <c r="A912" s="3"/>
      <c r="B912" s="7"/>
      <c r="C912" s="7"/>
      <c r="D912" s="7"/>
      <c r="E912" s="7"/>
      <c r="F912" s="7"/>
      <c r="G912" s="7"/>
      <c r="H912" s="7"/>
      <c r="I912" s="7"/>
    </row>
    <row r="913" spans="1:9" x14ac:dyDescent="0.3">
      <c r="A913" s="3"/>
      <c r="B913" s="7"/>
      <c r="C913" s="7"/>
      <c r="D913" s="7"/>
      <c r="E913" s="7"/>
      <c r="F913" s="7"/>
      <c r="G913" s="7"/>
      <c r="H913" s="7"/>
      <c r="I913" s="7"/>
    </row>
    <row r="914" spans="1:9" x14ac:dyDescent="0.3">
      <c r="A914" s="3"/>
      <c r="B914" s="7"/>
      <c r="C914" s="7"/>
      <c r="D914" s="7"/>
      <c r="E914" s="7"/>
      <c r="F914" s="7"/>
      <c r="G914" s="7"/>
      <c r="H914" s="7"/>
      <c r="I914" s="7"/>
    </row>
    <row r="915" spans="1:9" x14ac:dyDescent="0.3">
      <c r="A915" s="3"/>
      <c r="B915" s="7"/>
      <c r="C915" s="7"/>
      <c r="D915" s="7"/>
      <c r="E915" s="7"/>
      <c r="F915" s="7"/>
      <c r="G915" s="7"/>
      <c r="H915" s="7"/>
      <c r="I915" s="7"/>
    </row>
    <row r="916" spans="1:9" x14ac:dyDescent="0.3">
      <c r="A916" s="3"/>
      <c r="B916" s="7"/>
      <c r="C916" s="7"/>
      <c r="D916" s="7"/>
      <c r="E916" s="7"/>
      <c r="F916" s="7"/>
      <c r="G916" s="7"/>
      <c r="H916" s="7"/>
      <c r="I916" s="7"/>
    </row>
    <row r="917" spans="1:9" x14ac:dyDescent="0.3">
      <c r="A917" s="3"/>
      <c r="B917" s="7"/>
      <c r="C917" s="7"/>
      <c r="D917" s="7"/>
      <c r="E917" s="7"/>
      <c r="F917" s="7"/>
      <c r="G917" s="7"/>
      <c r="H917" s="7"/>
      <c r="I917" s="7"/>
    </row>
    <row r="918" spans="1:9" x14ac:dyDescent="0.3">
      <c r="A918" s="3"/>
      <c r="B918" s="7"/>
      <c r="C918" s="7"/>
      <c r="D918" s="7"/>
      <c r="E918" s="7"/>
      <c r="F918" s="7"/>
      <c r="G918" s="7"/>
      <c r="H918" s="7"/>
      <c r="I918" s="7"/>
    </row>
    <row r="919" spans="1:9" x14ac:dyDescent="0.3">
      <c r="A919" s="3"/>
      <c r="B919" s="7"/>
      <c r="C919" s="7"/>
      <c r="D919" s="7"/>
      <c r="E919" s="7"/>
      <c r="F919" s="7"/>
      <c r="G919" s="7"/>
      <c r="H919" s="7"/>
      <c r="I919" s="7"/>
    </row>
    <row r="920" spans="1:9" x14ac:dyDescent="0.3">
      <c r="A920" s="3"/>
      <c r="B920" s="7"/>
      <c r="C920" s="7"/>
      <c r="D920" s="7"/>
      <c r="E920" s="7"/>
      <c r="F920" s="7"/>
      <c r="G920" s="7"/>
      <c r="H920" s="7"/>
      <c r="I920" s="7"/>
    </row>
    <row r="921" spans="1:9" x14ac:dyDescent="0.3">
      <c r="A921" s="3"/>
      <c r="B921" s="7"/>
      <c r="C921" s="7"/>
      <c r="D921" s="7"/>
      <c r="E921" s="7"/>
      <c r="F921" s="7"/>
      <c r="G921" s="7"/>
      <c r="H921" s="7"/>
      <c r="I921" s="7"/>
    </row>
    <row r="922" spans="1:9" x14ac:dyDescent="0.3">
      <c r="A922" s="3"/>
      <c r="B922" s="7"/>
      <c r="C922" s="7"/>
      <c r="D922" s="7"/>
      <c r="E922" s="7"/>
      <c r="F922" s="7"/>
      <c r="G922" s="7"/>
      <c r="H922" s="7"/>
      <c r="I922" s="7"/>
    </row>
    <row r="923" spans="1:9" x14ac:dyDescent="0.3">
      <c r="A923" s="3"/>
      <c r="B923" s="7"/>
      <c r="C923" s="7"/>
      <c r="D923" s="7"/>
      <c r="E923" s="7"/>
      <c r="F923" s="7"/>
      <c r="G923" s="7"/>
      <c r="H923" s="7"/>
      <c r="I923" s="7"/>
    </row>
    <row r="924" spans="1:9" x14ac:dyDescent="0.3">
      <c r="A924" s="3"/>
      <c r="B924" s="7"/>
      <c r="C924" s="7"/>
      <c r="D924" s="7"/>
      <c r="E924" s="7"/>
      <c r="F924" s="7"/>
      <c r="G924" s="7"/>
      <c r="H924" s="7"/>
      <c r="I924" s="7"/>
    </row>
    <row r="925" spans="1:9" x14ac:dyDescent="0.3">
      <c r="A925" s="3"/>
      <c r="B925" s="7"/>
      <c r="C925" s="7"/>
      <c r="D925" s="7"/>
      <c r="E925" s="7"/>
      <c r="F925" s="7"/>
      <c r="G925" s="7"/>
      <c r="H925" s="7"/>
      <c r="I925" s="7"/>
    </row>
    <row r="926" spans="1:9" x14ac:dyDescent="0.3">
      <c r="A926" s="3"/>
      <c r="B926" s="7"/>
      <c r="C926" s="7"/>
      <c r="D926" s="7"/>
      <c r="E926" s="7"/>
      <c r="F926" s="7"/>
      <c r="G926" s="7"/>
      <c r="H926" s="7"/>
      <c r="I926" s="7"/>
    </row>
    <row r="927" spans="1:9" x14ac:dyDescent="0.3">
      <c r="A927" s="3"/>
      <c r="B927" s="7"/>
      <c r="C927" s="7"/>
      <c r="D927" s="7"/>
      <c r="E927" s="7"/>
      <c r="F927" s="7"/>
      <c r="G927" s="7"/>
      <c r="H927" s="7"/>
      <c r="I927" s="7"/>
    </row>
    <row r="928" spans="1:9" x14ac:dyDescent="0.3">
      <c r="A928" s="3"/>
      <c r="B928" s="7"/>
      <c r="C928" s="7"/>
      <c r="D928" s="7"/>
      <c r="E928" s="7"/>
      <c r="F928" s="7"/>
      <c r="G928" s="7"/>
      <c r="H928" s="7"/>
      <c r="I928" s="7"/>
    </row>
    <row r="929" spans="1:9" x14ac:dyDescent="0.3">
      <c r="A929" s="3"/>
      <c r="B929" s="7"/>
      <c r="C929" s="7"/>
      <c r="D929" s="7"/>
      <c r="E929" s="7"/>
      <c r="F929" s="7"/>
      <c r="G929" s="7"/>
      <c r="H929" s="7"/>
      <c r="I929" s="7"/>
    </row>
    <row r="930" spans="1:9" x14ac:dyDescent="0.3">
      <c r="A930" s="3"/>
      <c r="B930" s="7"/>
      <c r="C930" s="7"/>
      <c r="D930" s="7"/>
      <c r="E930" s="7"/>
      <c r="F930" s="7"/>
      <c r="G930" s="7"/>
      <c r="H930" s="7"/>
      <c r="I930" s="7"/>
    </row>
    <row r="931" spans="1:9" x14ac:dyDescent="0.3">
      <c r="A931" s="3"/>
      <c r="B931" s="7"/>
      <c r="C931" s="7"/>
      <c r="D931" s="7"/>
      <c r="E931" s="7"/>
      <c r="F931" s="7"/>
      <c r="G931" s="7"/>
      <c r="H931" s="7"/>
      <c r="I931" s="7"/>
    </row>
    <row r="932" spans="1:9" x14ac:dyDescent="0.3">
      <c r="A932" s="3"/>
      <c r="B932" s="7"/>
      <c r="C932" s="7"/>
      <c r="D932" s="7"/>
      <c r="E932" s="7"/>
      <c r="F932" s="7"/>
      <c r="G932" s="7"/>
      <c r="H932" s="7"/>
      <c r="I932" s="7"/>
    </row>
    <row r="933" spans="1:9" x14ac:dyDescent="0.3">
      <c r="A933" s="3"/>
      <c r="B933" s="7"/>
      <c r="C933" s="7"/>
      <c r="D933" s="7"/>
      <c r="E933" s="7"/>
      <c r="F933" s="7"/>
      <c r="G933" s="7"/>
      <c r="H933" s="7"/>
      <c r="I933" s="7"/>
    </row>
    <row r="934" spans="1:9" x14ac:dyDescent="0.3">
      <c r="A934" s="3"/>
      <c r="B934" s="7"/>
      <c r="C934" s="7"/>
      <c r="D934" s="7"/>
      <c r="E934" s="7"/>
      <c r="F934" s="7"/>
      <c r="G934" s="7"/>
      <c r="H934" s="7"/>
      <c r="I934" s="7"/>
    </row>
    <row r="935" spans="1:9" x14ac:dyDescent="0.3">
      <c r="A935" s="3"/>
      <c r="B935" s="7"/>
      <c r="C935" s="7"/>
      <c r="D935" s="7"/>
      <c r="E935" s="7"/>
      <c r="F935" s="7"/>
      <c r="G935" s="7"/>
      <c r="H935" s="7"/>
      <c r="I935" s="7"/>
    </row>
    <row r="936" spans="1:9" x14ac:dyDescent="0.3">
      <c r="A936" s="3"/>
      <c r="B936" s="7"/>
      <c r="C936" s="7"/>
      <c r="D936" s="7"/>
      <c r="E936" s="7"/>
      <c r="F936" s="7"/>
      <c r="G936" s="7"/>
      <c r="H936" s="7"/>
      <c r="I936" s="7"/>
    </row>
    <row r="937" spans="1:9" x14ac:dyDescent="0.3">
      <c r="A937" s="3"/>
      <c r="B937" s="7"/>
      <c r="C937" s="7"/>
      <c r="D937" s="7"/>
      <c r="E937" s="7"/>
      <c r="F937" s="7"/>
      <c r="G937" s="7"/>
      <c r="H937" s="7"/>
      <c r="I937" s="7"/>
    </row>
    <row r="938" spans="1:9" x14ac:dyDescent="0.3">
      <c r="A938" s="3"/>
      <c r="B938" s="7"/>
      <c r="C938" s="7"/>
      <c r="D938" s="7"/>
      <c r="E938" s="7"/>
      <c r="F938" s="7"/>
      <c r="G938" s="7"/>
      <c r="H938" s="7"/>
      <c r="I938" s="7"/>
    </row>
    <row r="939" spans="1:9" x14ac:dyDescent="0.3">
      <c r="A939" s="3"/>
      <c r="B939" s="7"/>
      <c r="C939" s="7"/>
      <c r="D939" s="7"/>
      <c r="E939" s="7"/>
      <c r="F939" s="7"/>
      <c r="G939" s="7"/>
      <c r="H939" s="7"/>
      <c r="I939" s="7"/>
    </row>
    <row r="940" spans="1:9" x14ac:dyDescent="0.3">
      <c r="A940" s="3"/>
      <c r="B940" s="7"/>
      <c r="C940" s="7"/>
      <c r="D940" s="7"/>
      <c r="E940" s="7"/>
      <c r="F940" s="7"/>
      <c r="G940" s="7"/>
      <c r="H940" s="7"/>
      <c r="I940" s="7"/>
    </row>
    <row r="941" spans="1:9" x14ac:dyDescent="0.3">
      <c r="A941" s="3"/>
      <c r="B941" s="7"/>
      <c r="C941" s="7"/>
      <c r="D941" s="7"/>
      <c r="E941" s="7"/>
      <c r="F941" s="7"/>
      <c r="G941" s="7"/>
      <c r="H941" s="7"/>
      <c r="I941" s="7"/>
    </row>
    <row r="942" spans="1:9" x14ac:dyDescent="0.3">
      <c r="A942" s="3"/>
      <c r="B942" s="7"/>
      <c r="C942" s="7"/>
      <c r="D942" s="7"/>
      <c r="E942" s="7"/>
      <c r="F942" s="7"/>
      <c r="G942" s="7"/>
      <c r="H942" s="7"/>
      <c r="I942" s="7"/>
    </row>
    <row r="943" spans="1:9" x14ac:dyDescent="0.3">
      <c r="A943" s="3"/>
      <c r="B943" s="7"/>
      <c r="C943" s="7"/>
      <c r="D943" s="7"/>
      <c r="E943" s="7"/>
      <c r="F943" s="7"/>
      <c r="G943" s="7"/>
      <c r="H943" s="7"/>
      <c r="I943" s="7"/>
    </row>
    <row r="944" spans="1:9" x14ac:dyDescent="0.3">
      <c r="A944" s="3"/>
      <c r="B944" s="7"/>
      <c r="C944" s="7"/>
      <c r="D944" s="7"/>
      <c r="E944" s="7"/>
      <c r="F944" s="7"/>
      <c r="G944" s="7"/>
      <c r="H944" s="7"/>
      <c r="I944" s="7"/>
    </row>
    <row r="945" spans="1:9" x14ac:dyDescent="0.3">
      <c r="A945" s="3"/>
      <c r="B945" s="7"/>
      <c r="C945" s="7"/>
      <c r="D945" s="7"/>
      <c r="E945" s="7"/>
      <c r="F945" s="7"/>
      <c r="G945" s="7"/>
      <c r="H945" s="7"/>
      <c r="I945" s="7"/>
    </row>
    <row r="946" spans="1:9" x14ac:dyDescent="0.3">
      <c r="A946" s="3"/>
      <c r="B946" s="7"/>
      <c r="C946" s="7"/>
      <c r="D946" s="7"/>
      <c r="E946" s="7"/>
      <c r="F946" s="7"/>
      <c r="G946" s="7"/>
      <c r="H946" s="7"/>
      <c r="I946" s="7"/>
    </row>
    <row r="947" spans="1:9" x14ac:dyDescent="0.3">
      <c r="A947" s="3"/>
      <c r="B947" s="7"/>
      <c r="C947" s="7"/>
      <c r="D947" s="7"/>
      <c r="E947" s="7"/>
      <c r="F947" s="7"/>
      <c r="G947" s="7"/>
      <c r="H947" s="7"/>
      <c r="I947" s="7"/>
    </row>
    <row r="948" spans="1:9" x14ac:dyDescent="0.3">
      <c r="A948" s="3"/>
      <c r="B948" s="7"/>
      <c r="C948" s="7"/>
      <c r="D948" s="7"/>
      <c r="E948" s="7"/>
      <c r="F948" s="7"/>
      <c r="G948" s="7"/>
      <c r="H948" s="7"/>
      <c r="I948" s="7"/>
    </row>
    <row r="949" spans="1:9" x14ac:dyDescent="0.3">
      <c r="A949" s="3"/>
      <c r="B949" s="7"/>
      <c r="C949" s="7"/>
      <c r="D949" s="7"/>
      <c r="E949" s="7"/>
      <c r="F949" s="7"/>
      <c r="G949" s="7"/>
      <c r="H949" s="7"/>
      <c r="I949" s="7"/>
    </row>
    <row r="950" spans="1:9" x14ac:dyDescent="0.3">
      <c r="A950" s="3"/>
      <c r="B950" s="7"/>
      <c r="C950" s="7"/>
      <c r="D950" s="7"/>
      <c r="E950" s="7"/>
      <c r="F950" s="7"/>
      <c r="G950" s="7"/>
      <c r="H950" s="7"/>
      <c r="I950" s="7"/>
    </row>
    <row r="951" spans="1:9" x14ac:dyDescent="0.3">
      <c r="A951" s="3"/>
      <c r="B951" s="7"/>
      <c r="C951" s="7"/>
      <c r="D951" s="7"/>
      <c r="E951" s="7"/>
      <c r="F951" s="7"/>
      <c r="G951" s="7"/>
      <c r="H951" s="7"/>
      <c r="I951" s="7"/>
    </row>
    <row r="952" spans="1:9" x14ac:dyDescent="0.3">
      <c r="A952" s="3"/>
      <c r="B952" s="7"/>
      <c r="C952" s="7"/>
      <c r="D952" s="7"/>
      <c r="E952" s="7"/>
      <c r="F952" s="7"/>
      <c r="G952" s="7"/>
      <c r="H952" s="7"/>
      <c r="I952" s="7"/>
    </row>
    <row r="953" spans="1:9" x14ac:dyDescent="0.3">
      <c r="A953" s="3"/>
      <c r="B953" s="7"/>
      <c r="C953" s="7"/>
      <c r="D953" s="7"/>
      <c r="E953" s="7"/>
      <c r="F953" s="7"/>
      <c r="G953" s="7"/>
      <c r="H953" s="7"/>
      <c r="I953" s="7"/>
    </row>
    <row r="954" spans="1:9" x14ac:dyDescent="0.3">
      <c r="A954" s="3"/>
      <c r="B954" s="7"/>
      <c r="C954" s="7"/>
      <c r="D954" s="7"/>
      <c r="E954" s="7"/>
      <c r="F954" s="7"/>
      <c r="G954" s="7"/>
      <c r="H954" s="7"/>
      <c r="I954" s="7"/>
    </row>
    <row r="955" spans="1:9" x14ac:dyDescent="0.3">
      <c r="A955" s="3"/>
      <c r="B955" s="7"/>
      <c r="C955" s="7"/>
      <c r="D955" s="7"/>
      <c r="E955" s="7"/>
      <c r="F955" s="7"/>
      <c r="G955" s="7"/>
      <c r="H955" s="7"/>
      <c r="I955" s="7"/>
    </row>
    <row r="956" spans="1:9" x14ac:dyDescent="0.3">
      <c r="A956" s="3"/>
      <c r="B956" s="7"/>
      <c r="C956" s="7"/>
      <c r="D956" s="7"/>
      <c r="E956" s="7"/>
      <c r="F956" s="7"/>
      <c r="G956" s="7"/>
      <c r="H956" s="7"/>
      <c r="I956" s="7"/>
    </row>
    <row r="957" spans="1:9" x14ac:dyDescent="0.3">
      <c r="A957" s="3"/>
      <c r="B957" s="7"/>
      <c r="C957" s="7"/>
      <c r="D957" s="7"/>
      <c r="E957" s="7"/>
      <c r="F957" s="7"/>
      <c r="G957" s="7"/>
      <c r="H957" s="7"/>
      <c r="I957" s="7"/>
    </row>
    <row r="958" spans="1:9" x14ac:dyDescent="0.3">
      <c r="A958" s="3"/>
      <c r="B958" s="7"/>
      <c r="C958" s="7"/>
      <c r="D958" s="7"/>
      <c r="E958" s="7"/>
      <c r="F958" s="7"/>
      <c r="G958" s="7"/>
      <c r="H958" s="7"/>
      <c r="I958" s="7"/>
    </row>
    <row r="959" spans="1:9" x14ac:dyDescent="0.3">
      <c r="A959" s="3"/>
      <c r="B959" s="7"/>
      <c r="C959" s="7"/>
      <c r="D959" s="7"/>
      <c r="E959" s="7"/>
      <c r="F959" s="7"/>
      <c r="G959" s="7"/>
      <c r="H959" s="7"/>
      <c r="I959" s="7"/>
    </row>
    <row r="960" spans="1:9" x14ac:dyDescent="0.3">
      <c r="A960" s="3"/>
      <c r="B960" s="7"/>
      <c r="C960" s="7"/>
      <c r="D960" s="7"/>
      <c r="E960" s="7"/>
      <c r="F960" s="7"/>
      <c r="G960" s="7"/>
      <c r="H960" s="7"/>
      <c r="I960" s="7"/>
    </row>
    <row r="961" spans="1:9" x14ac:dyDescent="0.3">
      <c r="A961" s="3"/>
      <c r="B961" s="7"/>
      <c r="C961" s="7"/>
      <c r="D961" s="7"/>
      <c r="E961" s="7"/>
      <c r="F961" s="7"/>
      <c r="G961" s="7"/>
      <c r="H961" s="7"/>
      <c r="I961" s="7"/>
    </row>
    <row r="962" spans="1:9" x14ac:dyDescent="0.3">
      <c r="A962" s="3"/>
      <c r="B962" s="7"/>
      <c r="C962" s="7"/>
      <c r="D962" s="7"/>
      <c r="E962" s="7"/>
      <c r="F962" s="7"/>
      <c r="G962" s="7"/>
      <c r="H962" s="7"/>
      <c r="I962" s="7"/>
    </row>
    <row r="963" spans="1:9" x14ac:dyDescent="0.3">
      <c r="A963" s="3"/>
      <c r="B963" s="7"/>
      <c r="C963" s="7"/>
      <c r="D963" s="7"/>
      <c r="E963" s="7"/>
      <c r="F963" s="7"/>
      <c r="G963" s="7"/>
      <c r="H963" s="7"/>
      <c r="I963" s="7"/>
    </row>
    <row r="964" spans="1:9" x14ac:dyDescent="0.3">
      <c r="A964" s="3"/>
      <c r="B964" s="7"/>
      <c r="C964" s="7"/>
      <c r="D964" s="7"/>
      <c r="E964" s="7"/>
      <c r="F964" s="7"/>
      <c r="G964" s="7"/>
      <c r="H964" s="7"/>
      <c r="I964" s="7"/>
    </row>
    <row r="965" spans="1:9" x14ac:dyDescent="0.3">
      <c r="A965" s="3"/>
      <c r="B965" s="7"/>
      <c r="C965" s="7"/>
      <c r="D965" s="7"/>
      <c r="E965" s="7"/>
      <c r="F965" s="7"/>
      <c r="G965" s="7"/>
      <c r="H965" s="7"/>
      <c r="I965" s="7"/>
    </row>
    <row r="966" spans="1:9" x14ac:dyDescent="0.3">
      <c r="A966" s="3"/>
      <c r="B966" s="7"/>
      <c r="C966" s="7"/>
      <c r="D966" s="7"/>
      <c r="E966" s="7"/>
      <c r="F966" s="7"/>
      <c r="G966" s="7"/>
      <c r="H966" s="7"/>
      <c r="I966" s="7"/>
    </row>
    <row r="967" spans="1:9" x14ac:dyDescent="0.3">
      <c r="A967" s="3"/>
      <c r="B967" s="7"/>
      <c r="C967" s="7"/>
      <c r="D967" s="7"/>
      <c r="E967" s="7"/>
      <c r="F967" s="7"/>
      <c r="G967" s="7"/>
      <c r="H967" s="7"/>
      <c r="I967" s="7"/>
    </row>
    <row r="968" spans="1:9" x14ac:dyDescent="0.3">
      <c r="A968" s="3"/>
      <c r="B968" s="7"/>
      <c r="C968" s="7"/>
      <c r="D968" s="7"/>
      <c r="E968" s="7"/>
      <c r="F968" s="7"/>
      <c r="G968" s="7"/>
      <c r="H968" s="7"/>
      <c r="I968" s="7"/>
    </row>
    <row r="969" spans="1:9" x14ac:dyDescent="0.3">
      <c r="A969" s="3"/>
      <c r="B969" s="7"/>
      <c r="C969" s="7"/>
      <c r="D969" s="7"/>
      <c r="E969" s="7"/>
      <c r="F969" s="7"/>
      <c r="G969" s="7"/>
      <c r="H969" s="7"/>
      <c r="I969" s="7"/>
    </row>
    <row r="970" spans="1:9" x14ac:dyDescent="0.3">
      <c r="A970" s="3"/>
      <c r="B970" s="7"/>
      <c r="C970" s="7"/>
      <c r="D970" s="7"/>
      <c r="E970" s="7"/>
      <c r="F970" s="7"/>
      <c r="G970" s="7"/>
      <c r="H970" s="7"/>
      <c r="I970" s="7"/>
    </row>
    <row r="971" spans="1:9" x14ac:dyDescent="0.3">
      <c r="A971" s="3"/>
      <c r="B971" s="7"/>
      <c r="C971" s="7"/>
      <c r="D971" s="7"/>
      <c r="E971" s="7"/>
      <c r="F971" s="7"/>
      <c r="G971" s="7"/>
      <c r="H971" s="7"/>
      <c r="I971" s="7"/>
    </row>
    <row r="972" spans="1:9" x14ac:dyDescent="0.3">
      <c r="A972" s="3"/>
      <c r="B972" s="7"/>
      <c r="C972" s="7"/>
      <c r="D972" s="7"/>
      <c r="E972" s="7"/>
      <c r="F972" s="7"/>
      <c r="G972" s="7"/>
      <c r="H972" s="7"/>
      <c r="I972" s="7"/>
    </row>
    <row r="973" spans="1:9" x14ac:dyDescent="0.3">
      <c r="A973" s="3"/>
      <c r="B973" s="7"/>
      <c r="C973" s="7"/>
      <c r="D973" s="7"/>
      <c r="E973" s="7"/>
      <c r="F973" s="7"/>
      <c r="G973" s="7"/>
      <c r="H973" s="7"/>
      <c r="I973" s="7"/>
    </row>
    <row r="974" spans="1:9" x14ac:dyDescent="0.3">
      <c r="A974" s="3"/>
      <c r="B974" s="7"/>
      <c r="C974" s="7"/>
      <c r="D974" s="7"/>
      <c r="E974" s="7"/>
      <c r="F974" s="7"/>
      <c r="G974" s="7"/>
      <c r="H974" s="7"/>
      <c r="I974" s="7"/>
    </row>
    <row r="975" spans="1:9" x14ac:dyDescent="0.3">
      <c r="A975" s="3"/>
      <c r="B975" s="7"/>
      <c r="C975" s="7"/>
      <c r="D975" s="7"/>
      <c r="E975" s="7"/>
      <c r="F975" s="7"/>
      <c r="G975" s="7"/>
      <c r="H975" s="7"/>
      <c r="I975" s="7"/>
    </row>
    <row r="976" spans="1:9" x14ac:dyDescent="0.3">
      <c r="A976" s="3"/>
      <c r="B976" s="7"/>
      <c r="C976" s="7"/>
      <c r="D976" s="7"/>
      <c r="E976" s="7"/>
      <c r="F976" s="7"/>
      <c r="G976" s="7"/>
      <c r="H976" s="7"/>
      <c r="I976" s="7"/>
    </row>
    <row r="977" spans="1:9" x14ac:dyDescent="0.3">
      <c r="A977" s="3"/>
      <c r="B977" s="7"/>
      <c r="C977" s="7"/>
      <c r="D977" s="7"/>
      <c r="E977" s="7"/>
      <c r="F977" s="7"/>
      <c r="G977" s="7"/>
      <c r="H977" s="7"/>
      <c r="I977" s="7"/>
    </row>
    <row r="978" spans="1:9" x14ac:dyDescent="0.3">
      <c r="A978" s="3"/>
      <c r="B978" s="7"/>
      <c r="C978" s="7"/>
      <c r="D978" s="7"/>
      <c r="E978" s="7"/>
      <c r="F978" s="7"/>
      <c r="G978" s="7"/>
      <c r="H978" s="7"/>
      <c r="I978" s="7"/>
    </row>
    <row r="979" spans="1:9" x14ac:dyDescent="0.3">
      <c r="A979" s="3"/>
      <c r="B979" s="7"/>
      <c r="C979" s="7"/>
      <c r="D979" s="7"/>
      <c r="E979" s="7"/>
      <c r="F979" s="7"/>
      <c r="G979" s="7"/>
      <c r="H979" s="7"/>
      <c r="I979" s="7"/>
    </row>
    <row r="980" spans="1:9" x14ac:dyDescent="0.3">
      <c r="A980" s="3"/>
      <c r="B980" s="7"/>
      <c r="C980" s="7"/>
      <c r="D980" s="7"/>
      <c r="E980" s="7"/>
      <c r="F980" s="7"/>
      <c r="G980" s="7"/>
      <c r="H980" s="7"/>
      <c r="I980" s="7"/>
    </row>
    <row r="981" spans="1:9" x14ac:dyDescent="0.3">
      <c r="A981" s="3"/>
      <c r="B981" s="7"/>
      <c r="C981" s="7"/>
      <c r="D981" s="7"/>
      <c r="E981" s="7"/>
      <c r="F981" s="7"/>
      <c r="G981" s="7"/>
      <c r="H981" s="7"/>
      <c r="I981" s="7"/>
    </row>
    <row r="982" spans="1:9" x14ac:dyDescent="0.3">
      <c r="A982" s="3"/>
      <c r="B982" s="7"/>
      <c r="C982" s="7"/>
      <c r="D982" s="7"/>
      <c r="E982" s="7"/>
      <c r="F982" s="7"/>
      <c r="G982" s="7"/>
      <c r="H982" s="7"/>
      <c r="I982" s="7"/>
    </row>
    <row r="983" spans="1:9" x14ac:dyDescent="0.3">
      <c r="A983" s="3"/>
      <c r="B983" s="7"/>
      <c r="C983" s="7"/>
      <c r="D983" s="7"/>
      <c r="E983" s="7"/>
      <c r="F983" s="7"/>
      <c r="G983" s="7"/>
      <c r="H983" s="7"/>
      <c r="I983" s="7"/>
    </row>
    <row r="984" spans="1:9" x14ac:dyDescent="0.3">
      <c r="A984" s="3"/>
      <c r="B984" s="7"/>
      <c r="C984" s="7"/>
      <c r="D984" s="7"/>
      <c r="E984" s="7"/>
      <c r="F984" s="7"/>
      <c r="G984" s="7"/>
      <c r="H984" s="7"/>
      <c r="I984" s="7"/>
    </row>
    <row r="985" spans="1:9" x14ac:dyDescent="0.3">
      <c r="A985" s="3"/>
      <c r="B985" s="7"/>
      <c r="C985" s="7"/>
      <c r="D985" s="7"/>
      <c r="E985" s="7"/>
      <c r="F985" s="7"/>
      <c r="G985" s="7"/>
      <c r="H985" s="7"/>
      <c r="I985" s="7"/>
    </row>
    <row r="986" spans="1:9" x14ac:dyDescent="0.3">
      <c r="A986" s="3"/>
      <c r="B986" s="7"/>
      <c r="C986" s="7"/>
      <c r="D986" s="7"/>
      <c r="E986" s="7"/>
      <c r="F986" s="7"/>
      <c r="G986" s="7"/>
      <c r="H986" s="7"/>
      <c r="I986" s="7"/>
    </row>
    <row r="987" spans="1:9" x14ac:dyDescent="0.3">
      <c r="A987" s="3"/>
      <c r="B987" s="7"/>
      <c r="C987" s="7"/>
      <c r="D987" s="7"/>
      <c r="E987" s="7"/>
      <c r="F987" s="7"/>
      <c r="G987" s="7"/>
      <c r="H987" s="7"/>
      <c r="I987" s="7"/>
    </row>
    <row r="988" spans="1:9" x14ac:dyDescent="0.3">
      <c r="A988" s="3"/>
      <c r="B988" s="7"/>
      <c r="C988" s="7"/>
      <c r="D988" s="7"/>
      <c r="E988" s="7"/>
      <c r="F988" s="7"/>
      <c r="G988" s="7"/>
      <c r="H988" s="7"/>
      <c r="I988" s="7"/>
    </row>
    <row r="989" spans="1:9" x14ac:dyDescent="0.3">
      <c r="A989" s="3"/>
      <c r="B989" s="7"/>
      <c r="C989" s="7"/>
      <c r="D989" s="7"/>
      <c r="E989" s="7"/>
      <c r="F989" s="7"/>
      <c r="G989" s="7"/>
      <c r="H989" s="7"/>
      <c r="I989" s="7"/>
    </row>
    <row r="990" spans="1:9" x14ac:dyDescent="0.3">
      <c r="A990" s="3"/>
      <c r="B990" s="7"/>
      <c r="C990" s="7"/>
      <c r="D990" s="7"/>
      <c r="E990" s="7"/>
      <c r="F990" s="7"/>
      <c r="G990" s="7"/>
      <c r="H990" s="7"/>
      <c r="I990" s="7"/>
    </row>
    <row r="991" spans="1:9" x14ac:dyDescent="0.3">
      <c r="A991" s="3"/>
      <c r="B991" s="7"/>
      <c r="C991" s="7"/>
      <c r="D991" s="7"/>
      <c r="E991" s="7"/>
      <c r="F991" s="7"/>
      <c r="G991" s="7"/>
      <c r="H991" s="7"/>
      <c r="I991" s="7"/>
    </row>
    <row r="992" spans="1:9" x14ac:dyDescent="0.3">
      <c r="A992" s="3"/>
      <c r="B992" s="7"/>
      <c r="C992" s="7"/>
      <c r="D992" s="7"/>
      <c r="E992" s="7"/>
      <c r="F992" s="7"/>
      <c r="G992" s="7"/>
      <c r="H992" s="7"/>
      <c r="I992" s="7"/>
    </row>
    <row r="993" spans="1:9" x14ac:dyDescent="0.3">
      <c r="A993" s="3"/>
      <c r="B993" s="7"/>
      <c r="C993" s="7"/>
      <c r="D993" s="7"/>
      <c r="E993" s="7"/>
      <c r="F993" s="7"/>
      <c r="G993" s="7"/>
      <c r="H993" s="7"/>
      <c r="I993" s="7"/>
    </row>
    <row r="994" spans="1:9" x14ac:dyDescent="0.3">
      <c r="A994" s="3"/>
      <c r="B994" s="7"/>
      <c r="C994" s="7"/>
      <c r="D994" s="7"/>
      <c r="E994" s="7"/>
      <c r="F994" s="7"/>
      <c r="G994" s="7"/>
      <c r="H994" s="7"/>
      <c r="I994" s="7"/>
    </row>
    <row r="995" spans="1:9" x14ac:dyDescent="0.3">
      <c r="A995" s="3"/>
      <c r="B995" s="7"/>
      <c r="C995" s="7"/>
      <c r="D995" s="7"/>
      <c r="E995" s="7"/>
      <c r="F995" s="7"/>
      <c r="G995" s="7"/>
      <c r="H995" s="7"/>
      <c r="I995" s="7"/>
    </row>
    <row r="996" spans="1:9" x14ac:dyDescent="0.3">
      <c r="A996" s="3"/>
      <c r="B996" s="7"/>
      <c r="C996" s="7"/>
      <c r="D996" s="7"/>
      <c r="E996" s="7"/>
      <c r="F996" s="7"/>
      <c r="G996" s="7"/>
      <c r="H996" s="7"/>
      <c r="I996" s="7"/>
    </row>
    <row r="997" spans="1:9" x14ac:dyDescent="0.3">
      <c r="A997" s="3"/>
      <c r="B997" s="7"/>
      <c r="C997" s="7"/>
      <c r="D997" s="7"/>
      <c r="E997" s="7"/>
      <c r="F997" s="7"/>
      <c r="G997" s="7"/>
      <c r="H997" s="7"/>
      <c r="I997" s="7"/>
    </row>
    <row r="998" spans="1:9" x14ac:dyDescent="0.3">
      <c r="A998" s="3"/>
      <c r="B998" s="7"/>
      <c r="C998" s="7"/>
      <c r="D998" s="7"/>
      <c r="E998" s="7"/>
      <c r="F998" s="7"/>
      <c r="G998" s="7"/>
      <c r="H998" s="7"/>
      <c r="I998" s="7"/>
    </row>
    <row r="999" spans="1:9" x14ac:dyDescent="0.3">
      <c r="A999" s="3"/>
      <c r="B999" s="7"/>
      <c r="C999" s="7"/>
      <c r="D999" s="7"/>
      <c r="E999" s="7"/>
      <c r="F999" s="7"/>
      <c r="G999" s="7"/>
      <c r="H999" s="7"/>
      <c r="I999" s="7"/>
    </row>
    <row r="1000" spans="1:9" x14ac:dyDescent="0.3">
      <c r="A1000" s="3"/>
      <c r="B1000" s="7"/>
      <c r="C1000" s="7"/>
      <c r="D1000" s="7"/>
      <c r="E1000" s="7"/>
      <c r="F1000" s="7"/>
      <c r="G1000" s="7"/>
      <c r="H1000" s="7"/>
      <c r="I1000" s="7"/>
    </row>
    <row r="1001" spans="1:9" x14ac:dyDescent="0.3">
      <c r="A1001" s="3"/>
      <c r="B1001" s="7"/>
      <c r="C1001" s="7"/>
      <c r="D1001" s="7"/>
      <c r="E1001" s="7"/>
      <c r="F1001" s="7"/>
      <c r="G1001" s="7"/>
      <c r="H1001" s="7"/>
      <c r="I1001" s="7"/>
    </row>
    <row r="1002" spans="1:9" x14ac:dyDescent="0.3">
      <c r="A1002" s="3"/>
      <c r="B1002" s="7"/>
      <c r="C1002" s="7"/>
      <c r="D1002" s="7"/>
      <c r="E1002" s="7"/>
      <c r="F1002" s="7"/>
      <c r="G1002" s="7"/>
      <c r="H1002" s="7"/>
      <c r="I1002" s="7"/>
    </row>
    <row r="1003" spans="1:9" x14ac:dyDescent="0.3">
      <c r="A1003" s="3"/>
      <c r="B1003" s="7"/>
      <c r="C1003" s="7"/>
      <c r="D1003" s="7"/>
      <c r="E1003" s="7"/>
      <c r="F1003" s="7"/>
      <c r="G1003" s="7"/>
      <c r="H1003" s="7"/>
      <c r="I1003" s="7"/>
    </row>
    <row r="1004" spans="1:9" x14ac:dyDescent="0.3">
      <c r="A1004" s="3"/>
      <c r="B1004" s="7"/>
      <c r="C1004" s="7"/>
      <c r="D1004" s="7"/>
      <c r="E1004" s="7"/>
      <c r="F1004" s="7"/>
      <c r="G1004" s="7"/>
      <c r="H1004" s="7"/>
      <c r="I1004" s="7"/>
    </row>
    <row r="1005" spans="1:9" x14ac:dyDescent="0.3">
      <c r="A1005" s="3"/>
      <c r="B1005" s="7"/>
      <c r="C1005" s="7"/>
      <c r="D1005" s="7"/>
      <c r="E1005" s="7"/>
      <c r="F1005" s="7"/>
      <c r="G1005" s="7"/>
      <c r="H1005" s="7"/>
      <c r="I1005" s="7"/>
    </row>
    <row r="1006" spans="1:9" x14ac:dyDescent="0.3">
      <c r="A1006" s="3"/>
      <c r="B1006" s="7"/>
      <c r="C1006" s="7"/>
      <c r="D1006" s="7"/>
      <c r="E1006" s="7"/>
      <c r="F1006" s="7"/>
      <c r="G1006" s="7"/>
      <c r="H1006" s="7"/>
      <c r="I1006" s="7"/>
    </row>
    <row r="1007" spans="1:9" x14ac:dyDescent="0.3">
      <c r="A1007" s="3"/>
      <c r="B1007" s="7"/>
      <c r="C1007" s="7"/>
      <c r="D1007" s="7"/>
      <c r="E1007" s="7"/>
      <c r="F1007" s="7"/>
      <c r="G1007" s="7"/>
      <c r="H1007" s="7"/>
      <c r="I1007" s="7"/>
    </row>
    <row r="1008" spans="1:9" x14ac:dyDescent="0.3">
      <c r="A1008" s="3"/>
      <c r="B1008" s="7"/>
      <c r="C1008" s="7"/>
      <c r="D1008" s="7"/>
      <c r="E1008" s="7"/>
      <c r="F1008" s="7"/>
      <c r="G1008" s="7"/>
      <c r="H1008" s="7"/>
      <c r="I1008" s="7"/>
    </row>
    <row r="1009" spans="1:9" x14ac:dyDescent="0.3">
      <c r="A1009" s="3"/>
      <c r="B1009" s="7"/>
      <c r="C1009" s="7"/>
      <c r="D1009" s="7"/>
      <c r="E1009" s="7"/>
      <c r="F1009" s="7"/>
      <c r="G1009" s="7"/>
      <c r="H1009" s="7"/>
      <c r="I1009" s="7"/>
    </row>
    <row r="1010" spans="1:9" x14ac:dyDescent="0.3">
      <c r="A1010" s="3"/>
      <c r="B1010" s="7"/>
      <c r="C1010" s="7"/>
      <c r="D1010" s="7"/>
      <c r="E1010" s="7"/>
      <c r="F1010" s="7"/>
      <c r="G1010" s="7"/>
      <c r="H1010" s="7"/>
      <c r="I1010" s="7"/>
    </row>
    <row r="1011" spans="1:9" x14ac:dyDescent="0.3">
      <c r="A1011" s="3"/>
      <c r="B1011" s="7"/>
      <c r="C1011" s="7"/>
      <c r="D1011" s="7"/>
      <c r="E1011" s="7"/>
      <c r="F1011" s="7"/>
      <c r="G1011" s="7"/>
      <c r="H1011" s="7"/>
      <c r="I1011" s="7"/>
    </row>
    <row r="1012" spans="1:9" x14ac:dyDescent="0.3">
      <c r="A1012" s="3"/>
      <c r="B1012" s="7"/>
      <c r="C1012" s="7"/>
      <c r="D1012" s="7"/>
      <c r="E1012" s="7"/>
      <c r="F1012" s="7"/>
      <c r="G1012" s="7"/>
      <c r="H1012" s="7"/>
      <c r="I1012" s="7"/>
    </row>
    <row r="1013" spans="1:9" x14ac:dyDescent="0.3">
      <c r="A1013" s="3"/>
      <c r="B1013" s="7"/>
      <c r="C1013" s="7"/>
      <c r="D1013" s="7"/>
      <c r="E1013" s="7"/>
      <c r="F1013" s="7"/>
      <c r="G1013" s="7"/>
      <c r="H1013" s="7"/>
      <c r="I1013" s="7"/>
    </row>
    <row r="1014" spans="1:9" x14ac:dyDescent="0.3">
      <c r="A1014" s="3"/>
      <c r="B1014" s="7"/>
      <c r="C1014" s="7"/>
      <c r="D1014" s="7"/>
      <c r="E1014" s="7"/>
      <c r="F1014" s="7"/>
      <c r="G1014" s="7"/>
      <c r="H1014" s="7"/>
      <c r="I1014" s="7"/>
    </row>
    <row r="1015" spans="1:9" x14ac:dyDescent="0.3">
      <c r="A1015" s="3"/>
      <c r="B1015" s="7"/>
      <c r="C1015" s="7"/>
      <c r="D1015" s="7"/>
      <c r="E1015" s="7"/>
      <c r="F1015" s="7"/>
      <c r="G1015" s="7"/>
      <c r="H1015" s="7"/>
      <c r="I1015" s="7"/>
    </row>
    <row r="1016" spans="1:9" x14ac:dyDescent="0.3">
      <c r="A1016" s="3"/>
      <c r="B1016" s="7"/>
      <c r="C1016" s="7"/>
      <c r="D1016" s="7"/>
      <c r="E1016" s="7"/>
      <c r="F1016" s="7"/>
      <c r="G1016" s="7"/>
      <c r="H1016" s="7"/>
      <c r="I1016" s="7"/>
    </row>
    <row r="1017" spans="1:9" x14ac:dyDescent="0.3">
      <c r="A1017" s="3"/>
      <c r="B1017" s="7"/>
      <c r="C1017" s="7"/>
      <c r="D1017" s="7"/>
      <c r="E1017" s="7"/>
      <c r="F1017" s="7"/>
      <c r="G1017" s="7"/>
      <c r="H1017" s="7"/>
      <c r="I1017" s="7"/>
    </row>
    <row r="1018" spans="1:9" x14ac:dyDescent="0.3">
      <c r="A1018" s="3"/>
      <c r="B1018" s="7"/>
      <c r="C1018" s="7"/>
      <c r="D1018" s="7"/>
      <c r="E1018" s="7"/>
      <c r="F1018" s="7"/>
      <c r="G1018" s="7"/>
      <c r="H1018" s="7"/>
      <c r="I1018" s="7"/>
    </row>
    <row r="1019" spans="1:9" x14ac:dyDescent="0.3">
      <c r="A1019" s="3"/>
      <c r="B1019" s="7"/>
      <c r="C1019" s="7"/>
      <c r="D1019" s="7"/>
      <c r="E1019" s="7"/>
      <c r="F1019" s="7"/>
      <c r="G1019" s="7"/>
      <c r="H1019" s="7"/>
      <c r="I1019" s="7"/>
    </row>
    <row r="1020" spans="1:9" x14ac:dyDescent="0.3">
      <c r="A1020" s="3"/>
      <c r="B1020" s="7"/>
      <c r="C1020" s="7"/>
      <c r="D1020" s="7"/>
      <c r="E1020" s="7"/>
      <c r="F1020" s="7"/>
      <c r="G1020" s="7"/>
      <c r="H1020" s="7"/>
      <c r="I1020" s="7"/>
    </row>
    <row r="1021" spans="1:9" x14ac:dyDescent="0.3">
      <c r="A1021" s="3"/>
      <c r="B1021" s="7"/>
      <c r="C1021" s="7"/>
      <c r="D1021" s="7"/>
      <c r="E1021" s="7"/>
      <c r="F1021" s="7"/>
      <c r="G1021" s="7"/>
      <c r="H1021" s="7"/>
      <c r="I1021" s="7"/>
    </row>
    <row r="1022" spans="1:9" x14ac:dyDescent="0.3">
      <c r="A1022" s="3"/>
      <c r="B1022" s="7"/>
      <c r="C1022" s="7"/>
      <c r="D1022" s="7"/>
      <c r="E1022" s="7"/>
      <c r="F1022" s="7"/>
      <c r="G1022" s="7"/>
      <c r="H1022" s="7"/>
      <c r="I1022" s="7"/>
    </row>
    <row r="1023" spans="1:9" x14ac:dyDescent="0.3">
      <c r="A1023" s="3"/>
      <c r="B1023" s="7"/>
      <c r="C1023" s="7"/>
      <c r="D1023" s="7"/>
      <c r="E1023" s="7"/>
      <c r="F1023" s="7"/>
      <c r="G1023" s="7"/>
      <c r="H1023" s="7"/>
      <c r="I1023" s="7"/>
    </row>
    <row r="1024" spans="1:9" x14ac:dyDescent="0.3">
      <c r="A1024" s="3"/>
      <c r="B1024" s="7"/>
      <c r="C1024" s="7"/>
      <c r="D1024" s="7"/>
      <c r="E1024" s="7"/>
      <c r="F1024" s="7"/>
      <c r="G1024" s="7"/>
      <c r="H1024" s="7"/>
      <c r="I1024" s="7"/>
    </row>
    <row r="1025" spans="1:9" x14ac:dyDescent="0.3">
      <c r="A1025" s="3"/>
      <c r="B1025" s="7"/>
      <c r="C1025" s="7"/>
      <c r="D1025" s="7"/>
      <c r="E1025" s="7"/>
      <c r="F1025" s="7"/>
      <c r="G1025" s="7"/>
      <c r="H1025" s="7"/>
      <c r="I1025" s="7"/>
    </row>
    <row r="1026" spans="1:9" x14ac:dyDescent="0.3">
      <c r="A1026" s="3"/>
      <c r="B1026" s="7"/>
      <c r="C1026" s="7"/>
      <c r="D1026" s="7"/>
      <c r="E1026" s="7"/>
      <c r="F1026" s="7"/>
      <c r="G1026" s="7"/>
      <c r="H1026" s="7"/>
      <c r="I1026" s="7"/>
    </row>
    <row r="1027" spans="1:9" x14ac:dyDescent="0.3">
      <c r="A1027" s="3"/>
      <c r="B1027" s="7"/>
      <c r="C1027" s="7"/>
      <c r="D1027" s="7"/>
      <c r="E1027" s="7"/>
      <c r="F1027" s="7"/>
      <c r="G1027" s="7"/>
      <c r="H1027" s="7"/>
      <c r="I1027" s="7"/>
    </row>
    <row r="1028" spans="1:9" x14ac:dyDescent="0.3">
      <c r="A1028" s="3"/>
      <c r="B1028" s="7"/>
      <c r="C1028" s="7"/>
      <c r="D1028" s="7"/>
      <c r="E1028" s="7"/>
      <c r="F1028" s="7"/>
      <c r="G1028" s="7"/>
      <c r="H1028" s="7"/>
      <c r="I1028" s="7"/>
    </row>
    <row r="1029" spans="1:9" x14ac:dyDescent="0.3">
      <c r="A1029" s="3"/>
      <c r="B1029" s="7"/>
      <c r="C1029" s="7"/>
      <c r="D1029" s="7"/>
      <c r="E1029" s="7"/>
      <c r="F1029" s="7"/>
      <c r="G1029" s="7"/>
      <c r="H1029" s="7"/>
      <c r="I1029" s="7"/>
    </row>
    <row r="1030" spans="1:9" x14ac:dyDescent="0.3">
      <c r="A1030" s="3"/>
      <c r="B1030" s="7"/>
      <c r="C1030" s="7"/>
      <c r="D1030" s="7"/>
      <c r="E1030" s="7"/>
      <c r="F1030" s="7"/>
      <c r="G1030" s="7"/>
      <c r="H1030" s="7"/>
      <c r="I1030" s="7"/>
    </row>
    <row r="1031" spans="1:9" x14ac:dyDescent="0.3">
      <c r="A1031" s="3"/>
      <c r="B1031" s="7"/>
      <c r="C1031" s="7"/>
      <c r="D1031" s="7"/>
      <c r="E1031" s="7"/>
      <c r="F1031" s="7"/>
      <c r="G1031" s="7"/>
      <c r="H1031" s="7"/>
      <c r="I1031" s="7"/>
    </row>
    <row r="1032" spans="1:9" x14ac:dyDescent="0.3">
      <c r="A1032" s="3"/>
      <c r="B1032" s="7"/>
      <c r="C1032" s="7"/>
      <c r="D1032" s="7"/>
      <c r="E1032" s="7"/>
      <c r="F1032" s="7"/>
      <c r="G1032" s="7"/>
      <c r="H1032" s="7"/>
      <c r="I1032" s="7"/>
    </row>
    <row r="1033" spans="1:9" x14ac:dyDescent="0.3">
      <c r="A1033" s="3"/>
      <c r="B1033" s="7"/>
      <c r="C1033" s="7"/>
      <c r="D1033" s="7"/>
      <c r="E1033" s="7"/>
      <c r="F1033" s="7"/>
      <c r="G1033" s="7"/>
      <c r="H1033" s="7"/>
      <c r="I1033" s="7"/>
    </row>
    <row r="1034" spans="1:9" x14ac:dyDescent="0.3">
      <c r="A1034" s="3"/>
      <c r="B1034" s="7"/>
      <c r="C1034" s="7"/>
      <c r="D1034" s="7"/>
      <c r="E1034" s="7"/>
      <c r="F1034" s="7"/>
      <c r="G1034" s="7"/>
      <c r="H1034" s="7"/>
      <c r="I1034" s="7"/>
    </row>
    <row r="1035" spans="1:9" x14ac:dyDescent="0.3">
      <c r="A1035" s="3"/>
      <c r="B1035" s="7"/>
      <c r="C1035" s="7"/>
      <c r="D1035" s="7"/>
      <c r="E1035" s="7"/>
      <c r="F1035" s="7"/>
      <c r="G1035" s="7"/>
      <c r="H1035" s="7"/>
      <c r="I1035" s="7"/>
    </row>
    <row r="1036" spans="1:9" x14ac:dyDescent="0.3">
      <c r="A1036" s="3"/>
      <c r="B1036" s="7"/>
      <c r="C1036" s="7"/>
      <c r="D1036" s="7"/>
      <c r="E1036" s="7"/>
      <c r="F1036" s="7"/>
      <c r="G1036" s="7"/>
      <c r="H1036" s="7"/>
      <c r="I1036" s="7"/>
    </row>
    <row r="1037" spans="1:9" x14ac:dyDescent="0.3">
      <c r="A1037" s="3"/>
      <c r="B1037" s="7"/>
      <c r="C1037" s="7"/>
      <c r="D1037" s="7"/>
      <c r="E1037" s="7"/>
      <c r="F1037" s="7"/>
      <c r="G1037" s="7"/>
      <c r="H1037" s="7"/>
      <c r="I1037" s="7"/>
    </row>
    <row r="1038" spans="1:9" x14ac:dyDescent="0.3">
      <c r="A1038" s="3"/>
      <c r="B1038" s="7"/>
      <c r="C1038" s="7"/>
      <c r="D1038" s="7"/>
      <c r="E1038" s="7"/>
      <c r="F1038" s="7"/>
      <c r="G1038" s="7"/>
      <c r="H1038" s="7"/>
      <c r="I1038" s="7"/>
    </row>
    <row r="1039" spans="1:9" x14ac:dyDescent="0.3">
      <c r="A1039" s="3"/>
      <c r="B1039" s="7"/>
      <c r="C1039" s="7"/>
      <c r="D1039" s="7"/>
      <c r="E1039" s="7"/>
      <c r="F1039" s="7"/>
      <c r="G1039" s="7"/>
      <c r="H1039" s="7"/>
      <c r="I1039" s="7"/>
    </row>
    <row r="1040" spans="1:9" x14ac:dyDescent="0.3">
      <c r="A1040" s="3"/>
      <c r="B1040" s="7"/>
      <c r="C1040" s="7"/>
      <c r="D1040" s="7"/>
      <c r="E1040" s="7"/>
      <c r="F1040" s="7"/>
      <c r="G1040" s="7"/>
      <c r="H1040" s="7"/>
      <c r="I1040" s="7"/>
    </row>
    <row r="1041" spans="1:9" x14ac:dyDescent="0.3">
      <c r="A1041" s="3"/>
      <c r="B1041" s="7"/>
      <c r="C1041" s="7"/>
      <c r="D1041" s="7"/>
      <c r="E1041" s="7"/>
      <c r="F1041" s="7"/>
      <c r="G1041" s="7"/>
      <c r="H1041" s="7"/>
      <c r="I1041" s="7"/>
    </row>
    <row r="1042" spans="1:9" x14ac:dyDescent="0.3">
      <c r="A1042" s="3"/>
      <c r="B1042" s="7"/>
      <c r="C1042" s="7"/>
      <c r="D1042" s="7"/>
      <c r="E1042" s="7"/>
      <c r="F1042" s="7"/>
      <c r="G1042" s="7"/>
      <c r="H1042" s="7"/>
      <c r="I1042" s="7"/>
    </row>
    <row r="1043" spans="1:9" x14ac:dyDescent="0.3">
      <c r="A1043" s="3"/>
      <c r="B1043" s="7"/>
      <c r="C1043" s="7"/>
      <c r="D1043" s="7"/>
      <c r="E1043" s="7"/>
      <c r="F1043" s="7"/>
      <c r="G1043" s="7"/>
      <c r="H1043" s="7"/>
      <c r="I1043" s="7"/>
    </row>
    <row r="1044" spans="1:9" x14ac:dyDescent="0.3">
      <c r="A1044" s="3"/>
      <c r="B1044" s="7"/>
      <c r="C1044" s="7"/>
      <c r="D1044" s="7"/>
      <c r="E1044" s="7"/>
      <c r="F1044" s="7"/>
      <c r="G1044" s="7"/>
      <c r="H1044" s="7"/>
      <c r="I1044" s="7"/>
    </row>
    <row r="1045" spans="1:9" x14ac:dyDescent="0.3">
      <c r="A1045" s="3"/>
      <c r="B1045" s="7"/>
      <c r="C1045" s="7"/>
      <c r="D1045" s="7"/>
      <c r="E1045" s="7"/>
      <c r="F1045" s="7"/>
      <c r="G1045" s="7"/>
      <c r="H1045" s="7"/>
      <c r="I1045" s="7"/>
    </row>
    <row r="1046" spans="1:9" x14ac:dyDescent="0.3">
      <c r="A1046" s="3"/>
      <c r="B1046" s="7"/>
      <c r="C1046" s="7"/>
      <c r="D1046" s="7"/>
      <c r="E1046" s="7"/>
      <c r="F1046" s="7"/>
      <c r="G1046" s="7"/>
      <c r="H1046" s="7"/>
      <c r="I1046" s="7"/>
    </row>
    <row r="1047" spans="1:9" x14ac:dyDescent="0.3">
      <c r="A1047" s="3"/>
      <c r="B1047" s="7"/>
      <c r="C1047" s="7"/>
      <c r="D1047" s="7"/>
      <c r="E1047" s="7"/>
      <c r="F1047" s="7"/>
      <c r="G1047" s="7"/>
      <c r="H1047" s="7"/>
      <c r="I1047" s="7"/>
    </row>
    <row r="1048" spans="1:9" x14ac:dyDescent="0.3">
      <c r="A1048" s="3"/>
      <c r="B1048" s="7"/>
      <c r="C1048" s="7"/>
      <c r="D1048" s="7"/>
      <c r="E1048" s="7"/>
      <c r="F1048" s="7"/>
      <c r="G1048" s="7"/>
      <c r="H1048" s="7"/>
      <c r="I1048" s="7"/>
    </row>
    <row r="1049" spans="1:9" x14ac:dyDescent="0.3">
      <c r="A1049" s="3"/>
      <c r="B1049" s="7"/>
      <c r="C1049" s="7"/>
      <c r="D1049" s="7"/>
      <c r="E1049" s="7"/>
      <c r="F1049" s="7"/>
      <c r="G1049" s="7"/>
      <c r="H1049" s="7"/>
      <c r="I1049" s="7"/>
    </row>
    <row r="1050" spans="1:9" x14ac:dyDescent="0.3">
      <c r="A1050" s="3"/>
      <c r="B1050" s="7"/>
      <c r="C1050" s="7"/>
      <c r="D1050" s="7"/>
      <c r="E1050" s="7"/>
      <c r="F1050" s="7"/>
      <c r="G1050" s="7"/>
      <c r="H1050" s="7"/>
      <c r="I1050" s="7"/>
    </row>
    <row r="1051" spans="1:9" x14ac:dyDescent="0.3">
      <c r="A1051" s="3"/>
      <c r="B1051" s="7"/>
      <c r="C1051" s="7"/>
      <c r="D1051" s="7"/>
      <c r="E1051" s="7"/>
      <c r="F1051" s="7"/>
      <c r="G1051" s="7"/>
      <c r="H1051" s="7"/>
      <c r="I1051" s="7"/>
    </row>
    <row r="1052" spans="1:9" x14ac:dyDescent="0.3">
      <c r="A1052" s="3"/>
      <c r="B1052" s="7"/>
      <c r="C1052" s="7"/>
      <c r="D1052" s="7"/>
      <c r="E1052" s="7"/>
      <c r="F1052" s="7"/>
      <c r="G1052" s="7"/>
      <c r="H1052" s="7"/>
      <c r="I1052" s="7"/>
    </row>
    <row r="1053" spans="1:9" x14ac:dyDescent="0.3">
      <c r="A1053" s="3"/>
      <c r="B1053" s="7"/>
      <c r="C1053" s="7"/>
      <c r="D1053" s="7"/>
      <c r="E1053" s="7"/>
      <c r="F1053" s="7"/>
      <c r="G1053" s="7"/>
      <c r="H1053" s="7"/>
      <c r="I1053" s="7"/>
    </row>
    <row r="1054" spans="1:9" x14ac:dyDescent="0.3">
      <c r="A1054" s="3"/>
      <c r="B1054" s="7"/>
      <c r="C1054" s="7"/>
      <c r="D1054" s="7"/>
      <c r="E1054" s="7"/>
      <c r="F1054" s="7"/>
      <c r="G1054" s="7"/>
      <c r="H1054" s="7"/>
      <c r="I1054" s="7"/>
    </row>
    <row r="1055" spans="1:9" x14ac:dyDescent="0.3">
      <c r="A1055" s="3"/>
      <c r="B1055" s="7"/>
      <c r="C1055" s="7"/>
      <c r="D1055" s="7"/>
      <c r="E1055" s="7"/>
      <c r="F1055" s="7"/>
      <c r="G1055" s="7"/>
      <c r="H1055" s="7"/>
      <c r="I1055" s="7"/>
    </row>
    <row r="1056" spans="1:9" x14ac:dyDescent="0.3">
      <c r="A1056" s="3"/>
      <c r="B1056" s="7"/>
      <c r="C1056" s="7"/>
      <c r="D1056" s="7"/>
      <c r="E1056" s="7"/>
      <c r="F1056" s="7"/>
      <c r="G1056" s="7"/>
      <c r="H1056" s="7"/>
      <c r="I1056" s="7"/>
    </row>
    <row r="1057" spans="1:9" x14ac:dyDescent="0.3">
      <c r="A1057" s="3"/>
      <c r="B1057" s="7"/>
      <c r="C1057" s="7"/>
      <c r="D1057" s="7"/>
      <c r="E1057" s="7"/>
      <c r="F1057" s="7"/>
      <c r="G1057" s="7"/>
      <c r="H1057" s="7"/>
      <c r="I1057" s="7"/>
    </row>
    <row r="1058" spans="1:9" x14ac:dyDescent="0.3">
      <c r="A1058" s="3"/>
      <c r="B1058" s="7"/>
      <c r="C1058" s="7"/>
      <c r="D1058" s="7"/>
      <c r="E1058" s="7"/>
      <c r="F1058" s="7"/>
      <c r="G1058" s="7"/>
      <c r="H1058" s="7"/>
      <c r="I1058" s="7"/>
    </row>
    <row r="1059" spans="1:9" x14ac:dyDescent="0.3">
      <c r="A1059" s="3"/>
      <c r="B1059" s="7"/>
      <c r="C1059" s="7"/>
      <c r="D1059" s="7"/>
      <c r="E1059" s="7"/>
      <c r="F1059" s="7"/>
      <c r="G1059" s="7"/>
      <c r="H1059" s="7"/>
      <c r="I1059" s="7"/>
    </row>
    <row r="1060" spans="1:9" x14ac:dyDescent="0.3">
      <c r="A1060" s="3"/>
      <c r="B1060" s="7"/>
      <c r="C1060" s="7"/>
      <c r="D1060" s="7"/>
      <c r="E1060" s="7"/>
      <c r="F1060" s="7"/>
      <c r="G1060" s="7"/>
      <c r="H1060" s="7"/>
      <c r="I1060" s="7"/>
    </row>
    <row r="1061" spans="1:9" x14ac:dyDescent="0.3">
      <c r="A1061" s="3"/>
      <c r="B1061" s="7"/>
      <c r="C1061" s="7"/>
      <c r="D1061" s="7"/>
      <c r="E1061" s="7"/>
      <c r="F1061" s="7"/>
      <c r="G1061" s="7"/>
      <c r="H1061" s="7"/>
      <c r="I1061" s="7"/>
    </row>
    <row r="1062" spans="1:9" x14ac:dyDescent="0.3">
      <c r="A1062" s="3"/>
      <c r="B1062" s="7"/>
      <c r="C1062" s="7"/>
      <c r="D1062" s="7"/>
      <c r="E1062" s="7"/>
      <c r="F1062" s="7"/>
      <c r="G1062" s="7"/>
      <c r="H1062" s="7"/>
      <c r="I1062" s="7"/>
    </row>
    <row r="1063" spans="1:9" x14ac:dyDescent="0.3">
      <c r="A1063" s="3"/>
      <c r="B1063" s="7"/>
      <c r="C1063" s="7"/>
      <c r="D1063" s="7"/>
      <c r="E1063" s="7"/>
      <c r="F1063" s="7"/>
      <c r="G1063" s="7"/>
      <c r="H1063" s="7"/>
      <c r="I1063" s="7"/>
    </row>
    <row r="1064" spans="1:9" x14ac:dyDescent="0.3">
      <c r="A1064" s="3"/>
      <c r="B1064" s="7"/>
      <c r="C1064" s="7"/>
      <c r="D1064" s="7"/>
      <c r="E1064" s="7"/>
      <c r="F1064" s="7"/>
      <c r="G1064" s="7"/>
      <c r="H1064" s="7"/>
      <c r="I1064" s="7"/>
    </row>
    <row r="1065" spans="1:9" x14ac:dyDescent="0.3">
      <c r="A1065" s="3"/>
      <c r="B1065" s="7"/>
      <c r="C1065" s="7"/>
      <c r="D1065" s="7"/>
      <c r="E1065" s="7"/>
      <c r="F1065" s="7"/>
      <c r="G1065" s="7"/>
      <c r="H1065" s="7"/>
      <c r="I1065" s="7"/>
    </row>
    <row r="1066" spans="1:9" x14ac:dyDescent="0.3">
      <c r="A1066" s="3"/>
      <c r="B1066" s="7"/>
      <c r="C1066" s="7"/>
      <c r="D1066" s="7"/>
      <c r="E1066" s="7"/>
      <c r="F1066" s="7"/>
      <c r="G1066" s="7"/>
      <c r="H1066" s="7"/>
      <c r="I1066" s="7"/>
    </row>
    <row r="1067" spans="1:9" x14ac:dyDescent="0.3">
      <c r="A1067" s="3"/>
      <c r="B1067" s="7"/>
      <c r="C1067" s="7"/>
      <c r="D1067" s="7"/>
      <c r="E1067" s="7"/>
      <c r="F1067" s="7"/>
      <c r="G1067" s="7"/>
      <c r="H1067" s="7"/>
      <c r="I1067" s="7"/>
    </row>
    <row r="1068" spans="1:9" x14ac:dyDescent="0.3">
      <c r="A1068" s="3"/>
      <c r="B1068" s="7"/>
      <c r="C1068" s="7"/>
      <c r="D1068" s="7"/>
      <c r="E1068" s="7"/>
      <c r="F1068" s="7"/>
      <c r="G1068" s="7"/>
      <c r="H1068" s="7"/>
      <c r="I1068" s="7"/>
    </row>
    <row r="1069" spans="1:9" x14ac:dyDescent="0.3">
      <c r="A1069" s="3"/>
      <c r="B1069" s="7"/>
      <c r="C1069" s="7"/>
      <c r="D1069" s="7"/>
      <c r="E1069" s="7"/>
      <c r="F1069" s="7"/>
      <c r="G1069" s="7"/>
      <c r="H1069" s="7"/>
      <c r="I1069" s="7"/>
    </row>
    <row r="1070" spans="1:9" x14ac:dyDescent="0.3">
      <c r="A1070" s="3"/>
      <c r="B1070" s="7"/>
      <c r="C1070" s="7"/>
      <c r="D1070" s="7"/>
      <c r="E1070" s="7"/>
      <c r="F1070" s="7"/>
      <c r="G1070" s="7"/>
      <c r="H1070" s="7"/>
      <c r="I1070" s="7"/>
    </row>
    <row r="1071" spans="1:9" x14ac:dyDescent="0.3">
      <c r="A1071" s="3"/>
      <c r="B1071" s="7"/>
      <c r="C1071" s="7"/>
      <c r="D1071" s="7"/>
      <c r="E1071" s="7"/>
      <c r="F1071" s="7"/>
      <c r="G1071" s="7"/>
      <c r="H1071" s="7"/>
      <c r="I1071" s="7"/>
    </row>
    <row r="1072" spans="1:9" x14ac:dyDescent="0.3">
      <c r="A1072" s="3"/>
      <c r="B1072" s="7"/>
      <c r="C1072" s="7"/>
      <c r="D1072" s="7"/>
      <c r="E1072" s="7"/>
      <c r="F1072" s="7"/>
      <c r="G1072" s="7"/>
      <c r="H1072" s="7"/>
      <c r="I1072" s="7"/>
    </row>
    <row r="1073" spans="1:9" x14ac:dyDescent="0.3">
      <c r="A1073" s="3"/>
      <c r="B1073" s="7"/>
      <c r="C1073" s="7"/>
      <c r="D1073" s="7"/>
      <c r="E1073" s="7"/>
      <c r="F1073" s="7"/>
      <c r="G1073" s="7"/>
      <c r="H1073" s="7"/>
      <c r="I1073" s="7"/>
    </row>
    <row r="1074" spans="1:9" x14ac:dyDescent="0.3">
      <c r="A1074" s="3"/>
      <c r="B1074" s="7"/>
      <c r="C1074" s="7"/>
      <c r="D1074" s="7"/>
      <c r="E1074" s="7"/>
      <c r="F1074" s="7"/>
      <c r="G1074" s="7"/>
      <c r="H1074" s="7"/>
      <c r="I1074" s="7"/>
    </row>
    <row r="1075" spans="1:9" x14ac:dyDescent="0.3">
      <c r="A1075" s="3"/>
      <c r="B1075" s="7"/>
      <c r="C1075" s="7"/>
      <c r="D1075" s="7"/>
      <c r="E1075" s="7"/>
      <c r="F1075" s="7"/>
      <c r="G1075" s="7"/>
      <c r="H1075" s="7"/>
      <c r="I1075" s="7"/>
    </row>
    <row r="1076" spans="1:9" x14ac:dyDescent="0.3">
      <c r="A1076" s="3"/>
      <c r="B1076" s="7"/>
      <c r="C1076" s="7"/>
      <c r="D1076" s="7"/>
      <c r="E1076" s="7"/>
      <c r="F1076" s="7"/>
      <c r="G1076" s="7"/>
      <c r="H1076" s="7"/>
      <c r="I1076" s="7"/>
    </row>
    <row r="1077" spans="1:9" x14ac:dyDescent="0.3">
      <c r="A1077" s="3"/>
      <c r="B1077" s="7"/>
      <c r="C1077" s="7"/>
      <c r="D1077" s="7"/>
      <c r="E1077" s="7"/>
      <c r="F1077" s="7"/>
      <c r="G1077" s="7"/>
      <c r="H1077" s="7"/>
      <c r="I1077" s="7"/>
    </row>
    <row r="1078" spans="1:9" x14ac:dyDescent="0.3">
      <c r="A1078" s="3"/>
      <c r="B1078" s="7"/>
      <c r="C1078" s="7"/>
      <c r="D1078" s="7"/>
      <c r="E1078" s="7"/>
      <c r="F1078" s="7"/>
      <c r="G1078" s="7"/>
      <c r="H1078" s="7"/>
      <c r="I1078" s="7"/>
    </row>
    <row r="1079" spans="1:9" x14ac:dyDescent="0.3">
      <c r="A1079" s="3"/>
      <c r="B1079" s="7"/>
      <c r="C1079" s="7"/>
      <c r="D1079" s="7"/>
      <c r="E1079" s="7"/>
      <c r="F1079" s="7"/>
      <c r="G1079" s="7"/>
      <c r="H1079" s="7"/>
      <c r="I1079" s="7"/>
    </row>
    <row r="1080" spans="1:9" x14ac:dyDescent="0.3">
      <c r="A1080" s="3"/>
      <c r="B1080" s="7"/>
      <c r="C1080" s="7"/>
      <c r="D1080" s="7"/>
      <c r="E1080" s="7"/>
      <c r="F1080" s="7"/>
      <c r="G1080" s="7"/>
      <c r="H1080" s="7"/>
      <c r="I1080" s="7"/>
    </row>
    <row r="1081" spans="1:9" x14ac:dyDescent="0.3">
      <c r="A1081" s="3"/>
      <c r="B1081" s="7"/>
      <c r="C1081" s="7"/>
      <c r="D1081" s="7"/>
      <c r="E1081" s="7"/>
      <c r="F1081" s="7"/>
      <c r="G1081" s="7"/>
      <c r="H1081" s="7"/>
      <c r="I1081" s="7"/>
    </row>
    <row r="1082" spans="1:9" x14ac:dyDescent="0.3">
      <c r="A1082" s="3"/>
      <c r="B1082" s="7"/>
      <c r="C1082" s="7"/>
      <c r="D1082" s="7"/>
      <c r="E1082" s="7"/>
      <c r="F1082" s="7"/>
      <c r="G1082" s="7"/>
      <c r="H1082" s="7"/>
      <c r="I1082" s="7"/>
    </row>
    <row r="1083" spans="1:9" x14ac:dyDescent="0.3">
      <c r="A1083" s="3"/>
      <c r="B1083" s="7"/>
      <c r="C1083" s="7"/>
      <c r="D1083" s="7"/>
      <c r="E1083" s="7"/>
      <c r="F1083" s="7"/>
      <c r="G1083" s="7"/>
      <c r="H1083" s="7"/>
      <c r="I1083" s="7"/>
    </row>
    <row r="1084" spans="1:9" x14ac:dyDescent="0.3">
      <c r="A1084" s="3"/>
      <c r="B1084" s="7"/>
      <c r="C1084" s="7"/>
      <c r="D1084" s="7"/>
      <c r="E1084" s="7"/>
      <c r="F1084" s="7"/>
      <c r="G1084" s="7"/>
      <c r="H1084" s="7"/>
      <c r="I1084" s="7"/>
    </row>
    <row r="1085" spans="1:9" x14ac:dyDescent="0.3">
      <c r="A1085" s="3"/>
      <c r="B1085" s="7"/>
      <c r="C1085" s="7"/>
      <c r="D1085" s="7"/>
      <c r="E1085" s="7"/>
      <c r="F1085" s="7"/>
      <c r="G1085" s="7"/>
      <c r="H1085" s="7"/>
      <c r="I1085" s="7"/>
    </row>
    <row r="1086" spans="1:9" x14ac:dyDescent="0.3">
      <c r="A1086" s="3"/>
      <c r="B1086" s="7"/>
      <c r="C1086" s="7"/>
      <c r="D1086" s="7"/>
      <c r="E1086" s="7"/>
      <c r="F1086" s="7"/>
      <c r="G1086" s="7"/>
      <c r="H1086" s="7"/>
      <c r="I1086" s="7"/>
    </row>
    <row r="1087" spans="1:9" x14ac:dyDescent="0.3">
      <c r="A1087" s="3"/>
      <c r="B1087" s="7"/>
      <c r="C1087" s="7"/>
      <c r="D1087" s="7"/>
      <c r="E1087" s="7"/>
      <c r="F1087" s="7"/>
      <c r="G1087" s="7"/>
      <c r="H1087" s="7"/>
      <c r="I1087" s="7"/>
    </row>
    <row r="1088" spans="1:9" x14ac:dyDescent="0.3">
      <c r="A1088" s="3"/>
      <c r="B1088" s="7"/>
      <c r="C1088" s="7"/>
      <c r="D1088" s="7"/>
      <c r="E1088" s="7"/>
      <c r="F1088" s="7"/>
      <c r="G1088" s="7"/>
      <c r="H1088" s="7"/>
      <c r="I1088" s="7"/>
    </row>
    <row r="1089" spans="1:9" x14ac:dyDescent="0.3">
      <c r="A1089" s="3"/>
      <c r="B1089" s="7"/>
      <c r="C1089" s="7"/>
      <c r="D1089" s="7"/>
      <c r="E1089" s="7"/>
      <c r="F1089" s="7"/>
      <c r="G1089" s="7"/>
      <c r="H1089" s="7"/>
      <c r="I1089" s="7"/>
    </row>
    <row r="1090" spans="1:9" x14ac:dyDescent="0.3">
      <c r="A1090" s="3"/>
      <c r="B1090" s="7"/>
      <c r="C1090" s="7"/>
      <c r="D1090" s="7"/>
      <c r="E1090" s="7"/>
      <c r="F1090" s="7"/>
      <c r="G1090" s="7"/>
      <c r="H1090" s="7"/>
      <c r="I1090" s="7"/>
    </row>
    <row r="1091" spans="1:9" x14ac:dyDescent="0.3">
      <c r="A1091" s="3"/>
      <c r="B1091" s="7"/>
      <c r="C1091" s="7"/>
      <c r="D1091" s="7"/>
      <c r="E1091" s="7"/>
      <c r="F1091" s="7"/>
      <c r="G1091" s="7"/>
      <c r="H1091" s="7"/>
      <c r="I1091" s="7"/>
    </row>
    <row r="1092" spans="1:9" x14ac:dyDescent="0.3">
      <c r="A1092" s="3"/>
      <c r="B1092" s="7"/>
      <c r="C1092" s="7"/>
      <c r="D1092" s="7"/>
      <c r="E1092" s="7"/>
      <c r="F1092" s="7"/>
      <c r="G1092" s="7"/>
      <c r="H1092" s="7"/>
      <c r="I1092" s="7"/>
    </row>
    <row r="1093" spans="1:9" x14ac:dyDescent="0.3">
      <c r="A1093" s="3"/>
      <c r="B1093" s="7"/>
      <c r="C1093" s="7"/>
      <c r="D1093" s="7"/>
      <c r="E1093" s="7"/>
      <c r="F1093" s="7"/>
      <c r="G1093" s="7"/>
      <c r="H1093" s="7"/>
      <c r="I1093" s="7"/>
    </row>
    <row r="1094" spans="1:9" x14ac:dyDescent="0.3">
      <c r="A1094" s="3"/>
      <c r="B1094" s="7"/>
      <c r="C1094" s="7"/>
      <c r="D1094" s="7"/>
      <c r="E1094" s="7"/>
      <c r="F1094" s="7"/>
      <c r="G1094" s="7"/>
      <c r="H1094" s="7"/>
      <c r="I1094" s="7"/>
    </row>
    <row r="1095" spans="1:9" x14ac:dyDescent="0.3">
      <c r="A1095" s="3"/>
      <c r="B1095" s="7"/>
      <c r="C1095" s="7"/>
      <c r="D1095" s="7"/>
      <c r="E1095" s="7"/>
      <c r="F1095" s="7"/>
      <c r="G1095" s="7"/>
      <c r="H1095" s="7"/>
      <c r="I1095" s="7"/>
    </row>
    <row r="1096" spans="1:9" x14ac:dyDescent="0.3">
      <c r="A1096" s="3"/>
      <c r="B1096" s="7"/>
      <c r="C1096" s="7"/>
      <c r="D1096" s="7"/>
      <c r="E1096" s="7"/>
      <c r="F1096" s="7"/>
      <c r="G1096" s="7"/>
      <c r="H1096" s="7"/>
      <c r="I1096" s="7"/>
    </row>
    <row r="1097" spans="1:9" x14ac:dyDescent="0.3">
      <c r="A1097" s="3"/>
      <c r="B1097" s="7"/>
      <c r="C1097" s="7"/>
      <c r="D1097" s="7"/>
      <c r="E1097" s="7"/>
      <c r="F1097" s="7"/>
      <c r="G1097" s="7"/>
      <c r="H1097" s="7"/>
      <c r="I1097" s="7"/>
    </row>
    <row r="1098" spans="1:9" x14ac:dyDescent="0.3">
      <c r="A1098" s="3"/>
      <c r="B1098" s="7"/>
      <c r="C1098" s="7"/>
      <c r="D1098" s="7"/>
      <c r="E1098" s="7"/>
      <c r="F1098" s="7"/>
      <c r="G1098" s="7"/>
      <c r="H1098" s="7"/>
      <c r="I1098" s="7"/>
    </row>
    <row r="1099" spans="1:9" x14ac:dyDescent="0.3">
      <c r="A1099" s="3"/>
      <c r="B1099" s="7"/>
      <c r="C1099" s="7"/>
      <c r="D1099" s="7"/>
      <c r="E1099" s="7"/>
      <c r="F1099" s="7"/>
      <c r="G1099" s="7"/>
      <c r="H1099" s="7"/>
      <c r="I1099" s="7"/>
    </row>
    <row r="1100" spans="1:9" x14ac:dyDescent="0.3">
      <c r="A1100" s="3"/>
      <c r="B1100" s="7"/>
      <c r="C1100" s="7"/>
      <c r="D1100" s="7"/>
      <c r="E1100" s="7"/>
      <c r="F1100" s="7"/>
      <c r="G1100" s="7"/>
      <c r="H1100" s="7"/>
      <c r="I1100" s="7"/>
    </row>
    <row r="1101" spans="1:9" x14ac:dyDescent="0.3">
      <c r="A1101" s="3"/>
      <c r="B1101" s="7"/>
      <c r="C1101" s="7"/>
      <c r="D1101" s="7"/>
      <c r="E1101" s="7"/>
      <c r="F1101" s="7"/>
      <c r="G1101" s="7"/>
      <c r="H1101" s="7"/>
      <c r="I1101" s="7"/>
    </row>
    <row r="1102" spans="1:9" x14ac:dyDescent="0.3">
      <c r="A1102" s="3"/>
      <c r="B1102" s="7"/>
      <c r="C1102" s="7"/>
      <c r="D1102" s="7"/>
      <c r="E1102" s="7"/>
      <c r="F1102" s="7"/>
      <c r="G1102" s="7"/>
      <c r="H1102" s="7"/>
      <c r="I1102" s="7"/>
    </row>
    <row r="1103" spans="1:9" x14ac:dyDescent="0.3">
      <c r="A1103" s="3"/>
      <c r="B1103" s="7"/>
      <c r="C1103" s="7"/>
      <c r="D1103" s="7"/>
      <c r="E1103" s="7"/>
      <c r="F1103" s="7"/>
      <c r="G1103" s="7"/>
      <c r="H1103" s="7"/>
      <c r="I1103" s="7"/>
    </row>
    <row r="1104" spans="1:9" x14ac:dyDescent="0.3">
      <c r="A1104" s="3"/>
      <c r="B1104" s="7"/>
      <c r="C1104" s="7"/>
      <c r="D1104" s="7"/>
      <c r="E1104" s="7"/>
      <c r="F1104" s="7"/>
      <c r="G1104" s="7"/>
      <c r="H1104" s="7"/>
      <c r="I1104" s="7"/>
    </row>
    <row r="1105" spans="1:9" x14ac:dyDescent="0.3">
      <c r="A1105" s="3"/>
      <c r="B1105" s="7"/>
      <c r="C1105" s="7"/>
      <c r="D1105" s="7"/>
      <c r="E1105" s="7"/>
      <c r="F1105" s="7"/>
      <c r="G1105" s="7"/>
      <c r="H1105" s="7"/>
      <c r="I1105" s="7"/>
    </row>
    <row r="1106" spans="1:9" x14ac:dyDescent="0.3">
      <c r="A1106" s="3"/>
      <c r="B1106" s="7"/>
      <c r="C1106" s="7"/>
      <c r="D1106" s="7"/>
      <c r="E1106" s="7"/>
      <c r="F1106" s="7"/>
      <c r="G1106" s="7"/>
      <c r="H1106" s="7"/>
      <c r="I1106" s="7"/>
    </row>
    <row r="1107" spans="1:9" x14ac:dyDescent="0.3">
      <c r="A1107" s="3"/>
      <c r="B1107" s="7"/>
      <c r="C1107" s="7"/>
      <c r="D1107" s="7"/>
      <c r="E1107" s="7"/>
      <c r="F1107" s="7"/>
      <c r="G1107" s="7"/>
      <c r="H1107" s="7"/>
      <c r="I1107" s="7"/>
    </row>
    <row r="1108" spans="1:9" x14ac:dyDescent="0.3">
      <c r="A1108" s="3"/>
      <c r="B1108" s="7"/>
      <c r="C1108" s="7"/>
      <c r="D1108" s="7"/>
      <c r="E1108" s="7"/>
      <c r="F1108" s="7"/>
      <c r="G1108" s="7"/>
      <c r="H1108" s="7"/>
      <c r="I1108" s="7"/>
    </row>
    <row r="1109" spans="1:9" x14ac:dyDescent="0.3">
      <c r="A1109" s="3"/>
      <c r="B1109" s="7"/>
      <c r="C1109" s="7"/>
      <c r="D1109" s="7"/>
      <c r="E1109" s="7"/>
      <c r="F1109" s="7"/>
      <c r="G1109" s="7"/>
      <c r="H1109" s="7"/>
      <c r="I1109" s="7"/>
    </row>
    <row r="1110" spans="1:9" x14ac:dyDescent="0.3">
      <c r="A1110" s="3"/>
      <c r="B1110" s="7"/>
      <c r="C1110" s="7"/>
      <c r="D1110" s="7"/>
      <c r="E1110" s="7"/>
      <c r="F1110" s="7"/>
      <c r="G1110" s="7"/>
      <c r="H1110" s="7"/>
      <c r="I1110" s="7"/>
    </row>
    <row r="1111" spans="1:9" x14ac:dyDescent="0.3">
      <c r="A1111" s="3"/>
      <c r="B1111" s="7"/>
      <c r="C1111" s="7"/>
      <c r="D1111" s="7"/>
      <c r="E1111" s="7"/>
      <c r="F1111" s="7"/>
      <c r="G1111" s="7"/>
      <c r="H1111" s="7"/>
      <c r="I1111" s="7"/>
    </row>
    <row r="1112" spans="1:9" x14ac:dyDescent="0.3">
      <c r="A1112" s="3"/>
      <c r="B1112" s="7"/>
      <c r="C1112" s="7"/>
      <c r="D1112" s="7"/>
      <c r="E1112" s="7"/>
      <c r="F1112" s="7"/>
      <c r="G1112" s="7"/>
      <c r="H1112" s="7"/>
      <c r="I1112" s="7"/>
    </row>
    <row r="1113" spans="1:9" x14ac:dyDescent="0.3">
      <c r="A1113" s="3"/>
      <c r="B1113" s="7"/>
      <c r="C1113" s="7"/>
      <c r="D1113" s="7"/>
      <c r="E1113" s="7"/>
      <c r="F1113" s="7"/>
      <c r="G1113" s="7"/>
      <c r="H1113" s="7"/>
      <c r="I1113" s="7"/>
    </row>
    <row r="1114" spans="1:9" x14ac:dyDescent="0.3">
      <c r="A1114" s="3"/>
      <c r="B1114" s="7"/>
      <c r="C1114" s="7"/>
      <c r="D1114" s="7"/>
      <c r="E1114" s="7"/>
      <c r="F1114" s="7"/>
      <c r="G1114" s="7"/>
      <c r="H1114" s="7"/>
      <c r="I1114" s="7"/>
    </row>
    <row r="1115" spans="1:9" x14ac:dyDescent="0.3">
      <c r="A1115" s="3"/>
      <c r="B1115" s="7"/>
      <c r="C1115" s="7"/>
      <c r="D1115" s="7"/>
      <c r="E1115" s="7"/>
      <c r="F1115" s="7"/>
      <c r="G1115" s="7"/>
      <c r="H1115" s="7"/>
      <c r="I1115" s="7"/>
    </row>
    <row r="1116" spans="1:9" x14ac:dyDescent="0.3">
      <c r="A1116" s="3"/>
      <c r="B1116" s="7"/>
      <c r="C1116" s="7"/>
      <c r="D1116" s="7"/>
      <c r="E1116" s="7"/>
      <c r="F1116" s="7"/>
      <c r="G1116" s="7"/>
      <c r="H1116" s="7"/>
      <c r="I1116" s="7"/>
    </row>
    <row r="1117" spans="1:9" x14ac:dyDescent="0.3">
      <c r="A1117" s="3"/>
      <c r="B1117" s="7"/>
      <c r="C1117" s="7"/>
      <c r="D1117" s="7"/>
      <c r="E1117" s="7"/>
      <c r="F1117" s="7"/>
      <c r="G1117" s="7"/>
      <c r="H1117" s="7"/>
      <c r="I1117" s="7"/>
    </row>
    <row r="1118" spans="1:9" x14ac:dyDescent="0.3">
      <c r="A1118" s="3"/>
      <c r="B1118" s="7"/>
      <c r="C1118" s="7"/>
      <c r="D1118" s="7"/>
      <c r="E1118" s="7"/>
      <c r="F1118" s="7"/>
      <c r="G1118" s="7"/>
      <c r="H1118" s="7"/>
      <c r="I1118" s="7"/>
    </row>
    <row r="1119" spans="1:9" x14ac:dyDescent="0.3">
      <c r="A1119" s="3"/>
      <c r="B1119" s="7"/>
      <c r="C1119" s="7"/>
      <c r="D1119" s="7"/>
      <c r="E1119" s="7"/>
      <c r="F1119" s="7"/>
      <c r="G1119" s="7"/>
      <c r="H1119" s="7"/>
      <c r="I1119" s="7"/>
    </row>
    <row r="1120" spans="1:9" x14ac:dyDescent="0.3">
      <c r="A1120" s="3"/>
      <c r="B1120" s="7"/>
      <c r="C1120" s="7"/>
      <c r="D1120" s="7"/>
      <c r="E1120" s="7"/>
      <c r="F1120" s="7"/>
      <c r="G1120" s="7"/>
      <c r="H1120" s="7"/>
      <c r="I1120" s="7"/>
    </row>
    <row r="1121" spans="1:9" x14ac:dyDescent="0.3">
      <c r="A1121" s="3"/>
      <c r="B1121" s="7"/>
      <c r="C1121" s="7"/>
      <c r="D1121" s="7"/>
      <c r="E1121" s="7"/>
      <c r="F1121" s="7"/>
      <c r="G1121" s="7"/>
      <c r="H1121" s="7"/>
      <c r="I1121" s="7"/>
    </row>
    <row r="1122" spans="1:9" x14ac:dyDescent="0.3">
      <c r="A1122" s="3"/>
      <c r="B1122" s="7"/>
      <c r="C1122" s="7"/>
      <c r="D1122" s="7"/>
      <c r="E1122" s="7"/>
      <c r="F1122" s="7"/>
      <c r="G1122" s="7"/>
      <c r="H1122" s="7"/>
      <c r="I1122" s="7"/>
    </row>
    <row r="1123" spans="1:9" x14ac:dyDescent="0.3">
      <c r="A1123" s="3"/>
      <c r="B1123" s="7"/>
      <c r="C1123" s="7"/>
      <c r="D1123" s="7"/>
      <c r="E1123" s="7"/>
      <c r="F1123" s="7"/>
      <c r="G1123" s="7"/>
      <c r="H1123" s="7"/>
      <c r="I1123" s="7"/>
    </row>
    <row r="1124" spans="1:9" x14ac:dyDescent="0.3">
      <c r="A1124" s="3"/>
      <c r="B1124" s="7"/>
      <c r="C1124" s="7"/>
      <c r="D1124" s="7"/>
      <c r="E1124" s="7"/>
      <c r="F1124" s="7"/>
      <c r="G1124" s="7"/>
      <c r="H1124" s="7"/>
      <c r="I1124" s="7"/>
    </row>
    <row r="1125" spans="1:9" x14ac:dyDescent="0.3">
      <c r="A1125" s="3"/>
      <c r="B1125" s="7"/>
      <c r="C1125" s="7"/>
      <c r="D1125" s="7"/>
      <c r="E1125" s="7"/>
      <c r="F1125" s="7"/>
      <c r="G1125" s="7"/>
      <c r="H1125" s="7"/>
      <c r="I1125" s="7"/>
    </row>
    <row r="1126" spans="1:9" x14ac:dyDescent="0.3">
      <c r="A1126" s="3"/>
      <c r="B1126" s="7"/>
      <c r="C1126" s="7"/>
      <c r="D1126" s="7"/>
      <c r="E1126" s="7"/>
      <c r="F1126" s="7"/>
      <c r="G1126" s="7"/>
      <c r="H1126" s="7"/>
      <c r="I1126" s="7"/>
    </row>
    <row r="1127" spans="1:9" x14ac:dyDescent="0.3">
      <c r="A1127" s="3"/>
      <c r="B1127" s="7"/>
      <c r="C1127" s="7"/>
      <c r="D1127" s="7"/>
      <c r="E1127" s="7"/>
      <c r="F1127" s="7"/>
      <c r="G1127" s="7"/>
      <c r="H1127" s="7"/>
      <c r="I1127" s="7"/>
    </row>
    <row r="1128" spans="1:9" x14ac:dyDescent="0.3">
      <c r="A1128" s="3"/>
      <c r="B1128" s="7"/>
      <c r="C1128" s="7"/>
      <c r="D1128" s="7"/>
      <c r="E1128" s="7"/>
      <c r="F1128" s="7"/>
      <c r="G1128" s="7"/>
      <c r="H1128" s="7"/>
      <c r="I1128" s="7"/>
    </row>
    <row r="1129" spans="1:9" x14ac:dyDescent="0.3">
      <c r="A1129" s="3"/>
      <c r="B1129" s="7"/>
      <c r="C1129" s="7"/>
      <c r="D1129" s="7"/>
      <c r="E1129" s="7"/>
      <c r="F1129" s="7"/>
      <c r="G1129" s="7"/>
      <c r="H1129" s="7"/>
      <c r="I1129" s="7"/>
    </row>
    <row r="1130" spans="1:9" x14ac:dyDescent="0.3">
      <c r="A1130" s="3"/>
      <c r="B1130" s="7"/>
      <c r="C1130" s="7"/>
      <c r="D1130" s="7"/>
      <c r="E1130" s="7"/>
      <c r="F1130" s="7"/>
      <c r="G1130" s="7"/>
      <c r="H1130" s="7"/>
      <c r="I1130" s="7"/>
    </row>
    <row r="1131" spans="1:9" x14ac:dyDescent="0.3">
      <c r="A1131" s="3"/>
      <c r="B1131" s="7"/>
      <c r="C1131" s="7"/>
      <c r="D1131" s="7"/>
      <c r="E1131" s="7"/>
      <c r="F1131" s="7"/>
      <c r="G1131" s="7"/>
      <c r="H1131" s="7"/>
      <c r="I1131" s="7"/>
    </row>
    <row r="1132" spans="1:9" x14ac:dyDescent="0.3">
      <c r="A1132" s="3"/>
      <c r="B1132" s="7"/>
      <c r="C1132" s="7"/>
      <c r="D1132" s="7"/>
      <c r="E1132" s="7"/>
      <c r="F1132" s="7"/>
      <c r="G1132" s="7"/>
      <c r="H1132" s="7"/>
      <c r="I1132" s="7"/>
    </row>
    <row r="1133" spans="1:9" x14ac:dyDescent="0.3">
      <c r="A1133" s="3"/>
      <c r="B1133" s="7"/>
      <c r="C1133" s="7"/>
      <c r="D1133" s="7"/>
      <c r="E1133" s="7"/>
      <c r="F1133" s="7"/>
      <c r="G1133" s="7"/>
      <c r="H1133" s="7"/>
      <c r="I1133" s="7"/>
    </row>
    <row r="1134" spans="1:9" x14ac:dyDescent="0.3">
      <c r="A1134" s="3"/>
      <c r="B1134" s="7"/>
      <c r="C1134" s="7"/>
      <c r="D1134" s="7"/>
      <c r="E1134" s="7"/>
      <c r="F1134" s="7"/>
      <c r="G1134" s="7"/>
      <c r="H1134" s="7"/>
      <c r="I1134" s="7"/>
    </row>
    <row r="1135" spans="1:9" x14ac:dyDescent="0.3">
      <c r="A1135" s="3"/>
      <c r="B1135" s="7"/>
      <c r="C1135" s="7"/>
      <c r="D1135" s="7"/>
      <c r="E1135" s="7"/>
      <c r="F1135" s="7"/>
      <c r="G1135" s="7"/>
      <c r="H1135" s="7"/>
      <c r="I1135" s="7"/>
    </row>
    <row r="1136" spans="1:9" x14ac:dyDescent="0.3">
      <c r="A1136" s="3"/>
      <c r="B1136" s="7"/>
      <c r="C1136" s="7"/>
      <c r="D1136" s="7"/>
      <c r="E1136" s="7"/>
      <c r="F1136" s="7"/>
      <c r="G1136" s="7"/>
      <c r="H1136" s="7"/>
      <c r="I1136" s="7"/>
    </row>
    <row r="1137" spans="1:9" x14ac:dyDescent="0.3">
      <c r="A1137" s="3"/>
      <c r="B1137" s="7"/>
      <c r="C1137" s="7"/>
      <c r="D1137" s="7"/>
      <c r="E1137" s="7"/>
      <c r="F1137" s="7"/>
      <c r="G1137" s="7"/>
      <c r="H1137" s="7"/>
      <c r="I1137" s="7"/>
    </row>
    <row r="1138" spans="1:9" x14ac:dyDescent="0.3">
      <c r="A1138" s="3"/>
      <c r="B1138" s="7"/>
      <c r="C1138" s="7"/>
      <c r="D1138" s="7"/>
      <c r="E1138" s="7"/>
      <c r="F1138" s="7"/>
      <c r="G1138" s="7"/>
      <c r="H1138" s="7"/>
      <c r="I1138" s="7"/>
    </row>
    <row r="1139" spans="1:9" x14ac:dyDescent="0.3">
      <c r="A1139" s="3"/>
      <c r="B1139" s="7"/>
      <c r="C1139" s="7"/>
      <c r="D1139" s="7"/>
      <c r="E1139" s="7"/>
      <c r="F1139" s="7"/>
      <c r="G1139" s="7"/>
      <c r="H1139" s="7"/>
      <c r="I1139" s="7"/>
    </row>
    <row r="1140" spans="1:9" x14ac:dyDescent="0.3">
      <c r="A1140" s="3"/>
      <c r="B1140" s="7"/>
      <c r="C1140" s="7"/>
      <c r="D1140" s="7"/>
      <c r="E1140" s="7"/>
      <c r="F1140" s="7"/>
      <c r="G1140" s="7"/>
      <c r="H1140" s="7"/>
      <c r="I1140" s="7"/>
    </row>
    <row r="1141" spans="1:9" x14ac:dyDescent="0.3">
      <c r="A1141" s="3"/>
      <c r="B1141" s="7"/>
      <c r="C1141" s="7"/>
      <c r="D1141" s="7"/>
      <c r="E1141" s="7"/>
      <c r="F1141" s="7"/>
      <c r="G1141" s="7"/>
      <c r="H1141" s="7"/>
      <c r="I1141" s="7"/>
    </row>
    <row r="1142" spans="1:9" x14ac:dyDescent="0.3">
      <c r="A1142" s="3"/>
      <c r="B1142" s="7"/>
      <c r="C1142" s="7"/>
      <c r="D1142" s="7"/>
      <c r="E1142" s="7"/>
      <c r="F1142" s="7"/>
      <c r="G1142" s="7"/>
      <c r="H1142" s="7"/>
      <c r="I1142" s="7"/>
    </row>
    <row r="1143" spans="1:9" x14ac:dyDescent="0.3">
      <c r="A1143" s="3"/>
      <c r="B1143" s="7"/>
      <c r="C1143" s="7"/>
      <c r="D1143" s="7"/>
      <c r="E1143" s="7"/>
      <c r="F1143" s="7"/>
      <c r="G1143" s="7"/>
      <c r="H1143" s="7"/>
      <c r="I1143" s="7"/>
    </row>
    <row r="1144" spans="1:9" x14ac:dyDescent="0.3">
      <c r="A1144" s="3"/>
      <c r="B1144" s="7"/>
      <c r="C1144" s="7"/>
      <c r="D1144" s="7"/>
      <c r="E1144" s="7"/>
      <c r="F1144" s="7"/>
      <c r="G1144" s="7"/>
      <c r="H1144" s="7"/>
      <c r="I1144" s="7"/>
    </row>
    <row r="1145" spans="1:9" x14ac:dyDescent="0.3">
      <c r="A1145" s="3"/>
      <c r="B1145" s="7"/>
      <c r="C1145" s="7"/>
      <c r="D1145" s="7"/>
      <c r="E1145" s="7"/>
      <c r="F1145" s="7"/>
      <c r="G1145" s="7"/>
      <c r="H1145" s="7"/>
      <c r="I1145" s="7"/>
    </row>
    <row r="1146" spans="1:9" x14ac:dyDescent="0.3">
      <c r="A1146" s="3"/>
      <c r="B1146" s="7"/>
      <c r="C1146" s="7"/>
      <c r="D1146" s="7"/>
      <c r="E1146" s="7"/>
      <c r="F1146" s="7"/>
      <c r="G1146" s="7"/>
      <c r="H1146" s="7"/>
      <c r="I1146" s="7"/>
    </row>
    <row r="1147" spans="1:9" x14ac:dyDescent="0.3">
      <c r="A1147" s="3"/>
      <c r="B1147" s="7"/>
      <c r="C1147" s="7"/>
      <c r="D1147" s="7"/>
      <c r="E1147" s="7"/>
      <c r="F1147" s="7"/>
      <c r="G1147" s="7"/>
      <c r="H1147" s="7"/>
      <c r="I1147" s="7"/>
    </row>
    <row r="1148" spans="1:9" x14ac:dyDescent="0.3">
      <c r="A1148" s="3"/>
      <c r="B1148" s="7"/>
      <c r="C1148" s="7"/>
      <c r="D1148" s="7"/>
      <c r="E1148" s="7"/>
      <c r="F1148" s="7"/>
      <c r="G1148" s="7"/>
      <c r="H1148" s="7"/>
      <c r="I1148" s="7"/>
    </row>
    <row r="1149" spans="1:9" x14ac:dyDescent="0.3">
      <c r="A1149" s="3"/>
      <c r="B1149" s="7"/>
      <c r="C1149" s="7"/>
      <c r="D1149" s="7"/>
      <c r="E1149" s="7"/>
      <c r="F1149" s="7"/>
      <c r="G1149" s="7"/>
      <c r="H1149" s="7"/>
      <c r="I1149" s="7"/>
    </row>
    <row r="1150" spans="1:9" x14ac:dyDescent="0.3">
      <c r="A1150" s="3"/>
      <c r="B1150" s="7"/>
      <c r="C1150" s="7"/>
      <c r="D1150" s="7"/>
      <c r="E1150" s="7"/>
      <c r="F1150" s="7"/>
      <c r="G1150" s="7"/>
      <c r="H1150" s="7"/>
      <c r="I1150" s="7"/>
    </row>
    <row r="1151" spans="1:9" x14ac:dyDescent="0.3">
      <c r="A1151" s="3"/>
      <c r="B1151" s="7"/>
      <c r="C1151" s="7"/>
      <c r="D1151" s="7"/>
      <c r="E1151" s="7"/>
      <c r="F1151" s="7"/>
      <c r="G1151" s="7"/>
      <c r="H1151" s="7"/>
      <c r="I1151" s="7"/>
    </row>
    <row r="1152" spans="1:9" x14ac:dyDescent="0.3">
      <c r="A1152" s="3"/>
      <c r="B1152" s="7"/>
      <c r="C1152" s="7"/>
      <c r="D1152" s="7"/>
      <c r="E1152" s="7"/>
      <c r="F1152" s="7"/>
      <c r="G1152" s="7"/>
      <c r="H1152" s="7"/>
      <c r="I1152" s="7"/>
    </row>
    <row r="1153" spans="1:9" x14ac:dyDescent="0.3">
      <c r="A1153" s="3"/>
      <c r="B1153" s="7"/>
      <c r="C1153" s="7"/>
      <c r="D1153" s="7"/>
      <c r="E1153" s="7"/>
      <c r="F1153" s="7"/>
      <c r="G1153" s="7"/>
      <c r="H1153" s="7"/>
      <c r="I1153" s="7"/>
    </row>
    <row r="1154" spans="1:9" x14ac:dyDescent="0.3">
      <c r="A1154" s="3"/>
      <c r="B1154" s="7"/>
      <c r="C1154" s="7"/>
      <c r="D1154" s="7"/>
      <c r="E1154" s="7"/>
      <c r="F1154" s="7"/>
      <c r="G1154" s="7"/>
      <c r="H1154" s="7"/>
      <c r="I1154" s="7"/>
    </row>
    <row r="1155" spans="1:9" x14ac:dyDescent="0.3">
      <c r="A1155" s="3"/>
      <c r="B1155" s="7"/>
      <c r="C1155" s="7"/>
      <c r="D1155" s="7"/>
      <c r="E1155" s="7"/>
      <c r="F1155" s="7"/>
      <c r="G1155" s="7"/>
      <c r="H1155" s="7"/>
      <c r="I1155" s="7"/>
    </row>
    <row r="1156" spans="1:9" x14ac:dyDescent="0.3">
      <c r="A1156" s="3"/>
      <c r="B1156" s="7"/>
      <c r="C1156" s="7"/>
      <c r="D1156" s="7"/>
      <c r="E1156" s="7"/>
      <c r="F1156" s="7"/>
      <c r="G1156" s="7"/>
      <c r="H1156" s="7"/>
      <c r="I1156" s="7"/>
    </row>
    <row r="1157" spans="1:9" x14ac:dyDescent="0.3">
      <c r="A1157" s="3"/>
      <c r="B1157" s="7"/>
      <c r="C1157" s="7"/>
      <c r="D1157" s="7"/>
      <c r="E1157" s="7"/>
      <c r="F1157" s="7"/>
      <c r="G1157" s="7"/>
      <c r="H1157" s="7"/>
      <c r="I1157" s="7"/>
    </row>
    <row r="1158" spans="1:9" x14ac:dyDescent="0.3">
      <c r="A1158" s="3"/>
      <c r="B1158" s="7"/>
      <c r="C1158" s="7"/>
      <c r="D1158" s="7"/>
      <c r="E1158" s="7"/>
      <c r="F1158" s="7"/>
      <c r="G1158" s="7"/>
      <c r="H1158" s="7"/>
      <c r="I1158" s="7"/>
    </row>
    <row r="1159" spans="1:9" x14ac:dyDescent="0.3">
      <c r="A1159" s="3"/>
      <c r="B1159" s="7"/>
      <c r="C1159" s="7"/>
      <c r="D1159" s="7"/>
      <c r="E1159" s="7"/>
      <c r="F1159" s="7"/>
      <c r="G1159" s="7"/>
      <c r="H1159" s="7"/>
      <c r="I1159" s="7"/>
    </row>
    <row r="1160" spans="1:9" x14ac:dyDescent="0.3">
      <c r="A1160" s="3"/>
      <c r="B1160" s="7"/>
      <c r="C1160" s="7"/>
      <c r="D1160" s="7"/>
      <c r="E1160" s="7"/>
      <c r="F1160" s="7"/>
      <c r="G1160" s="7"/>
      <c r="H1160" s="7"/>
      <c r="I1160" s="7"/>
    </row>
    <row r="1161" spans="1:9" x14ac:dyDescent="0.3">
      <c r="A1161" s="3"/>
      <c r="B1161" s="7"/>
      <c r="C1161" s="7"/>
      <c r="D1161" s="7"/>
      <c r="E1161" s="7"/>
      <c r="F1161" s="7"/>
      <c r="G1161" s="7"/>
      <c r="H1161" s="7"/>
      <c r="I1161" s="7"/>
    </row>
    <row r="1162" spans="1:9" x14ac:dyDescent="0.3">
      <c r="A1162" s="3"/>
      <c r="B1162" s="7"/>
      <c r="C1162" s="7"/>
      <c r="D1162" s="7"/>
      <c r="E1162" s="7"/>
      <c r="F1162" s="7"/>
      <c r="G1162" s="7"/>
      <c r="H1162" s="7"/>
      <c r="I1162" s="7"/>
    </row>
    <row r="1163" spans="1:9" x14ac:dyDescent="0.3">
      <c r="A1163" s="3"/>
      <c r="B1163" s="7"/>
      <c r="C1163" s="7"/>
      <c r="D1163" s="7"/>
      <c r="E1163" s="7"/>
      <c r="F1163" s="7"/>
      <c r="G1163" s="7"/>
      <c r="H1163" s="7"/>
      <c r="I1163" s="7"/>
    </row>
    <row r="1164" spans="1:9" x14ac:dyDescent="0.3">
      <c r="A1164" s="3"/>
      <c r="B1164" s="7"/>
      <c r="C1164" s="7"/>
      <c r="D1164" s="7"/>
      <c r="E1164" s="7"/>
      <c r="F1164" s="7"/>
      <c r="G1164" s="7"/>
      <c r="H1164" s="7"/>
      <c r="I1164" s="7"/>
    </row>
    <row r="1165" spans="1:9" x14ac:dyDescent="0.3">
      <c r="A1165" s="3"/>
      <c r="B1165" s="7"/>
      <c r="C1165" s="7"/>
      <c r="D1165" s="7"/>
      <c r="E1165" s="7"/>
      <c r="F1165" s="7"/>
      <c r="G1165" s="7"/>
      <c r="H1165" s="7"/>
      <c r="I1165" s="7"/>
    </row>
    <row r="1166" spans="1:9" x14ac:dyDescent="0.3">
      <c r="A1166" s="3"/>
      <c r="B1166" s="7"/>
      <c r="C1166" s="7"/>
      <c r="D1166" s="7"/>
      <c r="E1166" s="7"/>
      <c r="F1166" s="7"/>
      <c r="G1166" s="7"/>
      <c r="H1166" s="7"/>
      <c r="I1166" s="7"/>
    </row>
    <row r="1167" spans="1:9" x14ac:dyDescent="0.3">
      <c r="A1167" s="3"/>
      <c r="B1167" s="7"/>
      <c r="C1167" s="7"/>
      <c r="D1167" s="7"/>
      <c r="E1167" s="7"/>
      <c r="F1167" s="7"/>
      <c r="G1167" s="7"/>
      <c r="H1167" s="7"/>
      <c r="I1167" s="7"/>
    </row>
    <row r="1168" spans="1:9" x14ac:dyDescent="0.3">
      <c r="A1168" s="3"/>
      <c r="B1168" s="7"/>
      <c r="C1168" s="7"/>
      <c r="D1168" s="7"/>
      <c r="E1168" s="7"/>
      <c r="F1168" s="7"/>
      <c r="G1168" s="7"/>
      <c r="H1168" s="7"/>
      <c r="I1168" s="7"/>
    </row>
    <row r="1169" spans="1:9" x14ac:dyDescent="0.3">
      <c r="A1169" s="3"/>
      <c r="B1169" s="7"/>
      <c r="C1169" s="7"/>
      <c r="D1169" s="7"/>
      <c r="E1169" s="7"/>
      <c r="F1169" s="7"/>
      <c r="G1169" s="7"/>
      <c r="H1169" s="7"/>
      <c r="I1169" s="7"/>
    </row>
    <row r="1170" spans="1:9" x14ac:dyDescent="0.3">
      <c r="A1170" s="3"/>
      <c r="B1170" s="7"/>
      <c r="C1170" s="7"/>
      <c r="D1170" s="7"/>
      <c r="E1170" s="7"/>
      <c r="F1170" s="7"/>
      <c r="G1170" s="7"/>
      <c r="H1170" s="7"/>
      <c r="I1170" s="7"/>
    </row>
    <row r="1171" spans="1:9" x14ac:dyDescent="0.3">
      <c r="A1171" s="3"/>
      <c r="B1171" s="7"/>
      <c r="C1171" s="7"/>
      <c r="D1171" s="7"/>
      <c r="E1171" s="7"/>
      <c r="F1171" s="7"/>
      <c r="G1171" s="7"/>
      <c r="H1171" s="7"/>
      <c r="I1171" s="7"/>
    </row>
    <row r="1172" spans="1:9" x14ac:dyDescent="0.3">
      <c r="A1172" s="3"/>
      <c r="B1172" s="7"/>
      <c r="C1172" s="7"/>
      <c r="D1172" s="7"/>
      <c r="E1172" s="7"/>
      <c r="F1172" s="7"/>
      <c r="G1172" s="7"/>
      <c r="H1172" s="7"/>
      <c r="I1172" s="7"/>
    </row>
    <row r="1173" spans="1:9" x14ac:dyDescent="0.3">
      <c r="A1173" s="3"/>
      <c r="B1173" s="7"/>
      <c r="C1173" s="7"/>
      <c r="D1173" s="7"/>
      <c r="E1173" s="7"/>
      <c r="F1173" s="7"/>
      <c r="G1173" s="7"/>
      <c r="H1173" s="7"/>
      <c r="I1173" s="7"/>
    </row>
    <row r="1174" spans="1:9" x14ac:dyDescent="0.3">
      <c r="A1174" s="3"/>
      <c r="B1174" s="7"/>
      <c r="C1174" s="7"/>
      <c r="D1174" s="7"/>
      <c r="E1174" s="7"/>
      <c r="F1174" s="7"/>
      <c r="G1174" s="7"/>
      <c r="H1174" s="7"/>
      <c r="I1174" s="7"/>
    </row>
    <row r="1175" spans="1:9" x14ac:dyDescent="0.3">
      <c r="A1175" s="3"/>
      <c r="B1175" s="7"/>
      <c r="C1175" s="7"/>
      <c r="D1175" s="7"/>
      <c r="E1175" s="7"/>
      <c r="F1175" s="7"/>
      <c r="G1175" s="7"/>
      <c r="H1175" s="7"/>
      <c r="I1175" s="7"/>
    </row>
    <row r="1176" spans="1:9" x14ac:dyDescent="0.3">
      <c r="A1176" s="3"/>
      <c r="B1176" s="7"/>
      <c r="C1176" s="7"/>
      <c r="D1176" s="7"/>
      <c r="E1176" s="7"/>
      <c r="F1176" s="7"/>
      <c r="G1176" s="7"/>
      <c r="H1176" s="7"/>
      <c r="I1176" s="7"/>
    </row>
    <row r="1177" spans="1:9" x14ac:dyDescent="0.3">
      <c r="A1177" s="3"/>
      <c r="B1177" s="7"/>
      <c r="C1177" s="7"/>
      <c r="D1177" s="7"/>
      <c r="E1177" s="7"/>
      <c r="F1177" s="7"/>
      <c r="G1177" s="7"/>
      <c r="H1177" s="7"/>
      <c r="I1177" s="7"/>
    </row>
    <row r="1178" spans="1:9" x14ac:dyDescent="0.3">
      <c r="A1178" s="3"/>
      <c r="B1178" s="7"/>
      <c r="C1178" s="7"/>
      <c r="D1178" s="7"/>
      <c r="E1178" s="7"/>
      <c r="F1178" s="7"/>
      <c r="G1178" s="7"/>
      <c r="H1178" s="7"/>
      <c r="I1178" s="7"/>
    </row>
    <row r="1179" spans="1:9" x14ac:dyDescent="0.3">
      <c r="A1179" s="3"/>
      <c r="B1179" s="7"/>
      <c r="C1179" s="7"/>
      <c r="D1179" s="7"/>
      <c r="E1179" s="7"/>
      <c r="F1179" s="7"/>
      <c r="G1179" s="7"/>
      <c r="H1179" s="7"/>
      <c r="I1179" s="7"/>
    </row>
    <row r="1180" spans="1:9" x14ac:dyDescent="0.3">
      <c r="A1180" s="3"/>
      <c r="B1180" s="7"/>
      <c r="C1180" s="7"/>
      <c r="D1180" s="7"/>
      <c r="E1180" s="7"/>
      <c r="F1180" s="7"/>
      <c r="G1180" s="7"/>
      <c r="H1180" s="7"/>
      <c r="I1180" s="7"/>
    </row>
    <row r="1181" spans="1:9" x14ac:dyDescent="0.3">
      <c r="A1181" s="3"/>
      <c r="B1181" s="7"/>
      <c r="C1181" s="7"/>
      <c r="D1181" s="7"/>
      <c r="E1181" s="7"/>
      <c r="F1181" s="7"/>
      <c r="G1181" s="7"/>
      <c r="H1181" s="7"/>
      <c r="I1181" s="7"/>
    </row>
    <row r="1182" spans="1:9" x14ac:dyDescent="0.3">
      <c r="A1182" s="3"/>
      <c r="B1182" s="7"/>
      <c r="C1182" s="7"/>
      <c r="D1182" s="7"/>
      <c r="E1182" s="7"/>
      <c r="F1182" s="7"/>
      <c r="G1182" s="7"/>
      <c r="H1182" s="7"/>
      <c r="I1182" s="7"/>
    </row>
    <row r="1183" spans="1:9" x14ac:dyDescent="0.3">
      <c r="A1183" s="3"/>
      <c r="B1183" s="7"/>
      <c r="C1183" s="7"/>
      <c r="D1183" s="7"/>
      <c r="E1183" s="7"/>
      <c r="F1183" s="7"/>
      <c r="G1183" s="7"/>
      <c r="H1183" s="7"/>
      <c r="I1183" s="7"/>
    </row>
    <row r="1184" spans="1:9" x14ac:dyDescent="0.3">
      <c r="A1184" s="3"/>
      <c r="B1184" s="7"/>
      <c r="C1184" s="7"/>
      <c r="D1184" s="7"/>
      <c r="E1184" s="7"/>
      <c r="F1184" s="7"/>
      <c r="G1184" s="7"/>
      <c r="H1184" s="7"/>
      <c r="I1184" s="7"/>
    </row>
    <row r="1185" spans="1:9" x14ac:dyDescent="0.3">
      <c r="A1185" s="3"/>
      <c r="B1185" s="7"/>
      <c r="C1185" s="7"/>
      <c r="D1185" s="7"/>
      <c r="E1185" s="7"/>
      <c r="F1185" s="7"/>
      <c r="G1185" s="7"/>
      <c r="H1185" s="7"/>
      <c r="I1185" s="7"/>
    </row>
    <row r="1186" spans="1:9" x14ac:dyDescent="0.3">
      <c r="A1186" s="3"/>
      <c r="B1186" s="7"/>
      <c r="C1186" s="7"/>
      <c r="D1186" s="7"/>
      <c r="E1186" s="7"/>
      <c r="F1186" s="7"/>
      <c r="G1186" s="7"/>
      <c r="H1186" s="7"/>
      <c r="I1186" s="7"/>
    </row>
    <row r="1187" spans="1:9" x14ac:dyDescent="0.3">
      <c r="A1187" s="3"/>
      <c r="B1187" s="7"/>
      <c r="C1187" s="7"/>
      <c r="D1187" s="7"/>
      <c r="E1187" s="7"/>
      <c r="F1187" s="7"/>
      <c r="G1187" s="7"/>
      <c r="H1187" s="7"/>
      <c r="I1187" s="7"/>
    </row>
    <row r="1188" spans="1:9" x14ac:dyDescent="0.3">
      <c r="A1188" s="3"/>
      <c r="B1188" s="7"/>
      <c r="C1188" s="7"/>
      <c r="D1188" s="7"/>
      <c r="E1188" s="7"/>
      <c r="F1188" s="7"/>
      <c r="G1188" s="7"/>
      <c r="H1188" s="7"/>
      <c r="I1188" s="7"/>
    </row>
    <row r="1189" spans="1:9" x14ac:dyDescent="0.3">
      <c r="A1189" s="3"/>
      <c r="B1189" s="7"/>
      <c r="C1189" s="7"/>
      <c r="D1189" s="7"/>
      <c r="E1189" s="7"/>
      <c r="F1189" s="7"/>
      <c r="G1189" s="7"/>
      <c r="H1189" s="7"/>
      <c r="I1189" s="7"/>
    </row>
    <row r="1190" spans="1:9" x14ac:dyDescent="0.3">
      <c r="A1190" s="3"/>
      <c r="B1190" s="7"/>
      <c r="C1190" s="7"/>
      <c r="D1190" s="7"/>
      <c r="E1190" s="7"/>
      <c r="F1190" s="7"/>
      <c r="G1190" s="7"/>
      <c r="H1190" s="7"/>
      <c r="I1190" s="7"/>
    </row>
    <row r="1191" spans="1:9" x14ac:dyDescent="0.3">
      <c r="A1191" s="3"/>
      <c r="B1191" s="7"/>
      <c r="C1191" s="7"/>
      <c r="D1191" s="7"/>
      <c r="E1191" s="7"/>
      <c r="F1191" s="7"/>
      <c r="G1191" s="7"/>
      <c r="H1191" s="7"/>
      <c r="I1191" s="7"/>
    </row>
    <row r="1192" spans="1:9" x14ac:dyDescent="0.3">
      <c r="A1192" s="3"/>
      <c r="B1192" s="7"/>
      <c r="C1192" s="7"/>
      <c r="D1192" s="7"/>
      <c r="E1192" s="7"/>
      <c r="F1192" s="7"/>
      <c r="G1192" s="7"/>
      <c r="H1192" s="7"/>
      <c r="I1192" s="7"/>
    </row>
    <row r="1193" spans="1:9" x14ac:dyDescent="0.3">
      <c r="A1193" s="3"/>
      <c r="B1193" s="7"/>
      <c r="C1193" s="7"/>
      <c r="D1193" s="7"/>
      <c r="E1193" s="7"/>
      <c r="F1193" s="7"/>
      <c r="G1193" s="7"/>
      <c r="H1193" s="7"/>
      <c r="I1193" s="7"/>
    </row>
    <row r="1194" spans="1:9" x14ac:dyDescent="0.3">
      <c r="A1194" s="3"/>
      <c r="B1194" s="7"/>
      <c r="C1194" s="7"/>
      <c r="D1194" s="7"/>
      <c r="E1194" s="7"/>
      <c r="F1194" s="7"/>
      <c r="G1194" s="7"/>
      <c r="H1194" s="7"/>
      <c r="I1194" s="7"/>
    </row>
    <row r="1195" spans="1:9" x14ac:dyDescent="0.3">
      <c r="A1195" s="3"/>
      <c r="B1195" s="7"/>
      <c r="C1195" s="7"/>
      <c r="D1195" s="7"/>
      <c r="E1195" s="7"/>
      <c r="F1195" s="7"/>
      <c r="G1195" s="7"/>
      <c r="H1195" s="7"/>
      <c r="I1195" s="7"/>
    </row>
    <row r="1196" spans="1:9" x14ac:dyDescent="0.3">
      <c r="A1196" s="3"/>
      <c r="B1196" s="7"/>
      <c r="C1196" s="7"/>
      <c r="D1196" s="7"/>
      <c r="E1196" s="7"/>
      <c r="F1196" s="7"/>
      <c r="G1196" s="7"/>
      <c r="H1196" s="7"/>
      <c r="I1196" s="7"/>
    </row>
    <row r="1197" spans="1:9" x14ac:dyDescent="0.3">
      <c r="A1197" s="3"/>
      <c r="B1197" s="7"/>
      <c r="C1197" s="7"/>
      <c r="D1197" s="7"/>
      <c r="E1197" s="7"/>
      <c r="F1197" s="7"/>
      <c r="G1197" s="7"/>
      <c r="H1197" s="7"/>
      <c r="I1197" s="7"/>
    </row>
    <row r="1198" spans="1:9" x14ac:dyDescent="0.3">
      <c r="A1198" s="3"/>
      <c r="B1198" s="7"/>
      <c r="C1198" s="7"/>
      <c r="D1198" s="7"/>
      <c r="E1198" s="7"/>
      <c r="F1198" s="7"/>
      <c r="G1198" s="7"/>
      <c r="H1198" s="7"/>
      <c r="I1198" s="7"/>
    </row>
    <row r="1199" spans="1:9" x14ac:dyDescent="0.3">
      <c r="A1199" s="3"/>
      <c r="B1199" s="7"/>
      <c r="C1199" s="7"/>
      <c r="D1199" s="7"/>
      <c r="E1199" s="7"/>
      <c r="F1199" s="7"/>
      <c r="G1199" s="7"/>
      <c r="H1199" s="7"/>
      <c r="I1199" s="7"/>
    </row>
    <row r="1200" spans="1:9" x14ac:dyDescent="0.3">
      <c r="A1200" s="3"/>
      <c r="B1200" s="7"/>
      <c r="C1200" s="7"/>
      <c r="D1200" s="7"/>
      <c r="E1200" s="7"/>
      <c r="F1200" s="7"/>
      <c r="G1200" s="7"/>
      <c r="H1200" s="7"/>
      <c r="I1200" s="7"/>
    </row>
    <row r="1201" spans="1:9" x14ac:dyDescent="0.3">
      <c r="A1201" s="3"/>
      <c r="B1201" s="7"/>
      <c r="C1201" s="7"/>
      <c r="D1201" s="7"/>
      <c r="E1201" s="7"/>
      <c r="F1201" s="7"/>
      <c r="G1201" s="7"/>
      <c r="H1201" s="7"/>
      <c r="I1201" s="7"/>
    </row>
    <row r="1202" spans="1:9" x14ac:dyDescent="0.3">
      <c r="A1202" s="3"/>
      <c r="B1202" s="7"/>
      <c r="C1202" s="7"/>
      <c r="D1202" s="7"/>
      <c r="E1202" s="7"/>
      <c r="F1202" s="7"/>
      <c r="G1202" s="7"/>
      <c r="H1202" s="7"/>
      <c r="I1202" s="7"/>
    </row>
    <row r="1203" spans="1:9" x14ac:dyDescent="0.3">
      <c r="A1203" s="3"/>
      <c r="B1203" s="7"/>
      <c r="C1203" s="7"/>
      <c r="D1203" s="7"/>
      <c r="E1203" s="7"/>
      <c r="F1203" s="7"/>
      <c r="G1203" s="7"/>
      <c r="H1203" s="7"/>
      <c r="I1203" s="7"/>
    </row>
    <row r="1204" spans="1:9" x14ac:dyDescent="0.3">
      <c r="A1204" s="3"/>
      <c r="B1204" s="7"/>
      <c r="C1204" s="7"/>
      <c r="D1204" s="7"/>
      <c r="E1204" s="7"/>
      <c r="F1204" s="7"/>
      <c r="G1204" s="7"/>
      <c r="H1204" s="7"/>
      <c r="I1204" s="7"/>
    </row>
    <row r="1205" spans="1:9" x14ac:dyDescent="0.3">
      <c r="A1205" s="3"/>
      <c r="B1205" s="7"/>
      <c r="C1205" s="7"/>
      <c r="D1205" s="7"/>
      <c r="E1205" s="7"/>
      <c r="F1205" s="7"/>
      <c r="G1205" s="7"/>
      <c r="H1205" s="7"/>
      <c r="I1205" s="7"/>
    </row>
    <row r="1206" spans="1:9" x14ac:dyDescent="0.3">
      <c r="A1206" s="3"/>
      <c r="B1206" s="7"/>
      <c r="C1206" s="7"/>
      <c r="D1206" s="7"/>
      <c r="E1206" s="7"/>
      <c r="F1206" s="7"/>
      <c r="G1206" s="7"/>
      <c r="H1206" s="7"/>
      <c r="I1206" s="7"/>
    </row>
    <row r="1207" spans="1:9" x14ac:dyDescent="0.3">
      <c r="A1207" s="3"/>
      <c r="B1207" s="7"/>
      <c r="C1207" s="7"/>
      <c r="D1207" s="7"/>
      <c r="E1207" s="7"/>
      <c r="F1207" s="7"/>
      <c r="G1207" s="7"/>
      <c r="H1207" s="7"/>
      <c r="I1207" s="7"/>
    </row>
    <row r="1208" spans="1:9" x14ac:dyDescent="0.3">
      <c r="A1208" s="3"/>
      <c r="B1208" s="7"/>
      <c r="C1208" s="7"/>
      <c r="D1208" s="7"/>
      <c r="E1208" s="7"/>
      <c r="F1208" s="7"/>
      <c r="G1208" s="7"/>
      <c r="H1208" s="7"/>
      <c r="I1208" s="7"/>
    </row>
    <row r="1209" spans="1:9" x14ac:dyDescent="0.3">
      <c r="A1209" s="3"/>
      <c r="B1209" s="7"/>
      <c r="C1209" s="7"/>
      <c r="D1209" s="7"/>
      <c r="E1209" s="7"/>
      <c r="F1209" s="7"/>
      <c r="G1209" s="7"/>
      <c r="H1209" s="7"/>
      <c r="I1209" s="7"/>
    </row>
    <row r="1210" spans="1:9" x14ac:dyDescent="0.3">
      <c r="A1210" s="3"/>
      <c r="B1210" s="7"/>
      <c r="C1210" s="7"/>
      <c r="D1210" s="7"/>
      <c r="E1210" s="7"/>
      <c r="F1210" s="7"/>
      <c r="G1210" s="7"/>
      <c r="H1210" s="7"/>
      <c r="I1210" s="7"/>
    </row>
    <row r="1211" spans="1:9" x14ac:dyDescent="0.3">
      <c r="A1211" s="3"/>
      <c r="B1211" s="7"/>
      <c r="C1211" s="7"/>
      <c r="D1211" s="7"/>
      <c r="E1211" s="7"/>
      <c r="F1211" s="7"/>
      <c r="G1211" s="7"/>
      <c r="H1211" s="7"/>
      <c r="I1211" s="7"/>
    </row>
    <row r="1212" spans="1:9" x14ac:dyDescent="0.3">
      <c r="A1212" s="3"/>
      <c r="B1212" s="7"/>
      <c r="C1212" s="7"/>
      <c r="D1212" s="7"/>
      <c r="E1212" s="7"/>
      <c r="F1212" s="7"/>
      <c r="G1212" s="7"/>
      <c r="H1212" s="7"/>
      <c r="I1212" s="7"/>
    </row>
    <row r="1213" spans="1:9" x14ac:dyDescent="0.3">
      <c r="A1213" s="3"/>
      <c r="B1213" s="7"/>
      <c r="C1213" s="7"/>
      <c r="D1213" s="7"/>
      <c r="E1213" s="7"/>
      <c r="F1213" s="7"/>
      <c r="G1213" s="7"/>
      <c r="H1213" s="7"/>
      <c r="I1213" s="7"/>
    </row>
    <row r="1214" spans="1:9" x14ac:dyDescent="0.3">
      <c r="A1214" s="3"/>
      <c r="B1214" s="7"/>
      <c r="C1214" s="7"/>
      <c r="D1214" s="7"/>
      <c r="E1214" s="7"/>
      <c r="F1214" s="7"/>
      <c r="G1214" s="7"/>
      <c r="H1214" s="7"/>
      <c r="I1214" s="7"/>
    </row>
    <row r="1215" spans="1:9" x14ac:dyDescent="0.3">
      <c r="A1215" s="3"/>
      <c r="B1215" s="7"/>
      <c r="C1215" s="7"/>
      <c r="D1215" s="7"/>
      <c r="E1215" s="7"/>
      <c r="F1215" s="7"/>
      <c r="G1215" s="7"/>
      <c r="H1215" s="7"/>
      <c r="I1215" s="7"/>
    </row>
    <row r="1216" spans="1:9" x14ac:dyDescent="0.3">
      <c r="A1216" s="3"/>
      <c r="B1216" s="7"/>
      <c r="C1216" s="7"/>
      <c r="D1216" s="7"/>
      <c r="E1216" s="7"/>
      <c r="F1216" s="7"/>
      <c r="G1216" s="7"/>
      <c r="H1216" s="7"/>
      <c r="I1216" s="7"/>
    </row>
    <row r="1217" spans="1:9" x14ac:dyDescent="0.3">
      <c r="A1217" s="3"/>
      <c r="B1217" s="7"/>
      <c r="C1217" s="7"/>
      <c r="D1217" s="7"/>
      <c r="E1217" s="7"/>
      <c r="F1217" s="7"/>
      <c r="G1217" s="7"/>
      <c r="H1217" s="7"/>
      <c r="I1217" s="7"/>
    </row>
    <row r="1218" spans="1:9" x14ac:dyDescent="0.3">
      <c r="A1218" s="3"/>
      <c r="B1218" s="7"/>
      <c r="C1218" s="7"/>
      <c r="D1218" s="7"/>
      <c r="E1218" s="7"/>
      <c r="F1218" s="7"/>
      <c r="G1218" s="7"/>
      <c r="H1218" s="7"/>
      <c r="I1218" s="7"/>
    </row>
    <row r="1219" spans="1:9" x14ac:dyDescent="0.3">
      <c r="A1219" s="3"/>
      <c r="B1219" s="7"/>
      <c r="C1219" s="7"/>
      <c r="D1219" s="7"/>
      <c r="E1219" s="7"/>
      <c r="F1219" s="7"/>
      <c r="G1219" s="7"/>
      <c r="H1219" s="7"/>
      <c r="I1219" s="7"/>
    </row>
    <row r="1220" spans="1:9" x14ac:dyDescent="0.3">
      <c r="A1220" s="3"/>
      <c r="B1220" s="7"/>
      <c r="C1220" s="7"/>
      <c r="D1220" s="7"/>
      <c r="E1220" s="7"/>
      <c r="F1220" s="7"/>
      <c r="G1220" s="7"/>
      <c r="H1220" s="7"/>
      <c r="I1220" s="7"/>
    </row>
    <row r="1221" spans="1:9" x14ac:dyDescent="0.3">
      <c r="A1221" s="3"/>
      <c r="B1221" s="7"/>
      <c r="C1221" s="7"/>
      <c r="D1221" s="7"/>
      <c r="E1221" s="7"/>
      <c r="F1221" s="7"/>
      <c r="G1221" s="7"/>
      <c r="H1221" s="7"/>
      <c r="I1221" s="7"/>
    </row>
    <row r="1222" spans="1:9" x14ac:dyDescent="0.3">
      <c r="A1222" s="3"/>
      <c r="B1222" s="7"/>
      <c r="C1222" s="7"/>
      <c r="D1222" s="7"/>
      <c r="E1222" s="7"/>
      <c r="F1222" s="7"/>
      <c r="G1222" s="7"/>
      <c r="H1222" s="7"/>
      <c r="I1222" s="7"/>
    </row>
    <row r="1223" spans="1:9" x14ac:dyDescent="0.3">
      <c r="A1223" s="3"/>
      <c r="B1223" s="7"/>
      <c r="C1223" s="7"/>
      <c r="D1223" s="7"/>
      <c r="E1223" s="7"/>
      <c r="F1223" s="7"/>
      <c r="G1223" s="7"/>
      <c r="H1223" s="7"/>
      <c r="I1223" s="7"/>
    </row>
    <row r="1224" spans="1:9" x14ac:dyDescent="0.3">
      <c r="A1224" s="3"/>
      <c r="B1224" s="7"/>
      <c r="C1224" s="7"/>
      <c r="D1224" s="7"/>
      <c r="E1224" s="7"/>
      <c r="F1224" s="7"/>
      <c r="G1224" s="7"/>
      <c r="H1224" s="7"/>
      <c r="I1224" s="7"/>
    </row>
    <row r="1225" spans="1:9" x14ac:dyDescent="0.3">
      <c r="A1225" s="4"/>
      <c r="B1225" s="7"/>
      <c r="C1225" s="7"/>
      <c r="D1225" s="7"/>
      <c r="E1225" s="7"/>
      <c r="F1225" s="7"/>
      <c r="G1225" s="7"/>
      <c r="H1225" s="7"/>
      <c r="I1225" s="7"/>
    </row>
    <row r="1226" spans="1:9" x14ac:dyDescent="0.3">
      <c r="A1226" s="4"/>
      <c r="B1226" s="7"/>
      <c r="C1226" s="7"/>
      <c r="D1226" s="7"/>
      <c r="E1226" s="7"/>
      <c r="F1226" s="7"/>
      <c r="G1226" s="7"/>
      <c r="H1226" s="7"/>
      <c r="I1226" s="7"/>
    </row>
    <row r="1227" spans="1:9" x14ac:dyDescent="0.3">
      <c r="A1227" s="4"/>
      <c r="B1227" s="7"/>
      <c r="C1227" s="7"/>
      <c r="D1227" s="7"/>
      <c r="E1227" s="7"/>
      <c r="F1227" s="7"/>
      <c r="G1227" s="7"/>
      <c r="H1227" s="7"/>
      <c r="I1227" s="7"/>
    </row>
    <row r="1228" spans="1:9" x14ac:dyDescent="0.3">
      <c r="A1228" s="4"/>
      <c r="B1228" s="7"/>
      <c r="C1228" s="7"/>
      <c r="D1228" s="7"/>
      <c r="E1228" s="7"/>
      <c r="F1228" s="7"/>
      <c r="G1228" s="7"/>
      <c r="H1228" s="7"/>
      <c r="I1228" s="7"/>
    </row>
    <row r="1229" spans="1:9" x14ac:dyDescent="0.3">
      <c r="A1229" s="4"/>
      <c r="B1229" s="7"/>
      <c r="C1229" s="7"/>
      <c r="D1229" s="7"/>
      <c r="E1229" s="7"/>
      <c r="F1229" s="7"/>
      <c r="G1229" s="7"/>
      <c r="H1229" s="7"/>
      <c r="I1229" s="7"/>
    </row>
    <row r="1230" spans="1:9" x14ac:dyDescent="0.3">
      <c r="A1230" s="3"/>
      <c r="B1230" s="7"/>
      <c r="C1230" s="7"/>
      <c r="D1230" s="7"/>
      <c r="E1230" s="7"/>
      <c r="F1230" s="7"/>
      <c r="G1230" s="7"/>
      <c r="H1230" s="7"/>
      <c r="I1230" s="7"/>
    </row>
    <row r="1231" spans="1:9" x14ac:dyDescent="0.3">
      <c r="A1231" s="3"/>
      <c r="B1231" s="7"/>
      <c r="C1231" s="7"/>
      <c r="D1231" s="7"/>
      <c r="E1231" s="7"/>
      <c r="F1231" s="7"/>
      <c r="G1231" s="7"/>
      <c r="H1231" s="7"/>
      <c r="I1231" s="7"/>
    </row>
    <row r="1232" spans="1:9" x14ac:dyDescent="0.3">
      <c r="A1232" s="3"/>
      <c r="B1232" s="7"/>
      <c r="C1232" s="7"/>
      <c r="D1232" s="7"/>
      <c r="E1232" s="7"/>
      <c r="F1232" s="7"/>
      <c r="G1232" s="7"/>
      <c r="H1232" s="7"/>
      <c r="I1232" s="7"/>
    </row>
    <row r="1233" spans="1:9" x14ac:dyDescent="0.3">
      <c r="A1233" s="4"/>
      <c r="B1233" s="7"/>
      <c r="C1233" s="7"/>
      <c r="D1233" s="7"/>
      <c r="E1233" s="7"/>
      <c r="F1233" s="7"/>
      <c r="G1233" s="7"/>
      <c r="H1233" s="7"/>
      <c r="I1233" s="7"/>
    </row>
    <row r="1234" spans="1:9" x14ac:dyDescent="0.3">
      <c r="A1234" s="3"/>
      <c r="B1234" s="7"/>
      <c r="C1234" s="7"/>
      <c r="D1234" s="7"/>
      <c r="E1234" s="7"/>
      <c r="F1234" s="7"/>
      <c r="G1234" s="7"/>
      <c r="H1234" s="7"/>
      <c r="I1234" s="7"/>
    </row>
    <row r="1235" spans="1:9" x14ac:dyDescent="0.3">
      <c r="A1235" s="3"/>
      <c r="B1235" s="7"/>
      <c r="C1235" s="7"/>
      <c r="D1235" s="7"/>
      <c r="E1235" s="7"/>
      <c r="F1235" s="7"/>
      <c r="G1235" s="7"/>
      <c r="H1235" s="7"/>
      <c r="I1235" s="7"/>
    </row>
    <row r="1236" spans="1:9" x14ac:dyDescent="0.3">
      <c r="A1236" s="3"/>
      <c r="B1236" s="7"/>
      <c r="C1236" s="7"/>
      <c r="D1236" s="7"/>
      <c r="E1236" s="7"/>
      <c r="F1236" s="7"/>
      <c r="G1236" s="7"/>
      <c r="H1236" s="7"/>
      <c r="I1236" s="7"/>
    </row>
    <row r="1237" spans="1:9" x14ac:dyDescent="0.3">
      <c r="A1237" s="3"/>
      <c r="B1237" s="7"/>
      <c r="C1237" s="7"/>
      <c r="D1237" s="7"/>
      <c r="E1237" s="7"/>
      <c r="F1237" s="7"/>
      <c r="G1237" s="7"/>
      <c r="H1237" s="7"/>
      <c r="I1237" s="7"/>
    </row>
    <row r="1238" spans="1:9" x14ac:dyDescent="0.3">
      <c r="A1238" s="3"/>
      <c r="B1238" s="7"/>
      <c r="C1238" s="7"/>
      <c r="D1238" s="7"/>
      <c r="E1238" s="7"/>
      <c r="F1238" s="7"/>
      <c r="G1238" s="7"/>
      <c r="H1238" s="7"/>
      <c r="I1238" s="7"/>
    </row>
    <row r="1239" spans="1:9" x14ac:dyDescent="0.3">
      <c r="A1239" s="3"/>
      <c r="B1239" s="7"/>
      <c r="C1239" s="7"/>
      <c r="D1239" s="7"/>
      <c r="E1239" s="7"/>
      <c r="F1239" s="7"/>
      <c r="G1239" s="7"/>
      <c r="H1239" s="7"/>
      <c r="I1239" s="7"/>
    </row>
    <row r="1240" spans="1:9" x14ac:dyDescent="0.3">
      <c r="A1240" s="3"/>
      <c r="B1240" s="7"/>
      <c r="C1240" s="7"/>
      <c r="D1240" s="7"/>
      <c r="E1240" s="7"/>
      <c r="F1240" s="7"/>
      <c r="G1240" s="7"/>
      <c r="H1240" s="7"/>
      <c r="I1240" s="7"/>
    </row>
    <row r="1241" spans="1:9" x14ac:dyDescent="0.3">
      <c r="A1241" s="3"/>
      <c r="B1241" s="7"/>
      <c r="C1241" s="7"/>
      <c r="D1241" s="7"/>
      <c r="E1241" s="7"/>
      <c r="F1241" s="7"/>
      <c r="G1241" s="7"/>
      <c r="H1241" s="7"/>
      <c r="I1241" s="7"/>
    </row>
    <row r="1242" spans="1:9" x14ac:dyDescent="0.3">
      <c r="A1242" s="3"/>
      <c r="B1242" s="7"/>
      <c r="C1242" s="7"/>
      <c r="D1242" s="7"/>
      <c r="E1242" s="7"/>
      <c r="F1242" s="7"/>
      <c r="G1242" s="7"/>
      <c r="H1242" s="7"/>
      <c r="I1242" s="7"/>
    </row>
    <row r="1243" spans="1:9" x14ac:dyDescent="0.3">
      <c r="A1243" s="3"/>
      <c r="B1243" s="7"/>
      <c r="C1243" s="7"/>
      <c r="D1243" s="7"/>
      <c r="E1243" s="7"/>
      <c r="F1243" s="7"/>
      <c r="G1243" s="7"/>
      <c r="H1243" s="7"/>
      <c r="I1243" s="7"/>
    </row>
    <row r="1244" spans="1:9" x14ac:dyDescent="0.3">
      <c r="A1244" s="3"/>
      <c r="B1244" s="7"/>
      <c r="C1244" s="7"/>
      <c r="D1244" s="7"/>
      <c r="E1244" s="7"/>
      <c r="F1244" s="7"/>
      <c r="G1244" s="7"/>
      <c r="H1244" s="7"/>
      <c r="I1244" s="7"/>
    </row>
    <row r="1245" spans="1:9" x14ac:dyDescent="0.3">
      <c r="A1245" s="3"/>
      <c r="B1245" s="7"/>
      <c r="C1245" s="7"/>
      <c r="D1245" s="7"/>
      <c r="E1245" s="7"/>
      <c r="F1245" s="7"/>
      <c r="G1245" s="7"/>
      <c r="H1245" s="7"/>
      <c r="I1245" s="7"/>
    </row>
    <row r="1246" spans="1:9" x14ac:dyDescent="0.3">
      <c r="A1246" s="3"/>
      <c r="B1246" s="7"/>
      <c r="C1246" s="7"/>
      <c r="D1246" s="7"/>
      <c r="E1246" s="7"/>
      <c r="F1246" s="7"/>
      <c r="G1246" s="7"/>
      <c r="H1246" s="7"/>
      <c r="I1246" s="7"/>
    </row>
    <row r="1247" spans="1:9" x14ac:dyDescent="0.3">
      <c r="A1247" s="3"/>
      <c r="B1247" s="7"/>
      <c r="C1247" s="7"/>
      <c r="D1247" s="7"/>
      <c r="E1247" s="7"/>
      <c r="F1247" s="7"/>
      <c r="G1247" s="7"/>
      <c r="H1247" s="7"/>
      <c r="I1247" s="7"/>
    </row>
    <row r="1248" spans="1:9" x14ac:dyDescent="0.3">
      <c r="A1248" s="3"/>
      <c r="B1248" s="7"/>
      <c r="C1248" s="7"/>
      <c r="D1248" s="7"/>
      <c r="E1248" s="7"/>
      <c r="F1248" s="7"/>
      <c r="G1248" s="7"/>
      <c r="H1248" s="7"/>
      <c r="I1248" s="7"/>
    </row>
    <row r="1249" spans="1:9" x14ac:dyDescent="0.3">
      <c r="A1249" s="3"/>
      <c r="B1249" s="7"/>
      <c r="C1249" s="7"/>
      <c r="D1249" s="7"/>
      <c r="E1249" s="7"/>
      <c r="F1249" s="7"/>
      <c r="G1249" s="7"/>
      <c r="H1249" s="7"/>
      <c r="I1249" s="7"/>
    </row>
    <row r="1250" spans="1:9" x14ac:dyDescent="0.3">
      <c r="A1250" s="3"/>
      <c r="B1250" s="7"/>
      <c r="C1250" s="7"/>
      <c r="D1250" s="7"/>
      <c r="E1250" s="7"/>
      <c r="F1250" s="7"/>
      <c r="G1250" s="7"/>
      <c r="H1250" s="7"/>
      <c r="I1250" s="7"/>
    </row>
    <row r="1251" spans="1:9" x14ac:dyDescent="0.3">
      <c r="A1251" s="3"/>
      <c r="B1251" s="7"/>
      <c r="C1251" s="7"/>
      <c r="D1251" s="7"/>
      <c r="E1251" s="7"/>
      <c r="F1251" s="7"/>
      <c r="G1251" s="7"/>
      <c r="H1251" s="7"/>
      <c r="I1251" s="7"/>
    </row>
    <row r="1252" spans="1:9" x14ac:dyDescent="0.3">
      <c r="A1252" s="3"/>
      <c r="B1252" s="7"/>
      <c r="C1252" s="7"/>
      <c r="D1252" s="7"/>
      <c r="E1252" s="7"/>
      <c r="F1252" s="7"/>
      <c r="G1252" s="7"/>
      <c r="H1252" s="7"/>
      <c r="I1252" s="7"/>
    </row>
    <row r="1253" spans="1:9" x14ac:dyDescent="0.3">
      <c r="A1253" s="3"/>
      <c r="B1253" s="7"/>
      <c r="C1253" s="7"/>
      <c r="D1253" s="7"/>
      <c r="E1253" s="7"/>
      <c r="F1253" s="7"/>
      <c r="G1253" s="7"/>
      <c r="H1253" s="7"/>
      <c r="I1253" s="7"/>
    </row>
    <row r="1254" spans="1:9" x14ac:dyDescent="0.3">
      <c r="A1254" s="3"/>
      <c r="B1254" s="7"/>
      <c r="C1254" s="7"/>
      <c r="D1254" s="7"/>
      <c r="E1254" s="7"/>
      <c r="F1254" s="7"/>
      <c r="G1254" s="7"/>
      <c r="H1254" s="7"/>
      <c r="I1254" s="7"/>
    </row>
    <row r="1255" spans="1:9" x14ac:dyDescent="0.3">
      <c r="A1255" s="3"/>
      <c r="B1255" s="7"/>
      <c r="C1255" s="7"/>
      <c r="D1255" s="7"/>
      <c r="E1255" s="7"/>
      <c r="F1255" s="7"/>
      <c r="G1255" s="7"/>
      <c r="H1255" s="7"/>
      <c r="I1255" s="7"/>
    </row>
    <row r="1256" spans="1:9" x14ac:dyDescent="0.3">
      <c r="A1256" s="3"/>
      <c r="B1256" s="7"/>
      <c r="C1256" s="7"/>
      <c r="D1256" s="7"/>
      <c r="E1256" s="7"/>
      <c r="F1256" s="7"/>
      <c r="G1256" s="7"/>
      <c r="H1256" s="7"/>
      <c r="I1256" s="7"/>
    </row>
    <row r="1257" spans="1:9" x14ac:dyDescent="0.3">
      <c r="A1257" s="3"/>
      <c r="B1257" s="7"/>
      <c r="C1257" s="7"/>
      <c r="D1257" s="7"/>
      <c r="E1257" s="7"/>
      <c r="F1257" s="7"/>
      <c r="G1257" s="7"/>
      <c r="H1257" s="7"/>
      <c r="I1257" s="7"/>
    </row>
    <row r="1258" spans="1:9" x14ac:dyDescent="0.3">
      <c r="A1258" s="3"/>
      <c r="B1258" s="7"/>
      <c r="C1258" s="7"/>
      <c r="D1258" s="7"/>
      <c r="E1258" s="7"/>
      <c r="F1258" s="7"/>
      <c r="G1258" s="7"/>
      <c r="H1258" s="7"/>
      <c r="I1258" s="7"/>
    </row>
    <row r="1259" spans="1:9" x14ac:dyDescent="0.3">
      <c r="A1259" s="3"/>
      <c r="B1259" s="7"/>
      <c r="C1259" s="7"/>
      <c r="D1259" s="7"/>
      <c r="E1259" s="7"/>
      <c r="F1259" s="7"/>
      <c r="G1259" s="7"/>
      <c r="H1259" s="7"/>
      <c r="I1259" s="7"/>
    </row>
    <row r="1260" spans="1:9" x14ac:dyDescent="0.3">
      <c r="A1260" s="3"/>
      <c r="B1260" s="7"/>
      <c r="C1260" s="7"/>
      <c r="D1260" s="7"/>
      <c r="E1260" s="7"/>
      <c r="F1260" s="7"/>
      <c r="G1260" s="7"/>
      <c r="H1260" s="7"/>
      <c r="I1260" s="7"/>
    </row>
    <row r="1261" spans="1:9" x14ac:dyDescent="0.3">
      <c r="A1261" s="3"/>
      <c r="B1261" s="7"/>
      <c r="C1261" s="7"/>
      <c r="D1261" s="7"/>
      <c r="E1261" s="7"/>
      <c r="F1261" s="7"/>
      <c r="G1261" s="7"/>
      <c r="H1261" s="7"/>
      <c r="I1261" s="7"/>
    </row>
    <row r="1262" spans="1:9" x14ac:dyDescent="0.3">
      <c r="A1262" s="3"/>
      <c r="B1262" s="7"/>
      <c r="C1262" s="7"/>
      <c r="D1262" s="7"/>
      <c r="E1262" s="7"/>
      <c r="F1262" s="7"/>
      <c r="G1262" s="7"/>
      <c r="H1262" s="7"/>
      <c r="I1262" s="7"/>
    </row>
    <row r="1263" spans="1:9" x14ac:dyDescent="0.3">
      <c r="A1263" s="3"/>
      <c r="B1263" s="7"/>
      <c r="C1263" s="7"/>
      <c r="D1263" s="7"/>
      <c r="E1263" s="7"/>
      <c r="F1263" s="7"/>
      <c r="G1263" s="7"/>
      <c r="H1263" s="7"/>
      <c r="I1263" s="7"/>
    </row>
    <row r="1264" spans="1:9" x14ac:dyDescent="0.3">
      <c r="A1264" s="3"/>
      <c r="B1264" s="7"/>
      <c r="C1264" s="7"/>
      <c r="D1264" s="7"/>
      <c r="E1264" s="7"/>
      <c r="F1264" s="7"/>
      <c r="G1264" s="7"/>
      <c r="H1264" s="7"/>
      <c r="I1264" s="7"/>
    </row>
    <row r="1265" spans="1:9" x14ac:dyDescent="0.3">
      <c r="A1265" s="3"/>
      <c r="B1265" s="7"/>
      <c r="C1265" s="7"/>
      <c r="D1265" s="7"/>
      <c r="E1265" s="7"/>
      <c r="F1265" s="7"/>
      <c r="G1265" s="7"/>
      <c r="H1265" s="7"/>
      <c r="I1265" s="7"/>
    </row>
    <row r="1266" spans="1:9" x14ac:dyDescent="0.3">
      <c r="A1266" s="3"/>
      <c r="B1266" s="7"/>
      <c r="C1266" s="7"/>
      <c r="D1266" s="7"/>
      <c r="E1266" s="7"/>
      <c r="F1266" s="7"/>
      <c r="G1266" s="7"/>
      <c r="H1266" s="7"/>
      <c r="I1266" s="7"/>
    </row>
    <row r="1267" spans="1:9" x14ac:dyDescent="0.3">
      <c r="A1267" s="3"/>
      <c r="B1267" s="7"/>
      <c r="C1267" s="7"/>
      <c r="D1267" s="7"/>
      <c r="E1267" s="7"/>
      <c r="F1267" s="7"/>
      <c r="G1267" s="7"/>
      <c r="H1267" s="7"/>
      <c r="I1267" s="7"/>
    </row>
    <row r="1268" spans="1:9" x14ac:dyDescent="0.3">
      <c r="A1268" s="3"/>
      <c r="B1268" s="7"/>
      <c r="C1268" s="7"/>
      <c r="D1268" s="7"/>
      <c r="E1268" s="7"/>
      <c r="F1268" s="7"/>
      <c r="G1268" s="7"/>
      <c r="H1268" s="7"/>
      <c r="I1268" s="7"/>
    </row>
    <row r="1269" spans="1:9" x14ac:dyDescent="0.3">
      <c r="A1269" s="3"/>
      <c r="B1269" s="7"/>
      <c r="C1269" s="7"/>
      <c r="D1269" s="7"/>
      <c r="E1269" s="7"/>
      <c r="F1269" s="7"/>
      <c r="G1269" s="7"/>
      <c r="H1269" s="7"/>
      <c r="I1269" s="7"/>
    </row>
    <row r="1270" spans="1:9" x14ac:dyDescent="0.3">
      <c r="A1270" s="3"/>
      <c r="B1270" s="7"/>
      <c r="C1270" s="7"/>
      <c r="D1270" s="7"/>
      <c r="E1270" s="7"/>
      <c r="F1270" s="7"/>
      <c r="G1270" s="7"/>
      <c r="H1270" s="7"/>
      <c r="I1270" s="7"/>
    </row>
    <row r="1271" spans="1:9" x14ac:dyDescent="0.3">
      <c r="A1271" s="3"/>
      <c r="B1271" s="7"/>
      <c r="C1271" s="7"/>
      <c r="D1271" s="7"/>
      <c r="E1271" s="7"/>
      <c r="F1271" s="7"/>
      <c r="G1271" s="7"/>
      <c r="H1271" s="7"/>
      <c r="I1271" s="7"/>
    </row>
    <row r="1272" spans="1:9" x14ac:dyDescent="0.3">
      <c r="A1272" s="3"/>
      <c r="B1272" s="7"/>
      <c r="C1272" s="7"/>
      <c r="D1272" s="7"/>
      <c r="E1272" s="7"/>
      <c r="F1272" s="7"/>
      <c r="G1272" s="7"/>
      <c r="H1272" s="7"/>
      <c r="I1272" s="7"/>
    </row>
    <row r="1273" spans="1:9" x14ac:dyDescent="0.3">
      <c r="A1273" s="3"/>
      <c r="B1273" s="7"/>
      <c r="C1273" s="7"/>
      <c r="D1273" s="7"/>
      <c r="E1273" s="7"/>
      <c r="F1273" s="7"/>
      <c r="G1273" s="7"/>
      <c r="H1273" s="7"/>
      <c r="I1273" s="7"/>
    </row>
    <row r="1274" spans="1:9" x14ac:dyDescent="0.3">
      <c r="A1274" s="3"/>
      <c r="B1274" s="7"/>
      <c r="C1274" s="7"/>
      <c r="D1274" s="7"/>
      <c r="E1274" s="7"/>
      <c r="F1274" s="7"/>
      <c r="G1274" s="7"/>
      <c r="H1274" s="7"/>
      <c r="I1274" s="7"/>
    </row>
    <row r="1275" spans="1:9" x14ac:dyDescent="0.3">
      <c r="A1275" s="3"/>
      <c r="B1275" s="7"/>
      <c r="C1275" s="7"/>
      <c r="D1275" s="7"/>
      <c r="E1275" s="7"/>
      <c r="F1275" s="7"/>
      <c r="G1275" s="7"/>
      <c r="H1275" s="7"/>
      <c r="I1275" s="7"/>
    </row>
    <row r="1276" spans="1:9" x14ac:dyDescent="0.3">
      <c r="A1276" s="5"/>
      <c r="B1276" s="7"/>
      <c r="C1276" s="7"/>
      <c r="D1276" s="7"/>
      <c r="E1276" s="7"/>
      <c r="F1276" s="7"/>
      <c r="G1276" s="7"/>
      <c r="H1276" s="7"/>
      <c r="I1276" s="7"/>
    </row>
    <row r="1277" spans="1:9" x14ac:dyDescent="0.3">
      <c r="A1277" s="5"/>
      <c r="B1277" s="7"/>
      <c r="C1277" s="7"/>
      <c r="D1277" s="7"/>
      <c r="E1277" s="7"/>
      <c r="F1277" s="7"/>
      <c r="G1277" s="7"/>
      <c r="H1277" s="7"/>
      <c r="I1277" s="7"/>
    </row>
    <row r="1278" spans="1:9" x14ac:dyDescent="0.3">
      <c r="A1278" s="5"/>
      <c r="B1278" s="7"/>
      <c r="C1278" s="7"/>
      <c r="D1278" s="7"/>
      <c r="E1278" s="7"/>
      <c r="F1278" s="7"/>
      <c r="G1278" s="7"/>
      <c r="H1278" s="7"/>
      <c r="I1278" s="7"/>
    </row>
    <row r="1279" spans="1:9" x14ac:dyDescent="0.3">
      <c r="A1279" s="5"/>
      <c r="B1279" s="7"/>
      <c r="C1279" s="7"/>
      <c r="D1279" s="7"/>
      <c r="E1279" s="7"/>
      <c r="F1279" s="7"/>
      <c r="G1279" s="7"/>
      <c r="H1279" s="7"/>
      <c r="I1279" s="7"/>
    </row>
    <row r="1280" spans="1:9" x14ac:dyDescent="0.3">
      <c r="A1280" s="5"/>
      <c r="B1280" s="7"/>
      <c r="C1280" s="7"/>
      <c r="D1280" s="7"/>
      <c r="E1280" s="7"/>
      <c r="F1280" s="7"/>
      <c r="G1280" s="7"/>
      <c r="H1280" s="7"/>
      <c r="I1280" s="7"/>
    </row>
    <row r="1281" spans="1:9" x14ac:dyDescent="0.3">
      <c r="A1281" s="5"/>
      <c r="B1281" s="7"/>
      <c r="C1281" s="7"/>
      <c r="D1281" s="7"/>
      <c r="E1281" s="7"/>
      <c r="F1281" s="7"/>
      <c r="G1281" s="7"/>
      <c r="H1281" s="7"/>
      <c r="I1281" s="7"/>
    </row>
    <row r="1282" spans="1:9" x14ac:dyDescent="0.3">
      <c r="A1282" s="5"/>
      <c r="B1282" s="7"/>
      <c r="C1282" s="7"/>
      <c r="D1282" s="7"/>
      <c r="E1282" s="7"/>
      <c r="F1282" s="7"/>
      <c r="G1282" s="7"/>
      <c r="H1282" s="7"/>
      <c r="I1282" s="7"/>
    </row>
    <row r="1283" spans="1:9" x14ac:dyDescent="0.3">
      <c r="A1283" s="5"/>
      <c r="B1283" s="7"/>
      <c r="C1283" s="7"/>
      <c r="D1283" s="7"/>
      <c r="E1283" s="7"/>
      <c r="F1283" s="7"/>
      <c r="G1283" s="7"/>
      <c r="H1283" s="7"/>
      <c r="I1283" s="7"/>
    </row>
    <row r="1284" spans="1:9" x14ac:dyDescent="0.3">
      <c r="A1284" s="5"/>
      <c r="B1284" s="7"/>
      <c r="C1284" s="7"/>
      <c r="D1284" s="7"/>
      <c r="E1284" s="7"/>
      <c r="F1284" s="7"/>
      <c r="G1284" s="7"/>
      <c r="H1284" s="7"/>
      <c r="I1284" s="7"/>
    </row>
    <row r="1285" spans="1:9" x14ac:dyDescent="0.3">
      <c r="A1285" s="5"/>
      <c r="B1285" s="7"/>
      <c r="C1285" s="7"/>
      <c r="D1285" s="7"/>
      <c r="E1285" s="7"/>
      <c r="F1285" s="7"/>
      <c r="G1285" s="7"/>
      <c r="H1285" s="7"/>
      <c r="I1285" s="7"/>
    </row>
    <row r="1286" spans="1:9" x14ac:dyDescent="0.3">
      <c r="A1286" s="5"/>
      <c r="B1286" s="7"/>
      <c r="C1286" s="7"/>
      <c r="D1286" s="7"/>
      <c r="E1286" s="7"/>
      <c r="F1286" s="7"/>
      <c r="G1286" s="7"/>
      <c r="H1286" s="7"/>
      <c r="I1286" s="7"/>
    </row>
    <row r="1287" spans="1:9" x14ac:dyDescent="0.3">
      <c r="A1287" s="5"/>
      <c r="B1287" s="7"/>
      <c r="C1287" s="7"/>
      <c r="D1287" s="7"/>
      <c r="E1287" s="7"/>
      <c r="F1287" s="7"/>
      <c r="G1287" s="7"/>
      <c r="H1287" s="7"/>
      <c r="I1287" s="7"/>
    </row>
    <row r="1288" spans="1:9" x14ac:dyDescent="0.3">
      <c r="A1288" s="5"/>
      <c r="B1288" s="7"/>
      <c r="C1288" s="7"/>
      <c r="D1288" s="7"/>
      <c r="E1288" s="7"/>
      <c r="F1288" s="7"/>
      <c r="G1288" s="7"/>
      <c r="H1288" s="7"/>
      <c r="I1288" s="7"/>
    </row>
    <row r="1289" spans="1:9" x14ac:dyDescent="0.3">
      <c r="A1289" s="5"/>
      <c r="B1289" s="7"/>
      <c r="C1289" s="7"/>
      <c r="D1289" s="7"/>
      <c r="E1289" s="7"/>
      <c r="F1289" s="7"/>
      <c r="G1289" s="7"/>
      <c r="H1289" s="7"/>
      <c r="I1289" s="7"/>
    </row>
    <row r="1290" spans="1:9" x14ac:dyDescent="0.3">
      <c r="A1290" s="5"/>
      <c r="B1290" s="7"/>
      <c r="C1290" s="7"/>
      <c r="D1290" s="7"/>
      <c r="E1290" s="7"/>
      <c r="F1290" s="7"/>
      <c r="G1290" s="7"/>
      <c r="H1290" s="7"/>
      <c r="I1290" s="7"/>
    </row>
    <row r="1291" spans="1:9" x14ac:dyDescent="0.3">
      <c r="A1291" s="5"/>
      <c r="B1291" s="7"/>
      <c r="C1291" s="7"/>
      <c r="D1291" s="7"/>
      <c r="E1291" s="7"/>
      <c r="F1291" s="7"/>
      <c r="G1291" s="7"/>
      <c r="H1291" s="7"/>
      <c r="I1291" s="7"/>
    </row>
    <row r="1292" spans="1:9" x14ac:dyDescent="0.3">
      <c r="A1292" s="5"/>
      <c r="B1292" s="7"/>
      <c r="C1292" s="7"/>
      <c r="D1292" s="7"/>
      <c r="E1292" s="7"/>
      <c r="F1292" s="7"/>
      <c r="G1292" s="7"/>
      <c r="H1292" s="7"/>
      <c r="I1292" s="7"/>
    </row>
    <row r="1293" spans="1:9" x14ac:dyDescent="0.3">
      <c r="A1293" s="5"/>
      <c r="B1293" s="7"/>
      <c r="C1293" s="7"/>
      <c r="D1293" s="7"/>
      <c r="E1293" s="7"/>
      <c r="F1293" s="7"/>
      <c r="G1293" s="7"/>
      <c r="H1293" s="7"/>
      <c r="I1293" s="7"/>
    </row>
    <row r="1294" spans="1:9" x14ac:dyDescent="0.3">
      <c r="A1294" s="5"/>
      <c r="B1294" s="7"/>
      <c r="C1294" s="7"/>
      <c r="D1294" s="7"/>
      <c r="E1294" s="7"/>
      <c r="F1294" s="7"/>
      <c r="G1294" s="7"/>
      <c r="H1294" s="7"/>
      <c r="I1294" s="7"/>
    </row>
    <row r="1295" spans="1:9" x14ac:dyDescent="0.3">
      <c r="A1295" s="5"/>
      <c r="B1295" s="7"/>
      <c r="C1295" s="7"/>
      <c r="D1295" s="7"/>
      <c r="E1295" s="7"/>
      <c r="F1295" s="7"/>
      <c r="G1295" s="7"/>
      <c r="H1295" s="7"/>
      <c r="I1295" s="7"/>
    </row>
    <row r="1296" spans="1:9" x14ac:dyDescent="0.3">
      <c r="A1296" s="5"/>
      <c r="B1296" s="7"/>
      <c r="C1296" s="7"/>
      <c r="D1296" s="7"/>
      <c r="E1296" s="7"/>
      <c r="F1296" s="7"/>
      <c r="G1296" s="7"/>
      <c r="H1296" s="7"/>
      <c r="I1296" s="7"/>
    </row>
    <row r="1297" spans="1:9" x14ac:dyDescent="0.3">
      <c r="A1297" s="5"/>
      <c r="B1297" s="7"/>
      <c r="C1297" s="7"/>
      <c r="D1297" s="7"/>
      <c r="E1297" s="7"/>
      <c r="F1297" s="7"/>
      <c r="G1297" s="7"/>
      <c r="H1297" s="7"/>
      <c r="I1297" s="7"/>
    </row>
    <row r="1298" spans="1:9" x14ac:dyDescent="0.3">
      <c r="A1298" s="5"/>
      <c r="B1298" s="7"/>
      <c r="C1298" s="7"/>
      <c r="D1298" s="7"/>
      <c r="E1298" s="7"/>
      <c r="F1298" s="7"/>
      <c r="G1298" s="7"/>
      <c r="H1298" s="7"/>
      <c r="I1298" s="7"/>
    </row>
    <row r="1299" spans="1:9" x14ac:dyDescent="0.3">
      <c r="A1299" s="5"/>
      <c r="B1299" s="7"/>
      <c r="C1299" s="7"/>
      <c r="D1299" s="7"/>
      <c r="E1299" s="7"/>
      <c r="F1299" s="7"/>
      <c r="G1299" s="7"/>
      <c r="H1299" s="7"/>
      <c r="I1299" s="7"/>
    </row>
    <row r="1300" spans="1:9" x14ac:dyDescent="0.3">
      <c r="A1300" s="5"/>
      <c r="B1300" s="7"/>
      <c r="C1300" s="7"/>
      <c r="D1300" s="7"/>
      <c r="E1300" s="7"/>
      <c r="F1300" s="7"/>
      <c r="G1300" s="7"/>
      <c r="H1300" s="7"/>
      <c r="I1300" s="7"/>
    </row>
    <row r="1301" spans="1:9" x14ac:dyDescent="0.3">
      <c r="A1301" s="5"/>
      <c r="B1301" s="7"/>
      <c r="C1301" s="7"/>
      <c r="D1301" s="7"/>
      <c r="E1301" s="7"/>
      <c r="F1301" s="7"/>
      <c r="G1301" s="7"/>
      <c r="H1301" s="7"/>
      <c r="I1301" s="7"/>
    </row>
    <row r="1302" spans="1:9" x14ac:dyDescent="0.3">
      <c r="A1302" s="5"/>
      <c r="B1302" s="7"/>
      <c r="C1302" s="7"/>
      <c r="D1302" s="7"/>
      <c r="E1302" s="7"/>
      <c r="F1302" s="7"/>
      <c r="G1302" s="7"/>
      <c r="H1302" s="7"/>
      <c r="I1302" s="7"/>
    </row>
    <row r="1303" spans="1:9" x14ac:dyDescent="0.3">
      <c r="A1303" s="5"/>
      <c r="B1303" s="7"/>
      <c r="C1303" s="7"/>
      <c r="D1303" s="7"/>
      <c r="E1303" s="7"/>
      <c r="F1303" s="7"/>
      <c r="G1303" s="7"/>
      <c r="H1303" s="7"/>
      <c r="I1303" s="7"/>
    </row>
    <row r="1304" spans="1:9" x14ac:dyDescent="0.3">
      <c r="A1304" s="5"/>
      <c r="B1304" s="7"/>
      <c r="C1304" s="7"/>
      <c r="D1304" s="7"/>
      <c r="E1304" s="7"/>
      <c r="F1304" s="7"/>
      <c r="G1304" s="7"/>
      <c r="H1304" s="7"/>
      <c r="I1304" s="7"/>
    </row>
    <row r="1305" spans="1:9" x14ac:dyDescent="0.3">
      <c r="A1305" s="5"/>
      <c r="B1305" s="7"/>
      <c r="C1305" s="7"/>
      <c r="D1305" s="7"/>
      <c r="E1305" s="7"/>
      <c r="F1305" s="7"/>
      <c r="G1305" s="7"/>
      <c r="H1305" s="7"/>
      <c r="I1305" s="7"/>
    </row>
    <row r="1306" spans="1:9" x14ac:dyDescent="0.3">
      <c r="A1306" s="5"/>
      <c r="B1306" s="7"/>
      <c r="C1306" s="7"/>
      <c r="D1306" s="7"/>
      <c r="E1306" s="7"/>
      <c r="F1306" s="7"/>
      <c r="G1306" s="7"/>
      <c r="H1306" s="7"/>
      <c r="I1306" s="7"/>
    </row>
    <row r="1307" spans="1:9" x14ac:dyDescent="0.3">
      <c r="A1307" s="5"/>
      <c r="B1307" s="7"/>
      <c r="C1307" s="7"/>
      <c r="D1307" s="7"/>
      <c r="E1307" s="7"/>
      <c r="F1307" s="7"/>
      <c r="G1307" s="7"/>
      <c r="H1307" s="7"/>
      <c r="I1307" s="7"/>
    </row>
    <row r="1308" spans="1:9" x14ac:dyDescent="0.3">
      <c r="A1308" s="5"/>
      <c r="B1308" s="7"/>
      <c r="C1308" s="7"/>
      <c r="D1308" s="7"/>
      <c r="E1308" s="7"/>
      <c r="F1308" s="7"/>
      <c r="G1308" s="7"/>
      <c r="H1308" s="7"/>
      <c r="I1308" s="7"/>
    </row>
    <row r="1309" spans="1:9" x14ac:dyDescent="0.3">
      <c r="A1309" s="5"/>
      <c r="B1309" s="7"/>
      <c r="C1309" s="7"/>
      <c r="D1309" s="7"/>
      <c r="E1309" s="7"/>
      <c r="F1309" s="7"/>
      <c r="G1309" s="7"/>
      <c r="H1309" s="7"/>
      <c r="I1309" s="7"/>
    </row>
    <row r="1310" spans="1:9" x14ac:dyDescent="0.3">
      <c r="A1310" s="5"/>
      <c r="B1310" s="7"/>
      <c r="C1310" s="7"/>
      <c r="D1310" s="7"/>
      <c r="E1310" s="7"/>
      <c r="F1310" s="7"/>
      <c r="G1310" s="7"/>
      <c r="H1310" s="7"/>
      <c r="I1310" s="7"/>
    </row>
    <row r="1311" spans="1:9" x14ac:dyDescent="0.3">
      <c r="A1311" s="5"/>
      <c r="B1311" s="7"/>
      <c r="C1311" s="7"/>
      <c r="D1311" s="7"/>
      <c r="E1311" s="7"/>
      <c r="F1311" s="7"/>
      <c r="G1311" s="7"/>
      <c r="H1311" s="7"/>
      <c r="I1311" s="7"/>
    </row>
    <row r="1312" spans="1:9" x14ac:dyDescent="0.3">
      <c r="A1312" s="5"/>
      <c r="B1312" s="7"/>
      <c r="C1312" s="7"/>
      <c r="D1312" s="7"/>
      <c r="E1312" s="7"/>
      <c r="F1312" s="7"/>
      <c r="G1312" s="7"/>
      <c r="H1312" s="7"/>
      <c r="I1312" s="7"/>
    </row>
    <row r="1313" spans="1:9" x14ac:dyDescent="0.3">
      <c r="A1313" s="5"/>
      <c r="B1313" s="7"/>
      <c r="C1313" s="7"/>
      <c r="D1313" s="7"/>
      <c r="E1313" s="7"/>
      <c r="F1313" s="7"/>
      <c r="G1313" s="7"/>
      <c r="H1313" s="7"/>
      <c r="I1313" s="7"/>
    </row>
    <row r="1314" spans="1:9" x14ac:dyDescent="0.3">
      <c r="A1314" s="5"/>
      <c r="B1314" s="7"/>
      <c r="C1314" s="7"/>
      <c r="D1314" s="7"/>
      <c r="E1314" s="7"/>
      <c r="F1314" s="7"/>
      <c r="G1314" s="7"/>
      <c r="H1314" s="7"/>
      <c r="I1314" s="7"/>
    </row>
    <row r="1315" spans="1:9" x14ac:dyDescent="0.3">
      <c r="A1315" s="5"/>
      <c r="B1315" s="7"/>
      <c r="C1315" s="7"/>
      <c r="D1315" s="7"/>
      <c r="E1315" s="7"/>
      <c r="F1315" s="7"/>
      <c r="G1315" s="7"/>
      <c r="H1315" s="7"/>
      <c r="I1315" s="7"/>
    </row>
    <row r="1316" spans="1:9" x14ac:dyDescent="0.3">
      <c r="A1316" s="5"/>
      <c r="B1316" s="7"/>
      <c r="C1316" s="7"/>
      <c r="D1316" s="7"/>
      <c r="E1316" s="7"/>
      <c r="F1316" s="7"/>
      <c r="G1316" s="7"/>
      <c r="H1316" s="7"/>
      <c r="I1316" s="7"/>
    </row>
    <row r="1317" spans="1:9" x14ac:dyDescent="0.3">
      <c r="A1317" s="5"/>
      <c r="B1317" s="7"/>
      <c r="C1317" s="7"/>
      <c r="D1317" s="7"/>
      <c r="E1317" s="7"/>
      <c r="F1317" s="7"/>
      <c r="G1317" s="7"/>
      <c r="H1317" s="7"/>
      <c r="I1317" s="7"/>
    </row>
    <row r="1318" spans="1:9" x14ac:dyDescent="0.3">
      <c r="A1318" s="5"/>
      <c r="B1318" s="7"/>
      <c r="C1318" s="7"/>
      <c r="D1318" s="7"/>
      <c r="E1318" s="7"/>
      <c r="F1318" s="7"/>
      <c r="G1318" s="7"/>
      <c r="H1318" s="7"/>
      <c r="I1318" s="7"/>
    </row>
    <row r="1319" spans="1:9" x14ac:dyDescent="0.3">
      <c r="A1319" s="5"/>
      <c r="B1319" s="7"/>
      <c r="C1319" s="7"/>
      <c r="D1319" s="7"/>
      <c r="E1319" s="7"/>
      <c r="F1319" s="7"/>
      <c r="G1319" s="7"/>
      <c r="H1319" s="7"/>
      <c r="I1319" s="7"/>
    </row>
    <row r="1320" spans="1:9" x14ac:dyDescent="0.3">
      <c r="A1320" s="5"/>
      <c r="B1320" s="7"/>
      <c r="C1320" s="7"/>
      <c r="D1320" s="7"/>
      <c r="E1320" s="7"/>
      <c r="F1320" s="7"/>
      <c r="G1320" s="7"/>
      <c r="H1320" s="7"/>
      <c r="I1320" s="7"/>
    </row>
    <row r="1321" spans="1:9" x14ac:dyDescent="0.3">
      <c r="A1321" s="5"/>
      <c r="B1321" s="7"/>
      <c r="C1321" s="7"/>
      <c r="D1321" s="7"/>
      <c r="E1321" s="7"/>
      <c r="F1321" s="7"/>
      <c r="G1321" s="7"/>
      <c r="H1321" s="7"/>
      <c r="I1321" s="7"/>
    </row>
    <row r="1322" spans="1:9" x14ac:dyDescent="0.3">
      <c r="A1322" s="5"/>
      <c r="B1322" s="7"/>
      <c r="C1322" s="7"/>
      <c r="D1322" s="7"/>
      <c r="E1322" s="7"/>
      <c r="F1322" s="7"/>
      <c r="G1322" s="7"/>
      <c r="H1322" s="7"/>
      <c r="I1322" s="7"/>
    </row>
    <row r="1323" spans="1:9" x14ac:dyDescent="0.3">
      <c r="A1323" s="5"/>
      <c r="B1323" s="7"/>
      <c r="C1323" s="7"/>
      <c r="D1323" s="7"/>
      <c r="E1323" s="7"/>
      <c r="F1323" s="7"/>
      <c r="G1323" s="7"/>
      <c r="H1323" s="7"/>
      <c r="I1323" s="7"/>
    </row>
    <row r="1324" spans="1:9" x14ac:dyDescent="0.3">
      <c r="A1324" s="5"/>
      <c r="B1324" s="7"/>
      <c r="C1324" s="7"/>
      <c r="D1324" s="7"/>
      <c r="E1324" s="7"/>
      <c r="F1324" s="7"/>
      <c r="G1324" s="7"/>
      <c r="H1324" s="7"/>
      <c r="I1324" s="7"/>
    </row>
    <row r="1325" spans="1:9" x14ac:dyDescent="0.3">
      <c r="A1325" s="5"/>
      <c r="B1325" s="7"/>
      <c r="C1325" s="7"/>
      <c r="D1325" s="7"/>
      <c r="E1325" s="7"/>
      <c r="F1325" s="7"/>
      <c r="G1325" s="7"/>
      <c r="H1325" s="7"/>
      <c r="I1325" s="7"/>
    </row>
    <row r="1326" spans="1:9" x14ac:dyDescent="0.3">
      <c r="A1326" s="5"/>
      <c r="B1326" s="7"/>
      <c r="C1326" s="7"/>
      <c r="D1326" s="7"/>
      <c r="E1326" s="7"/>
      <c r="F1326" s="7"/>
      <c r="G1326" s="7"/>
      <c r="H1326" s="7"/>
      <c r="I1326" s="7"/>
    </row>
    <row r="1327" spans="1:9" x14ac:dyDescent="0.3">
      <c r="A1327" s="5"/>
      <c r="B1327" s="7"/>
      <c r="C1327" s="7"/>
      <c r="D1327" s="7"/>
      <c r="E1327" s="7"/>
      <c r="F1327" s="7"/>
      <c r="G1327" s="7"/>
      <c r="H1327" s="7"/>
      <c r="I1327" s="7"/>
    </row>
    <row r="1328" spans="1:9" x14ac:dyDescent="0.3">
      <c r="A1328" s="5"/>
      <c r="B1328" s="7"/>
      <c r="C1328" s="7"/>
      <c r="D1328" s="7"/>
      <c r="E1328" s="7"/>
      <c r="F1328" s="7"/>
      <c r="G1328" s="7"/>
      <c r="H1328" s="7"/>
      <c r="I1328" s="7"/>
    </row>
    <row r="1329" spans="1:9" x14ac:dyDescent="0.3">
      <c r="A1329" s="5"/>
      <c r="B1329" s="7"/>
      <c r="C1329" s="7"/>
      <c r="D1329" s="7"/>
      <c r="E1329" s="7"/>
      <c r="F1329" s="7"/>
      <c r="G1329" s="7"/>
      <c r="H1329" s="7"/>
      <c r="I1329" s="7"/>
    </row>
    <row r="1330" spans="1:9" x14ac:dyDescent="0.3">
      <c r="A1330" s="5"/>
      <c r="B1330" s="7"/>
      <c r="C1330" s="7"/>
      <c r="D1330" s="7"/>
      <c r="E1330" s="7"/>
      <c r="F1330" s="7"/>
      <c r="G1330" s="7"/>
      <c r="H1330" s="7"/>
      <c r="I1330" s="7"/>
    </row>
    <row r="1331" spans="1:9" x14ac:dyDescent="0.3">
      <c r="A1331" s="5"/>
      <c r="B1331" s="7"/>
      <c r="C1331" s="7"/>
      <c r="D1331" s="7"/>
      <c r="E1331" s="7"/>
      <c r="F1331" s="7"/>
      <c r="G1331" s="7"/>
      <c r="H1331" s="7"/>
      <c r="I1331" s="7"/>
    </row>
    <row r="1332" spans="1:9" x14ac:dyDescent="0.3">
      <c r="A1332" s="5"/>
      <c r="B1332" s="7"/>
      <c r="C1332" s="7"/>
      <c r="D1332" s="7"/>
      <c r="E1332" s="7"/>
      <c r="F1332" s="7"/>
      <c r="G1332" s="7"/>
      <c r="H1332" s="7"/>
      <c r="I1332" s="7"/>
    </row>
    <row r="1333" spans="1:9" x14ac:dyDescent="0.3">
      <c r="A1333" s="5"/>
      <c r="B1333" s="7"/>
      <c r="C1333" s="7"/>
      <c r="D1333" s="7"/>
      <c r="E1333" s="7"/>
      <c r="F1333" s="7"/>
      <c r="G1333" s="7"/>
      <c r="H1333" s="7"/>
      <c r="I1333" s="7"/>
    </row>
    <row r="1334" spans="1:9" x14ac:dyDescent="0.3">
      <c r="A1334" s="5"/>
      <c r="B1334" s="7"/>
      <c r="C1334" s="7"/>
      <c r="D1334" s="7"/>
      <c r="E1334" s="7"/>
      <c r="F1334" s="7"/>
      <c r="G1334" s="7"/>
      <c r="H1334" s="7"/>
      <c r="I1334" s="7"/>
    </row>
    <row r="1335" spans="1:9" x14ac:dyDescent="0.3">
      <c r="A1335" s="5"/>
      <c r="B1335" s="7"/>
      <c r="C1335" s="7"/>
      <c r="D1335" s="7"/>
      <c r="E1335" s="7"/>
      <c r="F1335" s="7"/>
      <c r="G1335" s="7"/>
      <c r="H1335" s="7"/>
      <c r="I1335" s="7"/>
    </row>
    <row r="1336" spans="1:9" x14ac:dyDescent="0.3">
      <c r="A1336" s="5"/>
      <c r="B1336" s="7"/>
      <c r="C1336" s="7"/>
      <c r="D1336" s="7"/>
      <c r="E1336" s="7"/>
      <c r="F1336" s="7"/>
      <c r="G1336" s="7"/>
      <c r="H1336" s="7"/>
      <c r="I1336" s="7"/>
    </row>
    <row r="1337" spans="1:9" x14ac:dyDescent="0.3">
      <c r="A1337" s="5"/>
      <c r="B1337" s="7"/>
      <c r="C1337" s="7"/>
      <c r="D1337" s="7"/>
      <c r="E1337" s="7"/>
      <c r="F1337" s="7"/>
      <c r="G1337" s="7"/>
      <c r="H1337" s="7"/>
      <c r="I1337" s="7"/>
    </row>
    <row r="1338" spans="1:9" x14ac:dyDescent="0.3">
      <c r="A1338" s="5"/>
      <c r="B1338" s="7"/>
      <c r="C1338" s="7"/>
      <c r="D1338" s="7"/>
      <c r="E1338" s="7"/>
      <c r="F1338" s="7"/>
      <c r="G1338" s="7"/>
      <c r="H1338" s="7"/>
      <c r="I1338" s="7"/>
    </row>
    <row r="1339" spans="1:9" x14ac:dyDescent="0.3">
      <c r="A1339" s="5"/>
      <c r="B1339" s="7"/>
      <c r="C1339" s="7"/>
      <c r="D1339" s="7"/>
      <c r="E1339" s="7"/>
      <c r="F1339" s="7"/>
      <c r="G1339" s="7"/>
      <c r="H1339" s="7"/>
      <c r="I1339" s="7"/>
    </row>
    <row r="1340" spans="1:9" x14ac:dyDescent="0.3">
      <c r="A1340" s="5"/>
      <c r="B1340" s="7"/>
      <c r="C1340" s="7"/>
      <c r="D1340" s="7"/>
      <c r="E1340" s="7"/>
      <c r="F1340" s="7"/>
      <c r="G1340" s="7"/>
      <c r="H1340" s="7"/>
      <c r="I1340" s="7"/>
    </row>
    <row r="1341" spans="1:9" x14ac:dyDescent="0.3">
      <c r="A1341" s="5"/>
      <c r="B1341" s="7"/>
      <c r="C1341" s="7"/>
      <c r="D1341" s="7"/>
      <c r="E1341" s="7"/>
      <c r="F1341" s="7"/>
      <c r="G1341" s="7"/>
      <c r="H1341" s="7"/>
      <c r="I1341" s="7"/>
    </row>
    <row r="1342" spans="1:9" x14ac:dyDescent="0.3">
      <c r="A1342" s="5"/>
      <c r="B1342" s="7"/>
      <c r="C1342" s="7"/>
      <c r="D1342" s="7"/>
      <c r="E1342" s="7"/>
      <c r="F1342" s="7"/>
      <c r="G1342" s="7"/>
      <c r="H1342" s="7"/>
      <c r="I1342" s="7"/>
    </row>
    <row r="1343" spans="1:9" x14ac:dyDescent="0.3">
      <c r="A1343" s="5"/>
      <c r="B1343" s="7"/>
      <c r="C1343" s="7"/>
      <c r="D1343" s="7"/>
      <c r="E1343" s="7"/>
      <c r="F1343" s="7"/>
      <c r="G1343" s="7"/>
      <c r="H1343" s="7"/>
      <c r="I1343" s="7"/>
    </row>
    <row r="1344" spans="1:9" x14ac:dyDescent="0.3">
      <c r="A1344" s="5"/>
      <c r="B1344" s="7"/>
      <c r="C1344" s="7"/>
      <c r="D1344" s="7"/>
      <c r="E1344" s="7"/>
      <c r="F1344" s="7"/>
      <c r="G1344" s="7"/>
      <c r="H1344" s="7"/>
      <c r="I1344" s="7"/>
    </row>
    <row r="1345" spans="1:9" x14ac:dyDescent="0.3">
      <c r="A1345" s="5"/>
      <c r="B1345" s="7"/>
      <c r="C1345" s="7"/>
      <c r="D1345" s="7"/>
      <c r="E1345" s="7"/>
      <c r="F1345" s="7"/>
      <c r="G1345" s="7"/>
      <c r="H1345" s="7"/>
      <c r="I1345" s="7"/>
    </row>
    <row r="1346" spans="1:9" x14ac:dyDescent="0.3">
      <c r="A1346" s="5"/>
      <c r="B1346" s="7"/>
      <c r="C1346" s="7"/>
      <c r="D1346" s="7"/>
      <c r="E1346" s="7"/>
      <c r="F1346" s="7"/>
      <c r="G1346" s="7"/>
      <c r="H1346" s="7"/>
      <c r="I1346" s="7"/>
    </row>
    <row r="1347" spans="1:9" x14ac:dyDescent="0.3">
      <c r="A1347" s="5"/>
      <c r="B1347" s="7"/>
      <c r="C1347" s="7"/>
      <c r="D1347" s="7"/>
      <c r="E1347" s="7"/>
      <c r="F1347" s="7"/>
      <c r="G1347" s="7"/>
      <c r="H1347" s="7"/>
      <c r="I1347" s="7"/>
    </row>
    <row r="1348" spans="1:9" x14ac:dyDescent="0.3">
      <c r="A1348" s="5"/>
      <c r="B1348" s="7"/>
      <c r="C1348" s="7"/>
      <c r="D1348" s="7"/>
      <c r="E1348" s="7"/>
      <c r="F1348" s="7"/>
      <c r="G1348" s="7"/>
      <c r="H1348" s="7"/>
      <c r="I1348" s="7"/>
    </row>
    <row r="1349" spans="1:9" x14ac:dyDescent="0.3">
      <c r="A1349" s="5"/>
      <c r="B1349" s="7"/>
      <c r="C1349" s="7"/>
      <c r="D1349" s="7"/>
      <c r="E1349" s="7"/>
      <c r="F1349" s="7"/>
      <c r="G1349" s="7"/>
      <c r="H1349" s="7"/>
      <c r="I1349" s="7"/>
    </row>
    <row r="1350" spans="1:9" x14ac:dyDescent="0.3">
      <c r="A1350" s="5"/>
      <c r="B1350" s="7"/>
      <c r="C1350" s="7"/>
      <c r="D1350" s="7"/>
      <c r="E1350" s="7"/>
      <c r="F1350" s="7"/>
      <c r="G1350" s="7"/>
      <c r="H1350" s="7"/>
      <c r="I1350" s="7"/>
    </row>
    <row r="1351" spans="1:9" x14ac:dyDescent="0.3">
      <c r="A1351" s="5"/>
      <c r="B1351" s="7"/>
      <c r="C1351" s="7"/>
      <c r="D1351" s="7"/>
      <c r="E1351" s="7"/>
      <c r="F1351" s="7"/>
      <c r="G1351" s="7"/>
      <c r="H1351" s="7"/>
      <c r="I1351" s="7"/>
    </row>
    <row r="1352" spans="1:9" x14ac:dyDescent="0.3">
      <c r="A1352" s="5"/>
      <c r="B1352" s="7"/>
      <c r="C1352" s="7"/>
      <c r="D1352" s="7"/>
      <c r="E1352" s="7"/>
      <c r="F1352" s="7"/>
      <c r="G1352" s="7"/>
      <c r="H1352" s="7"/>
      <c r="I1352" s="7"/>
    </row>
    <row r="1353" spans="1:9" x14ac:dyDescent="0.3">
      <c r="A1353" s="5"/>
      <c r="B1353" s="7"/>
      <c r="C1353" s="7"/>
      <c r="D1353" s="7"/>
      <c r="E1353" s="7"/>
      <c r="F1353" s="7"/>
      <c r="G1353" s="7"/>
      <c r="H1353" s="7"/>
      <c r="I1353" s="7"/>
    </row>
    <row r="1354" spans="1:9" x14ac:dyDescent="0.3">
      <c r="A1354" s="5"/>
      <c r="B1354" s="7"/>
      <c r="C1354" s="7"/>
      <c r="D1354" s="7"/>
      <c r="E1354" s="7"/>
      <c r="F1354" s="7"/>
      <c r="G1354" s="7"/>
      <c r="H1354" s="7"/>
      <c r="I1354" s="7"/>
    </row>
    <row r="1355" spans="1:9" x14ac:dyDescent="0.3">
      <c r="A1355" s="5"/>
      <c r="B1355" s="7"/>
      <c r="C1355" s="7"/>
      <c r="D1355" s="7"/>
      <c r="E1355" s="7"/>
      <c r="F1355" s="7"/>
      <c r="G1355" s="7"/>
      <c r="H1355" s="7"/>
      <c r="I1355" s="7"/>
    </row>
    <row r="1356" spans="1:9" x14ac:dyDescent="0.3">
      <c r="A1356" s="5"/>
      <c r="B1356" s="7"/>
      <c r="C1356" s="7"/>
      <c r="D1356" s="7"/>
      <c r="E1356" s="7"/>
      <c r="F1356" s="7"/>
      <c r="G1356" s="7"/>
      <c r="H1356" s="7"/>
      <c r="I1356" s="7"/>
    </row>
    <row r="1357" spans="1:9" x14ac:dyDescent="0.3">
      <c r="A1357" s="5"/>
      <c r="B1357" s="7"/>
      <c r="C1357" s="7"/>
      <c r="D1357" s="7"/>
      <c r="E1357" s="7"/>
      <c r="F1357" s="7"/>
      <c r="G1357" s="7"/>
      <c r="H1357" s="7"/>
      <c r="I1357" s="7"/>
    </row>
    <row r="1358" spans="1:9" x14ac:dyDescent="0.3">
      <c r="A1358" s="5"/>
      <c r="B1358" s="7"/>
      <c r="C1358" s="7"/>
      <c r="D1358" s="7"/>
      <c r="E1358" s="7"/>
      <c r="F1358" s="7"/>
      <c r="G1358" s="7"/>
      <c r="H1358" s="7"/>
      <c r="I1358" s="7"/>
    </row>
    <row r="1359" spans="1:9" x14ac:dyDescent="0.3">
      <c r="A1359" s="5"/>
      <c r="B1359" s="7"/>
      <c r="C1359" s="7"/>
      <c r="D1359" s="7"/>
      <c r="E1359" s="7"/>
      <c r="F1359" s="7"/>
      <c r="G1359" s="7"/>
      <c r="H1359" s="7"/>
      <c r="I1359" s="7"/>
    </row>
    <row r="1360" spans="1:9" x14ac:dyDescent="0.3">
      <c r="A1360" s="5"/>
      <c r="B1360" s="7"/>
      <c r="C1360" s="7"/>
      <c r="D1360" s="7"/>
      <c r="E1360" s="7"/>
      <c r="F1360" s="7"/>
      <c r="G1360" s="7"/>
      <c r="H1360" s="7"/>
      <c r="I1360" s="7"/>
    </row>
    <row r="1361" spans="1:9" x14ac:dyDescent="0.3">
      <c r="A1361" s="5"/>
      <c r="B1361" s="7"/>
      <c r="C1361" s="7"/>
      <c r="D1361" s="7"/>
      <c r="E1361" s="7"/>
      <c r="F1361" s="7"/>
      <c r="G1361" s="7"/>
      <c r="H1361" s="7"/>
      <c r="I1361" s="7"/>
    </row>
    <row r="1362" spans="1:9" x14ac:dyDescent="0.3">
      <c r="A1362" s="5"/>
      <c r="B1362" s="7"/>
      <c r="C1362" s="7"/>
      <c r="D1362" s="7"/>
      <c r="E1362" s="7"/>
      <c r="F1362" s="7"/>
      <c r="G1362" s="7"/>
      <c r="H1362" s="7"/>
      <c r="I1362" s="7"/>
    </row>
    <row r="1363" spans="1:9" x14ac:dyDescent="0.3">
      <c r="A1363" s="5"/>
      <c r="B1363" s="7"/>
      <c r="C1363" s="7"/>
      <c r="D1363" s="7"/>
      <c r="E1363" s="7"/>
      <c r="F1363" s="7"/>
      <c r="G1363" s="7"/>
      <c r="H1363" s="7"/>
      <c r="I1363" s="7"/>
    </row>
    <row r="1364" spans="1:9" x14ac:dyDescent="0.3">
      <c r="A1364" s="5"/>
      <c r="B1364" s="7"/>
      <c r="C1364" s="7"/>
      <c r="D1364" s="7"/>
      <c r="E1364" s="7"/>
      <c r="F1364" s="7"/>
      <c r="G1364" s="7"/>
      <c r="H1364" s="7"/>
      <c r="I1364" s="7"/>
    </row>
    <row r="1365" spans="1:9" x14ac:dyDescent="0.3">
      <c r="A1365" s="5"/>
      <c r="B1365" s="7"/>
      <c r="C1365" s="7"/>
      <c r="D1365" s="7"/>
      <c r="E1365" s="7"/>
      <c r="F1365" s="7"/>
      <c r="G1365" s="7"/>
      <c r="H1365" s="7"/>
      <c r="I1365" s="7"/>
    </row>
    <row r="1366" spans="1:9" x14ac:dyDescent="0.3">
      <c r="A1366" s="5"/>
      <c r="B1366" s="7"/>
      <c r="C1366" s="7"/>
      <c r="D1366" s="7"/>
      <c r="E1366" s="7"/>
      <c r="F1366" s="7"/>
      <c r="G1366" s="7"/>
      <c r="H1366" s="7"/>
      <c r="I1366" s="7"/>
    </row>
    <row r="1367" spans="1:9" x14ac:dyDescent="0.3">
      <c r="A1367" s="5"/>
      <c r="B1367" s="7"/>
      <c r="C1367" s="7"/>
      <c r="D1367" s="7"/>
      <c r="E1367" s="7"/>
      <c r="F1367" s="7"/>
      <c r="G1367" s="7"/>
      <c r="H1367" s="7"/>
      <c r="I1367" s="7"/>
    </row>
    <row r="1368" spans="1:9" x14ac:dyDescent="0.3">
      <c r="A1368" s="5"/>
      <c r="B1368" s="7"/>
      <c r="C1368" s="7"/>
      <c r="D1368" s="7"/>
      <c r="E1368" s="7"/>
      <c r="F1368" s="7"/>
      <c r="G1368" s="7"/>
      <c r="H1368" s="7"/>
      <c r="I1368" s="7"/>
    </row>
    <row r="1369" spans="1:9" x14ac:dyDescent="0.3">
      <c r="A1369" s="5"/>
      <c r="B1369" s="7"/>
      <c r="C1369" s="7"/>
      <c r="D1369" s="7"/>
      <c r="E1369" s="7"/>
      <c r="F1369" s="7"/>
      <c r="G1369" s="7"/>
      <c r="H1369" s="7"/>
      <c r="I1369" s="7"/>
    </row>
    <row r="1370" spans="1:9" x14ac:dyDescent="0.3">
      <c r="A1370" s="5"/>
      <c r="B1370" s="7"/>
      <c r="C1370" s="7"/>
      <c r="D1370" s="7"/>
      <c r="E1370" s="7"/>
      <c r="F1370" s="7"/>
      <c r="G1370" s="7"/>
      <c r="H1370" s="7"/>
      <c r="I1370" s="7"/>
    </row>
    <row r="1371" spans="1:9" x14ac:dyDescent="0.3">
      <c r="A1371" s="5"/>
      <c r="B1371" s="7"/>
      <c r="C1371" s="7"/>
      <c r="D1371" s="7"/>
      <c r="E1371" s="7"/>
      <c r="F1371" s="7"/>
      <c r="G1371" s="7"/>
      <c r="H1371" s="7"/>
      <c r="I1371" s="7"/>
    </row>
    <row r="1372" spans="1:9" x14ac:dyDescent="0.3">
      <c r="A1372" s="5"/>
      <c r="B1372" s="7"/>
      <c r="C1372" s="7"/>
      <c r="D1372" s="7"/>
      <c r="E1372" s="7"/>
      <c r="F1372" s="7"/>
      <c r="G1372" s="7"/>
      <c r="H1372" s="7"/>
      <c r="I1372" s="7"/>
    </row>
    <row r="1373" spans="1:9" x14ac:dyDescent="0.3">
      <c r="A1373" s="5"/>
      <c r="B1373" s="7"/>
      <c r="C1373" s="7"/>
      <c r="D1373" s="7"/>
      <c r="E1373" s="7"/>
      <c r="F1373" s="7"/>
      <c r="G1373" s="7"/>
      <c r="H1373" s="7"/>
      <c r="I1373" s="7"/>
    </row>
    <row r="1374" spans="1:9" x14ac:dyDescent="0.3">
      <c r="A1374" s="5"/>
      <c r="B1374" s="7"/>
      <c r="C1374" s="7"/>
      <c r="D1374" s="7"/>
      <c r="E1374" s="7"/>
      <c r="F1374" s="7"/>
      <c r="G1374" s="7"/>
      <c r="H1374" s="7"/>
      <c r="I1374" s="7"/>
    </row>
    <row r="1375" spans="1:9" x14ac:dyDescent="0.3">
      <c r="A1375" s="5"/>
      <c r="B1375" s="7"/>
      <c r="C1375" s="7"/>
      <c r="D1375" s="7"/>
      <c r="E1375" s="7"/>
      <c r="F1375" s="7"/>
      <c r="G1375" s="7"/>
      <c r="H1375" s="7"/>
      <c r="I1375" s="7"/>
    </row>
    <row r="1376" spans="1:9" x14ac:dyDescent="0.3">
      <c r="A1376" s="5"/>
      <c r="B1376" s="7"/>
      <c r="C1376" s="7"/>
      <c r="D1376" s="7"/>
      <c r="E1376" s="7"/>
      <c r="F1376" s="7"/>
      <c r="G1376" s="7"/>
      <c r="H1376" s="7"/>
      <c r="I1376" s="7"/>
    </row>
    <row r="1377" spans="1:9" x14ac:dyDescent="0.3">
      <c r="A1377" s="5"/>
      <c r="B1377" s="7"/>
      <c r="C1377" s="7"/>
      <c r="D1377" s="7"/>
      <c r="E1377" s="7"/>
      <c r="F1377" s="7"/>
      <c r="G1377" s="7"/>
      <c r="H1377" s="7"/>
      <c r="I1377" s="7"/>
    </row>
    <row r="1378" spans="1:9" x14ac:dyDescent="0.3">
      <c r="A1378" s="5"/>
      <c r="B1378" s="7"/>
      <c r="C1378" s="7"/>
      <c r="D1378" s="7"/>
      <c r="E1378" s="7"/>
      <c r="F1378" s="7"/>
      <c r="G1378" s="7"/>
      <c r="H1378" s="7"/>
      <c r="I1378" s="7"/>
    </row>
    <row r="1379" spans="1:9" x14ac:dyDescent="0.3">
      <c r="A1379" s="5"/>
      <c r="B1379" s="7"/>
      <c r="C1379" s="7"/>
      <c r="D1379" s="7"/>
      <c r="E1379" s="7"/>
      <c r="F1379" s="7"/>
      <c r="G1379" s="7"/>
      <c r="H1379" s="7"/>
      <c r="I1379" s="7"/>
    </row>
    <row r="1380" spans="1:9" x14ac:dyDescent="0.3">
      <c r="A1380" s="5"/>
      <c r="B1380" s="7"/>
      <c r="C1380" s="7"/>
      <c r="D1380" s="7"/>
      <c r="E1380" s="7"/>
      <c r="F1380" s="7"/>
      <c r="G1380" s="7"/>
      <c r="H1380" s="7"/>
      <c r="I1380" s="7"/>
    </row>
    <row r="1381" spans="1:9" x14ac:dyDescent="0.3">
      <c r="A1381" s="5"/>
      <c r="B1381" s="7"/>
      <c r="C1381" s="7"/>
      <c r="D1381" s="7"/>
      <c r="E1381" s="7"/>
      <c r="F1381" s="7"/>
      <c r="G1381" s="7"/>
      <c r="H1381" s="7"/>
      <c r="I1381" s="7"/>
    </row>
    <row r="1382" spans="1:9" x14ac:dyDescent="0.3">
      <c r="A1382" s="5"/>
      <c r="B1382" s="7"/>
      <c r="C1382" s="7"/>
      <c r="D1382" s="7"/>
      <c r="E1382" s="7"/>
      <c r="F1382" s="7"/>
      <c r="G1382" s="7"/>
      <c r="H1382" s="7"/>
      <c r="I1382" s="7"/>
    </row>
    <row r="1383" spans="1:9" x14ac:dyDescent="0.3">
      <c r="A1383" s="5"/>
      <c r="B1383" s="7"/>
      <c r="C1383" s="7"/>
      <c r="D1383" s="7"/>
      <c r="E1383" s="7"/>
      <c r="F1383" s="7"/>
      <c r="G1383" s="7"/>
      <c r="H1383" s="7"/>
      <c r="I1383" s="7"/>
    </row>
    <row r="1384" spans="1:9" x14ac:dyDescent="0.3">
      <c r="A1384" s="5"/>
      <c r="B1384" s="7"/>
      <c r="C1384" s="7"/>
      <c r="D1384" s="7"/>
      <c r="E1384" s="7"/>
      <c r="F1384" s="7"/>
      <c r="G1384" s="7"/>
      <c r="H1384" s="7"/>
      <c r="I1384" s="7"/>
    </row>
    <row r="1385" spans="1:9" x14ac:dyDescent="0.3">
      <c r="A1385" s="5"/>
      <c r="B1385" s="7"/>
      <c r="C1385" s="7"/>
      <c r="D1385" s="7"/>
      <c r="E1385" s="7"/>
      <c r="F1385" s="7"/>
      <c r="G1385" s="7"/>
      <c r="H1385" s="7"/>
      <c r="I1385" s="7"/>
    </row>
    <row r="1386" spans="1:9" x14ac:dyDescent="0.3">
      <c r="A1386" s="5"/>
      <c r="B1386" s="7"/>
      <c r="C1386" s="7"/>
      <c r="D1386" s="7"/>
      <c r="E1386" s="7"/>
      <c r="F1386" s="7"/>
      <c r="G1386" s="7"/>
      <c r="H1386" s="7"/>
      <c r="I1386" s="7"/>
    </row>
    <row r="1387" spans="1:9" x14ac:dyDescent="0.3">
      <c r="A1387" s="5"/>
      <c r="B1387" s="7"/>
      <c r="C1387" s="7"/>
      <c r="D1387" s="7"/>
      <c r="E1387" s="7"/>
      <c r="F1387" s="7"/>
      <c r="G1387" s="7"/>
      <c r="H1387" s="7"/>
      <c r="I1387" s="7"/>
    </row>
    <row r="1388" spans="1:9" x14ac:dyDescent="0.3">
      <c r="A1388" s="5"/>
      <c r="B1388" s="7"/>
      <c r="C1388" s="7"/>
      <c r="D1388" s="7"/>
      <c r="E1388" s="7"/>
      <c r="F1388" s="7"/>
      <c r="G1388" s="7"/>
      <c r="H1388" s="7"/>
      <c r="I1388" s="7"/>
    </row>
    <row r="1389" spans="1:9" x14ac:dyDescent="0.3">
      <c r="A1389" s="5"/>
      <c r="B1389" s="7"/>
      <c r="C1389" s="7"/>
      <c r="D1389" s="7"/>
      <c r="E1389" s="7"/>
      <c r="F1389" s="7"/>
      <c r="G1389" s="7"/>
      <c r="H1389" s="7"/>
      <c r="I1389" s="7"/>
    </row>
    <row r="1390" spans="1:9" x14ac:dyDescent="0.3">
      <c r="A1390" s="5"/>
      <c r="B1390" s="7"/>
      <c r="C1390" s="7"/>
      <c r="D1390" s="7"/>
      <c r="E1390" s="7"/>
      <c r="F1390" s="7"/>
      <c r="G1390" s="7"/>
      <c r="H1390" s="7"/>
      <c r="I1390" s="7"/>
    </row>
    <row r="1391" spans="1:9" x14ac:dyDescent="0.3">
      <c r="A1391" s="5"/>
      <c r="B1391" s="7"/>
      <c r="C1391" s="7"/>
      <c r="D1391" s="7"/>
      <c r="E1391" s="7"/>
      <c r="F1391" s="7"/>
      <c r="G1391" s="7"/>
      <c r="H1391" s="7"/>
      <c r="I1391" s="7"/>
    </row>
    <row r="1392" spans="1:9" x14ac:dyDescent="0.3">
      <c r="A1392" s="5"/>
      <c r="B1392" s="7"/>
      <c r="C1392" s="7"/>
      <c r="D1392" s="7"/>
      <c r="E1392" s="7"/>
      <c r="F1392" s="7"/>
      <c r="G1392" s="7"/>
      <c r="H1392" s="7"/>
      <c r="I1392" s="7"/>
    </row>
    <row r="1393" spans="1:9" x14ac:dyDescent="0.3">
      <c r="A1393" s="5"/>
      <c r="B1393" s="7"/>
      <c r="C1393" s="7"/>
      <c r="D1393" s="7"/>
      <c r="E1393" s="7"/>
      <c r="F1393" s="7"/>
      <c r="G1393" s="7"/>
      <c r="H1393" s="7"/>
      <c r="I1393" s="7"/>
    </row>
    <row r="1394" spans="1:9" x14ac:dyDescent="0.3">
      <c r="A1394" s="5"/>
      <c r="B1394" s="7"/>
      <c r="C1394" s="7"/>
      <c r="D1394" s="7"/>
      <c r="E1394" s="7"/>
      <c r="F1394" s="7"/>
      <c r="G1394" s="7"/>
      <c r="H1394" s="7"/>
      <c r="I1394" s="7"/>
    </row>
    <row r="1395" spans="1:9" x14ac:dyDescent="0.3">
      <c r="A1395" s="5"/>
      <c r="B1395" s="7"/>
      <c r="C1395" s="7"/>
      <c r="D1395" s="7"/>
      <c r="E1395" s="7"/>
      <c r="F1395" s="7"/>
      <c r="G1395" s="7"/>
      <c r="H1395" s="7"/>
      <c r="I1395" s="7"/>
    </row>
    <row r="1396" spans="1:9" x14ac:dyDescent="0.3">
      <c r="A1396" s="6"/>
      <c r="B1396" s="7"/>
      <c r="C1396" s="7"/>
      <c r="D1396" s="7"/>
      <c r="E1396" s="7"/>
      <c r="F1396" s="7"/>
      <c r="G1396" s="7"/>
      <c r="H1396" s="7"/>
      <c r="I1396" s="7"/>
    </row>
    <row r="1397" spans="1:9" x14ac:dyDescent="0.3">
      <c r="A1397" s="6"/>
      <c r="B1397" s="7"/>
      <c r="C1397" s="7"/>
      <c r="D1397" s="7"/>
      <c r="E1397" s="7"/>
      <c r="F1397" s="7"/>
      <c r="G1397" s="7"/>
      <c r="H1397" s="7"/>
      <c r="I1397" s="7"/>
    </row>
    <row r="1398" spans="1:9" x14ac:dyDescent="0.3">
      <c r="A1398" s="6"/>
      <c r="B1398" s="7"/>
      <c r="C1398" s="7"/>
      <c r="D1398" s="7"/>
      <c r="E1398" s="7"/>
      <c r="F1398" s="7"/>
      <c r="G1398" s="7"/>
      <c r="H1398" s="7"/>
      <c r="I1398" s="7"/>
    </row>
    <row r="1399" spans="1:9" x14ac:dyDescent="0.3">
      <c r="A1399" s="6"/>
      <c r="B1399" s="7"/>
      <c r="C1399" s="7"/>
      <c r="D1399" s="7"/>
      <c r="E1399" s="7"/>
      <c r="F1399" s="7"/>
      <c r="G1399" s="7"/>
      <c r="H1399" s="7"/>
      <c r="I1399" s="7"/>
    </row>
    <row r="1400" spans="1:9" x14ac:dyDescent="0.3">
      <c r="A1400" s="6"/>
      <c r="B1400" s="7"/>
      <c r="C1400" s="7"/>
      <c r="D1400" s="7"/>
      <c r="E1400" s="7"/>
      <c r="F1400" s="7"/>
      <c r="G1400" s="7"/>
      <c r="H1400" s="7"/>
      <c r="I1400" s="7"/>
    </row>
    <row r="1401" spans="1:9" x14ac:dyDescent="0.3">
      <c r="A1401" s="6"/>
      <c r="B1401" s="7"/>
      <c r="C1401" s="7"/>
      <c r="D1401" s="7"/>
      <c r="E1401" s="7"/>
      <c r="F1401" s="7"/>
      <c r="G1401" s="7"/>
      <c r="H1401" s="7"/>
      <c r="I1401" s="7"/>
    </row>
    <row r="1402" spans="1:9" x14ac:dyDescent="0.3">
      <c r="A1402" s="6"/>
      <c r="B1402" s="7"/>
      <c r="C1402" s="7"/>
      <c r="D1402" s="7"/>
      <c r="E1402" s="7"/>
      <c r="F1402" s="7"/>
      <c r="G1402" s="7"/>
      <c r="H1402" s="7"/>
      <c r="I1402" s="7"/>
    </row>
    <row r="1403" spans="1:9" x14ac:dyDescent="0.3">
      <c r="A1403" s="6"/>
      <c r="B1403" s="7"/>
      <c r="C1403" s="7"/>
      <c r="D1403" s="7"/>
      <c r="E1403" s="7"/>
      <c r="F1403" s="7"/>
      <c r="G1403" s="7"/>
      <c r="H1403" s="7"/>
      <c r="I1403" s="7"/>
    </row>
    <row r="1404" spans="1:9" x14ac:dyDescent="0.3">
      <c r="A1404" s="6"/>
      <c r="B1404" s="7"/>
      <c r="C1404" s="7"/>
      <c r="D1404" s="7"/>
      <c r="E1404" s="7"/>
      <c r="F1404" s="7"/>
      <c r="G1404" s="7"/>
      <c r="H1404" s="7"/>
      <c r="I1404" s="7"/>
    </row>
    <row r="1405" spans="1:9" x14ac:dyDescent="0.3">
      <c r="A1405" s="6"/>
      <c r="B1405" s="7"/>
      <c r="C1405" s="7"/>
      <c r="D1405" s="7"/>
      <c r="E1405" s="7"/>
      <c r="F1405" s="7"/>
      <c r="G1405" s="7"/>
      <c r="H1405" s="7"/>
      <c r="I1405" s="7"/>
    </row>
    <row r="1406" spans="1:9" x14ac:dyDescent="0.3">
      <c r="A1406" s="6"/>
      <c r="B1406" s="7"/>
      <c r="C1406" s="7"/>
      <c r="D1406" s="7"/>
      <c r="E1406" s="7"/>
      <c r="F1406" s="7"/>
      <c r="G1406" s="7"/>
      <c r="H1406" s="7"/>
      <c r="I1406" s="7"/>
    </row>
    <row r="1407" spans="1:9" x14ac:dyDescent="0.3">
      <c r="A1407" s="6"/>
      <c r="B1407" s="7"/>
      <c r="C1407" s="7"/>
      <c r="D1407" s="7"/>
      <c r="E1407" s="7"/>
      <c r="F1407" s="7"/>
      <c r="G1407" s="7"/>
      <c r="H1407" s="7"/>
      <c r="I1407" s="7"/>
    </row>
  </sheetData>
  <mergeCells count="3">
    <mergeCell ref="B7:B8"/>
    <mergeCell ref="C7:D7"/>
    <mergeCell ref="E7:H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1149"/>
  <sheetViews>
    <sheetView topLeftCell="A7" zoomScaleNormal="100" workbookViewId="0">
      <pane ySplit="2088" topLeftCell="A70" activePane="bottomLeft"/>
      <selection activeCell="A7" sqref="A7:Q7"/>
      <selection pane="bottomLeft" activeCell="Q91" sqref="Q91:Q98"/>
    </sheetView>
  </sheetViews>
  <sheetFormatPr defaultColWidth="11.44140625" defaultRowHeight="13.2" x14ac:dyDescent="0.25"/>
  <cols>
    <col min="1" max="1" width="13.33203125" style="37" customWidth="1"/>
    <col min="2" max="2" width="11.33203125" style="37" customWidth="1"/>
    <col min="3" max="3" width="8.5546875" style="37" customWidth="1"/>
    <col min="4" max="4" width="10.109375" style="37" customWidth="1"/>
    <col min="5" max="5" width="9.6640625" style="37" customWidth="1"/>
    <col min="6" max="6" width="10.88671875" style="37" customWidth="1"/>
    <col min="7" max="7" width="8.6640625" style="37" bestFit="1" customWidth="1"/>
    <col min="8" max="8" width="9.5546875" style="37" bestFit="1" customWidth="1"/>
    <col min="9" max="9" width="10.33203125" style="37" customWidth="1"/>
    <col min="10" max="10" width="11.33203125" style="37" customWidth="1"/>
    <col min="11" max="11" width="10.44140625" style="37" customWidth="1"/>
    <col min="12" max="12" width="12.109375" style="37" customWidth="1"/>
    <col min="13" max="13" width="10.44140625" style="37" customWidth="1"/>
    <col min="14" max="14" width="14" style="37" customWidth="1"/>
    <col min="15" max="15" width="13.5546875" style="37" customWidth="1"/>
    <col min="16" max="16" width="12" style="37" customWidth="1"/>
    <col min="17" max="18" width="10.33203125" style="37" customWidth="1"/>
    <col min="19" max="16384" width="11.44140625" style="37"/>
  </cols>
  <sheetData>
    <row r="2" spans="1:23" ht="32.25" customHeight="1" x14ac:dyDescent="0.25">
      <c r="A2" s="72" t="s">
        <v>28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</row>
    <row r="3" spans="1:23" ht="32.2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23" ht="14.4" x14ac:dyDescent="0.3">
      <c r="A4" s="18"/>
      <c r="B4" s="18"/>
      <c r="C4" s="22" t="s">
        <v>26</v>
      </c>
      <c r="D4" s="22"/>
      <c r="E4" s="22"/>
      <c r="F4" s="22" t="s">
        <v>24</v>
      </c>
    </row>
    <row r="5" spans="1:23" ht="14.4" x14ac:dyDescent="0.3">
      <c r="A5" s="21" t="s">
        <v>12</v>
      </c>
      <c r="B5" s="21"/>
      <c r="C5" s="23">
        <f>AVERAGE(I84:I87)</f>
        <v>33077.883126949324</v>
      </c>
      <c r="D5" s="23"/>
      <c r="E5" s="23"/>
      <c r="F5" s="23">
        <f>AVERAGE(J84:J87)</f>
        <v>105602.20359580807</v>
      </c>
    </row>
    <row r="7" spans="1:23" ht="14.4" x14ac:dyDescent="0.3">
      <c r="A7" s="96" t="s">
        <v>38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S7" s="97" t="s">
        <v>39</v>
      </c>
      <c r="T7" s="97"/>
      <c r="U7" s="97"/>
      <c r="V7" s="97"/>
    </row>
    <row r="8" spans="1:23" s="40" customFormat="1" ht="24" customHeight="1" x14ac:dyDescent="0.25">
      <c r="A8" s="39" t="s">
        <v>13</v>
      </c>
      <c r="B8" s="93" t="s">
        <v>45</v>
      </c>
      <c r="C8" s="93"/>
      <c r="D8" s="93"/>
      <c r="E8" s="93"/>
      <c r="F8" s="94"/>
      <c r="G8" s="98" t="s">
        <v>25</v>
      </c>
      <c r="H8" s="94"/>
      <c r="I8" s="95" t="s">
        <v>29</v>
      </c>
      <c r="J8" s="95"/>
      <c r="K8" s="95"/>
      <c r="L8" s="95"/>
      <c r="M8" s="95"/>
      <c r="N8" s="95"/>
      <c r="O8" s="95"/>
      <c r="P8" s="95"/>
      <c r="Q8" s="95"/>
      <c r="S8" s="95" t="s">
        <v>13</v>
      </c>
      <c r="T8" s="95"/>
      <c r="U8" s="95"/>
      <c r="V8" s="95"/>
    </row>
    <row r="9" spans="1:23" s="40" customFormat="1" ht="50.25" customHeight="1" x14ac:dyDescent="0.25">
      <c r="A9" s="41" t="s">
        <v>4</v>
      </c>
      <c r="B9" s="41" t="s">
        <v>46</v>
      </c>
      <c r="C9" s="41" t="s">
        <v>23</v>
      </c>
      <c r="D9" s="41" t="s">
        <v>48</v>
      </c>
      <c r="E9" s="41" t="s">
        <v>47</v>
      </c>
      <c r="F9" s="41" t="s">
        <v>27</v>
      </c>
      <c r="G9" s="41" t="s">
        <v>26</v>
      </c>
      <c r="H9" s="41" t="s">
        <v>24</v>
      </c>
      <c r="I9" s="41" t="s">
        <v>23</v>
      </c>
      <c r="J9" s="41" t="s">
        <v>34</v>
      </c>
      <c r="K9" s="41" t="s">
        <v>35</v>
      </c>
      <c r="L9" s="41" t="s">
        <v>36</v>
      </c>
      <c r="M9" s="41" t="s">
        <v>33</v>
      </c>
      <c r="N9" s="41" t="s">
        <v>49</v>
      </c>
      <c r="O9" s="41" t="s">
        <v>50</v>
      </c>
      <c r="P9" s="41" t="s">
        <v>51</v>
      </c>
      <c r="Q9" s="41" t="s">
        <v>52</v>
      </c>
      <c r="S9" s="42" t="s">
        <v>4</v>
      </c>
      <c r="T9" s="42" t="s">
        <v>5</v>
      </c>
      <c r="U9" s="42" t="s">
        <v>6</v>
      </c>
      <c r="V9" s="42" t="s">
        <v>33</v>
      </c>
    </row>
    <row r="10" spans="1:23" s="40" customFormat="1" x14ac:dyDescent="0.25">
      <c r="A10" s="43">
        <v>1929</v>
      </c>
      <c r="B10" s="44">
        <f>'[2]PBI pr corr_1935-act_Empalmes'!C59</f>
        <v>0</v>
      </c>
      <c r="C10" s="44">
        <f>'[2]PBI pr constantes_EMPALME'!D59</f>
        <v>59627.182349750568</v>
      </c>
      <c r="D10" s="44"/>
      <c r="E10" s="44">
        <f>'[3]FRED Graph'!B12</f>
        <v>104.556</v>
      </c>
      <c r="F10" s="44">
        <v>1191.124</v>
      </c>
      <c r="G10" s="44">
        <f>G$85*'[4]Prod. Relativa TOTAL (viejo)'!P7/'[4]Prod. Relativa TOTAL (viejo)'!$P$82</f>
        <v>5576818.3641567696</v>
      </c>
      <c r="H10" s="44">
        <f>'[4]Prod. Relativa TOTAL (viejo)'!F7</f>
        <v>48019000</v>
      </c>
      <c r="I10" s="44">
        <f t="shared" ref="I10:I73" si="0">C10*1000000/G10</f>
        <v>10691.971381565045</v>
      </c>
      <c r="J10" s="44">
        <f t="shared" ref="J10:J73" si="1">F10*1000000000/H10</f>
        <v>24805.26458276932</v>
      </c>
      <c r="K10" s="45">
        <f t="shared" ref="K10:K41" si="2">I10/C$5*100</f>
        <v>32.323626456174416</v>
      </c>
      <c r="L10" s="45">
        <f t="shared" ref="L10:L73" si="3">J10/F$5*100</f>
        <v>23.489343724029997</v>
      </c>
      <c r="M10" s="45">
        <f>K10/L10*100</f>
        <v>137.60974693859495</v>
      </c>
      <c r="N10" s="44"/>
      <c r="O10" s="44"/>
      <c r="P10" s="44"/>
      <c r="Q10" s="44"/>
      <c r="S10" s="46">
        <v>1929</v>
      </c>
      <c r="T10" s="47">
        <v>1</v>
      </c>
      <c r="U10" s="48" t="str">
        <f t="shared" ref="U10:U71" si="4">_xlfn.CONCAT(S10,"-",T10)</f>
        <v>1929-1</v>
      </c>
      <c r="V10" s="49"/>
    </row>
    <row r="11" spans="1:23" s="40" customFormat="1" x14ac:dyDescent="0.25">
      <c r="A11" s="43">
        <v>1930</v>
      </c>
      <c r="B11" s="44">
        <f>'[2]PBI pr corr_1935-act_Empalmes'!C60</f>
        <v>0</v>
      </c>
      <c r="C11" s="44">
        <f>'[2]PBI pr constantes_EMPALME'!D60</f>
        <v>57160.095958944228</v>
      </c>
      <c r="D11" s="44"/>
      <c r="E11" s="44">
        <f>'[3]FRED Graph'!B13</f>
        <v>92.16</v>
      </c>
      <c r="F11" s="44">
        <v>1089.7850000000001</v>
      </c>
      <c r="G11" s="44">
        <f>G$85*'[4]Prod. Relativa TOTAL (viejo)'!P8/'[4]Prod. Relativa TOTAL (viejo)'!$P$82</f>
        <v>5433791.4063318335</v>
      </c>
      <c r="H11" s="44">
        <f>'[4]Prod. Relativa TOTAL (viejo)'!F8</f>
        <v>45901000</v>
      </c>
      <c r="I11" s="44">
        <f t="shared" si="0"/>
        <v>10519.376193266693</v>
      </c>
      <c r="J11" s="44">
        <f t="shared" si="1"/>
        <v>23742.075336049325</v>
      </c>
      <c r="K11" s="45">
        <f t="shared" si="2"/>
        <v>31.801842194358294</v>
      </c>
      <c r="L11" s="45">
        <f t="shared" si="3"/>
        <v>22.482556734253393</v>
      </c>
      <c r="M11" s="45">
        <f t="shared" ref="M11:M74" si="5">K11/L11*100</f>
        <v>141.45118177732189</v>
      </c>
      <c r="N11" s="44"/>
      <c r="O11" s="44"/>
      <c r="P11" s="44"/>
      <c r="Q11" s="44"/>
      <c r="S11" s="46">
        <v>1929</v>
      </c>
      <c r="T11" s="47">
        <v>2</v>
      </c>
      <c r="U11" s="48" t="str">
        <f t="shared" si="4"/>
        <v>1929-2</v>
      </c>
      <c r="V11" s="49"/>
    </row>
    <row r="12" spans="1:23" s="40" customFormat="1" x14ac:dyDescent="0.25">
      <c r="A12" s="43">
        <v>1931</v>
      </c>
      <c r="B12" s="44">
        <f>'[2]PBI pr corr_1935-act_Empalmes'!C61</f>
        <v>0</v>
      </c>
      <c r="C12" s="44">
        <f>'[2]PBI pr constantes_EMPALME'!D61</f>
        <v>53192.710635851989</v>
      </c>
      <c r="D12" s="44"/>
      <c r="E12" s="44">
        <f>'[3]FRED Graph'!B14</f>
        <v>77.391000000000005</v>
      </c>
      <c r="F12" s="44">
        <v>1019.977</v>
      </c>
      <c r="G12" s="44">
        <f>G$85*'[4]Prod. Relativa TOTAL (viejo)'!P9/'[4]Prod. Relativa TOTAL (viejo)'!$P$82</f>
        <v>5343783.0621833829</v>
      </c>
      <c r="H12" s="44">
        <f>'[4]Prod. Relativa TOTAL (viejo)'!F9</f>
        <v>43076000</v>
      </c>
      <c r="I12" s="44">
        <f t="shared" si="0"/>
        <v>9954.1298770684589</v>
      </c>
      <c r="J12" s="44">
        <f t="shared" si="1"/>
        <v>23678.544897390657</v>
      </c>
      <c r="K12" s="45">
        <f t="shared" si="2"/>
        <v>30.093007581124791</v>
      </c>
      <c r="L12" s="45">
        <f t="shared" si="3"/>
        <v>22.422396589393319</v>
      </c>
      <c r="M12" s="45">
        <f t="shared" si="5"/>
        <v>134.20959468427196</v>
      </c>
      <c r="N12" s="44"/>
      <c r="O12" s="44"/>
      <c r="P12" s="44"/>
      <c r="Q12" s="44"/>
      <c r="S12" s="46">
        <v>1929</v>
      </c>
      <c r="T12" s="47">
        <v>3</v>
      </c>
      <c r="U12" s="48" t="str">
        <f t="shared" si="4"/>
        <v>1929-3</v>
      </c>
      <c r="V12" s="49"/>
    </row>
    <row r="13" spans="1:23" s="40" customFormat="1" x14ac:dyDescent="0.25">
      <c r="A13" s="43">
        <v>1932</v>
      </c>
      <c r="B13" s="44">
        <f>'[2]PBI pr corr_1935-act_Empalmes'!C62</f>
        <v>0</v>
      </c>
      <c r="C13" s="44">
        <f>'[2]PBI pr constantes_EMPALME'!D62</f>
        <v>51430.506070990312</v>
      </c>
      <c r="D13" s="44"/>
      <c r="E13" s="44">
        <f>'[3]FRED Graph'!B15</f>
        <v>59.521999999999998</v>
      </c>
      <c r="F13" s="44">
        <v>888.41399999999999</v>
      </c>
      <c r="G13" s="44">
        <f>G$85*'[4]Prod. Relativa TOTAL (viejo)'!P10/'[4]Prod. Relativa TOTAL (viejo)'!$P$82</f>
        <v>5290764.4485068982</v>
      </c>
      <c r="H13" s="44">
        <f>'[4]Prod. Relativa TOTAL (viejo)'!F10</f>
        <v>39795000</v>
      </c>
      <c r="I13" s="44">
        <f t="shared" si="0"/>
        <v>9720.8081311396254</v>
      </c>
      <c r="J13" s="44">
        <f t="shared" si="1"/>
        <v>22324.764417640406</v>
      </c>
      <c r="K13" s="45">
        <f t="shared" si="2"/>
        <v>29.387636729449156</v>
      </c>
      <c r="L13" s="45">
        <f t="shared" si="3"/>
        <v>21.140434249921842</v>
      </c>
      <c r="M13" s="45">
        <f t="shared" si="5"/>
        <v>139.01150932865914</v>
      </c>
      <c r="N13" s="44"/>
      <c r="O13" s="44"/>
      <c r="P13" s="44"/>
      <c r="Q13" s="44"/>
      <c r="S13" s="46">
        <v>1929</v>
      </c>
      <c r="T13" s="47">
        <v>4</v>
      </c>
      <c r="U13" s="48" t="str">
        <f t="shared" si="4"/>
        <v>1929-4</v>
      </c>
      <c r="V13" s="49"/>
    </row>
    <row r="14" spans="1:23" s="40" customFormat="1" x14ac:dyDescent="0.25">
      <c r="A14" s="43">
        <v>1933</v>
      </c>
      <c r="B14" s="44">
        <f>'[2]PBI pr corr_1935-act_Empalmes'!C63</f>
        <v>0</v>
      </c>
      <c r="C14" s="44">
        <f>'[2]PBI pr constantes_EMPALME'!D63</f>
        <v>53847.474717291429</v>
      </c>
      <c r="D14" s="44"/>
      <c r="E14" s="44">
        <f>'[3]FRED Graph'!B16</f>
        <v>57.154000000000003</v>
      </c>
      <c r="F14" s="44">
        <v>877.43100000000004</v>
      </c>
      <c r="G14" s="44">
        <f>G$85*'[4]Prod. Relativa TOTAL (viejo)'!P11/'[4]Prod. Relativa TOTAL (viejo)'!$P$82</f>
        <v>5437490.3793790303</v>
      </c>
      <c r="H14" s="44">
        <f>'[4]Prod. Relativa TOTAL (viejo)'!F11</f>
        <v>41311000</v>
      </c>
      <c r="I14" s="44">
        <f t="shared" si="0"/>
        <v>9903.0013775290372</v>
      </c>
      <c r="J14" s="44">
        <f t="shared" si="1"/>
        <v>21239.64561496938</v>
      </c>
      <c r="K14" s="45">
        <f t="shared" si="2"/>
        <v>29.938437533993312</v>
      </c>
      <c r="L14" s="45">
        <f t="shared" si="3"/>
        <v>20.11288106852772</v>
      </c>
      <c r="M14" s="45">
        <f t="shared" si="5"/>
        <v>148.85205869804722</v>
      </c>
      <c r="N14" s="44"/>
      <c r="O14" s="44"/>
      <c r="P14" s="44"/>
      <c r="Q14" s="44"/>
      <c r="S14" s="46">
        <v>1929</v>
      </c>
      <c r="T14" s="47">
        <v>5</v>
      </c>
      <c r="U14" s="48" t="str">
        <f t="shared" si="4"/>
        <v>1929-5</v>
      </c>
      <c r="V14" s="49"/>
    </row>
    <row r="15" spans="1:23" s="40" customFormat="1" x14ac:dyDescent="0.25">
      <c r="A15" s="43">
        <v>1934</v>
      </c>
      <c r="B15" s="44">
        <f>'[2]PBI pr corr_1935-act_Empalmes'!C64</f>
        <v>0</v>
      </c>
      <c r="C15" s="44">
        <f>'[2]PBI pr constantes_EMPALME'!D64</f>
        <v>58097.782791622922</v>
      </c>
      <c r="D15" s="44"/>
      <c r="E15" s="44">
        <f>'[3]FRED Graph'!B17</f>
        <v>66.8</v>
      </c>
      <c r="F15" s="44">
        <v>972.26300000000003</v>
      </c>
      <c r="G15" s="44">
        <f>G$85*'[4]Prod. Relativa TOTAL (viejo)'!P12/'[4]Prod. Relativa TOTAL (viejo)'!$P$82</f>
        <v>5692719.5196355972</v>
      </c>
      <c r="H15" s="44">
        <f>'[4]Prod. Relativa TOTAL (viejo)'!F12</f>
        <v>44731000</v>
      </c>
      <c r="I15" s="44">
        <f t="shared" si="0"/>
        <v>10205.628889888094</v>
      </c>
      <c r="J15" s="44">
        <f t="shared" si="1"/>
        <v>21735.776083700341</v>
      </c>
      <c r="K15" s="45">
        <f t="shared" si="2"/>
        <v>30.853331365613691</v>
      </c>
      <c r="L15" s="45">
        <f t="shared" si="3"/>
        <v>20.582691784438438</v>
      </c>
      <c r="M15" s="45">
        <f t="shared" si="5"/>
        <v>149.89939940188182</v>
      </c>
      <c r="N15" s="44"/>
      <c r="O15" s="44"/>
      <c r="P15" s="44"/>
      <c r="Q15" s="44"/>
      <c r="S15" s="46">
        <v>1929</v>
      </c>
      <c r="T15" s="47">
        <v>6</v>
      </c>
      <c r="U15" s="48" t="str">
        <f t="shared" si="4"/>
        <v>1929-6</v>
      </c>
      <c r="V15" s="50">
        <f>K10/L10*100</f>
        <v>137.60974693859495</v>
      </c>
    </row>
    <row r="16" spans="1:23" s="40" customFormat="1" x14ac:dyDescent="0.25">
      <c r="A16" s="43">
        <v>1935</v>
      </c>
      <c r="B16" s="44">
        <f>'[2]PBI pr corr_1935-act_Empalmes'!C65</f>
        <v>9.2729999999999999E-10</v>
      </c>
      <c r="C16" s="44">
        <f>'[2]PBI pr constantes_EMPALME'!D65</f>
        <v>60624.687135548411</v>
      </c>
      <c r="D16" s="44"/>
      <c r="E16" s="44">
        <f>'[3]FRED Graph'!B18</f>
        <v>74.241</v>
      </c>
      <c r="F16" s="44">
        <v>1058.836</v>
      </c>
      <c r="G16" s="44">
        <f>G$85*'[4]Prod. Relativa TOTAL (viejo)'!P13/'[4]Prod. Relativa TOTAL (viejo)'!$P$82</f>
        <v>6336340.829847808</v>
      </c>
      <c r="H16" s="44">
        <f>'[4]Prod. Relativa TOTAL (viejo)'!F13</f>
        <v>46222000</v>
      </c>
      <c r="I16" s="44">
        <f t="shared" si="0"/>
        <v>9567.7755921795233</v>
      </c>
      <c r="J16" s="44">
        <f t="shared" si="1"/>
        <v>22907.619748171866</v>
      </c>
      <c r="K16" s="45">
        <f t="shared" si="2"/>
        <v>28.924993644422287</v>
      </c>
      <c r="L16" s="45">
        <f t="shared" si="3"/>
        <v>21.692369068216298</v>
      </c>
      <c r="M16" s="45">
        <f t="shared" si="5"/>
        <v>133.34179200741721</v>
      </c>
      <c r="N16" s="44"/>
      <c r="O16" s="44">
        <f t="shared" ref="O16:O79" si="6">E16*1000000000/H16</f>
        <v>1606.1832028038596</v>
      </c>
      <c r="P16" s="44"/>
      <c r="Q16" s="44"/>
      <c r="S16" s="46">
        <v>1929</v>
      </c>
      <c r="T16" s="47">
        <v>7</v>
      </c>
      <c r="U16" s="48" t="str">
        <f t="shared" si="4"/>
        <v>1929-7</v>
      </c>
      <c r="V16" s="51">
        <f>V15+V15*RATE(12,,-V15,V27)</f>
        <v>137.92584230879919</v>
      </c>
      <c r="W16" s="40">
        <f>(V16-V15)/V15*100</f>
        <v>0.22970420136393951</v>
      </c>
    </row>
    <row r="17" spans="1:23" x14ac:dyDescent="0.25">
      <c r="A17" s="43">
        <v>1936</v>
      </c>
      <c r="B17" s="44">
        <f>'[2]PBI pr corr_1935-act_Empalmes'!C66</f>
        <v>9.9464415647163619E-10</v>
      </c>
      <c r="C17" s="44">
        <f>'[2]PBI pr constantes_EMPALME'!D66</f>
        <v>61884.682035259662</v>
      </c>
      <c r="D17" s="44"/>
      <c r="E17" s="44">
        <f>'[3]FRED Graph'!B19</f>
        <v>84.83</v>
      </c>
      <c r="F17" s="44">
        <v>1195.251</v>
      </c>
      <c r="G17" s="44">
        <f>G$85*'[4]Prod. Relativa TOTAL (viejo)'!P14/'[4]Prod. Relativa TOTAL (viejo)'!$P$82</f>
        <v>6404155.3357130792</v>
      </c>
      <c r="H17" s="44">
        <f>'[4]Prod. Relativa TOTAL (viejo)'!F14</f>
        <v>49166000</v>
      </c>
      <c r="I17" s="44">
        <f t="shared" si="0"/>
        <v>9663.2075256133721</v>
      </c>
      <c r="J17" s="44">
        <f t="shared" si="1"/>
        <v>24310.519464670706</v>
      </c>
      <c r="K17" s="45">
        <f t="shared" si="2"/>
        <v>29.213500418170746</v>
      </c>
      <c r="L17" s="45">
        <f t="shared" si="3"/>
        <v>23.020844865812748</v>
      </c>
      <c r="M17" s="45">
        <f t="shared" si="5"/>
        <v>126.90020973797726</v>
      </c>
      <c r="N17" s="44"/>
      <c r="O17" s="44">
        <f t="shared" si="6"/>
        <v>1725.3793271773177</v>
      </c>
      <c r="P17" s="44"/>
      <c r="Q17" s="44"/>
      <c r="S17" s="46">
        <v>1929</v>
      </c>
      <c r="T17" s="47">
        <v>8</v>
      </c>
      <c r="U17" s="48" t="str">
        <f t="shared" si="4"/>
        <v>1929-8</v>
      </c>
      <c r="V17" s="51">
        <f>V16+V16*RATE(12,,-V15,V27)</f>
        <v>138.2426637633491</v>
      </c>
      <c r="W17" s="40">
        <f t="shared" ref="W17:W51" si="7">(V17-V16)/V16*100</f>
        <v>0.22970420136393657</v>
      </c>
    </row>
    <row r="18" spans="1:23" x14ac:dyDescent="0.25">
      <c r="A18" s="43">
        <v>1937</v>
      </c>
      <c r="B18" s="44">
        <f>'[2]PBI pr corr_1935-act_Empalmes'!C67</f>
        <v>1.1609769390159792E-9</v>
      </c>
      <c r="C18" s="44">
        <f>'[2]PBI pr constantes_EMPALME'!D67</f>
        <v>67189.552005652411</v>
      </c>
      <c r="D18" s="44"/>
      <c r="E18" s="44">
        <f>'[3]FRED Graph'!B20</f>
        <v>93.003</v>
      </c>
      <c r="F18" s="44">
        <v>1256.5029999999999</v>
      </c>
      <c r="G18" s="44">
        <f>G$85*'[4]Prod. Relativa TOTAL (viejo)'!P15/'[4]Prod. Relativa TOTAL (viejo)'!$P$82</f>
        <v>6718568.0447247913</v>
      </c>
      <c r="H18" s="44">
        <f>'[4]Prod. Relativa TOTAL (viejo)'!F15</f>
        <v>50196000</v>
      </c>
      <c r="I18" s="44">
        <f t="shared" si="0"/>
        <v>10000.576247554349</v>
      </c>
      <c r="J18" s="44">
        <f t="shared" si="1"/>
        <v>25031.934815523149</v>
      </c>
      <c r="K18" s="45">
        <f t="shared" si="2"/>
        <v>30.233422765215124</v>
      </c>
      <c r="L18" s="45">
        <f t="shared" si="3"/>
        <v>23.70398908656562</v>
      </c>
      <c r="M18" s="45">
        <f t="shared" si="5"/>
        <v>127.54571669268148</v>
      </c>
      <c r="N18" s="44"/>
      <c r="O18" s="44">
        <f t="shared" si="6"/>
        <v>1852.7970356203682</v>
      </c>
      <c r="P18" s="44"/>
      <c r="Q18" s="44"/>
      <c r="S18" s="46">
        <v>1929</v>
      </c>
      <c r="T18" s="47">
        <v>9</v>
      </c>
      <c r="U18" s="48" t="str">
        <f t="shared" si="4"/>
        <v>1929-9</v>
      </c>
      <c r="V18" s="51">
        <f>V17+V17*RATE(12,,-V15,V27)</f>
        <v>138.56021297009093</v>
      </c>
      <c r="W18" s="40">
        <f t="shared" si="7"/>
        <v>0.22970420136393457</v>
      </c>
    </row>
    <row r="19" spans="1:23" x14ac:dyDescent="0.25">
      <c r="A19" s="43">
        <v>1938</v>
      </c>
      <c r="B19" s="44">
        <f>'[2]PBI pr corr_1935-act_Empalmes'!C68</f>
        <v>1.1453422003974667E-9</v>
      </c>
      <c r="C19" s="44">
        <f>'[2]PBI pr constantes_EMPALME'!D68</f>
        <v>68229.720464292623</v>
      </c>
      <c r="D19" s="44"/>
      <c r="E19" s="44">
        <f>'[3]FRED Graph'!B21</f>
        <v>87.352000000000004</v>
      </c>
      <c r="F19" s="44">
        <v>1214.8689999999999</v>
      </c>
      <c r="G19" s="44">
        <f>G$85*'[4]Prod. Relativa TOTAL (viejo)'!P16/'[4]Prod. Relativa TOTAL (viejo)'!$P$82</f>
        <v>6687743.269331485</v>
      </c>
      <c r="H19" s="44">
        <f>'[4]Prod. Relativa TOTAL (viejo)'!F16</f>
        <v>48660000</v>
      </c>
      <c r="I19" s="44">
        <f t="shared" si="0"/>
        <v>10202.203899958162</v>
      </c>
      <c r="J19" s="44">
        <f t="shared" si="1"/>
        <v>24966.481709823263</v>
      </c>
      <c r="K19" s="45">
        <f t="shared" si="2"/>
        <v>30.842977045427034</v>
      </c>
      <c r="L19" s="45">
        <f t="shared" si="3"/>
        <v>23.642008272272758</v>
      </c>
      <c r="M19" s="45">
        <f t="shared" si="5"/>
        <v>130.45836330917598</v>
      </c>
      <c r="N19" s="44"/>
      <c r="O19" s="44">
        <f t="shared" si="6"/>
        <v>1795.1500205507605</v>
      </c>
      <c r="P19" s="44"/>
      <c r="Q19" s="44"/>
      <c r="S19" s="46">
        <v>1929</v>
      </c>
      <c r="T19" s="47">
        <v>10</v>
      </c>
      <c r="U19" s="48" t="str">
        <f t="shared" si="4"/>
        <v>1929-10</v>
      </c>
      <c r="V19" s="51">
        <f>V18+V18*RATE(12,,-V15,V27)</f>
        <v>138.87849160070206</v>
      </c>
      <c r="W19" s="40">
        <f t="shared" si="7"/>
        <v>0.2297042013639477</v>
      </c>
    </row>
    <row r="20" spans="1:23" x14ac:dyDescent="0.25">
      <c r="A20" s="43">
        <v>1939</v>
      </c>
      <c r="B20" s="44">
        <f>'[2]PBI pr corr_1935-act_Empalmes'!C69</f>
        <v>1.2176894452840169E-9</v>
      </c>
      <c r="C20" s="44">
        <f>'[2]PBI pr constantes_EMPALME'!D69</f>
        <v>71717.057454904585</v>
      </c>
      <c r="D20" s="44"/>
      <c r="E20" s="44">
        <f>'[3]FRED Graph'!B22</f>
        <v>93.436999999999998</v>
      </c>
      <c r="F20" s="44">
        <v>1312.365</v>
      </c>
      <c r="G20" s="44">
        <f>G$85*'[4]Prod. Relativa TOTAL (viejo)'!P17/'[4]Prod. Relativa TOTAL (viejo)'!$P$82</f>
        <v>6954069.3287296416</v>
      </c>
      <c r="H20" s="44">
        <f>'[4]Prod. Relativa TOTAL (viejo)'!F17</f>
        <v>49899000</v>
      </c>
      <c r="I20" s="44">
        <f t="shared" si="0"/>
        <v>10312.962679077251</v>
      </c>
      <c r="J20" s="44">
        <f t="shared" si="1"/>
        <v>26300.426862261767</v>
      </c>
      <c r="K20" s="45">
        <f t="shared" si="2"/>
        <v>31.177819449622035</v>
      </c>
      <c r="L20" s="45">
        <f t="shared" si="3"/>
        <v>24.905187549803909</v>
      </c>
      <c r="M20" s="45">
        <f t="shared" si="5"/>
        <v>125.18604562713888</v>
      </c>
      <c r="N20" s="44"/>
      <c r="O20" s="44">
        <f t="shared" si="6"/>
        <v>1872.5224954407904</v>
      </c>
      <c r="P20" s="44"/>
      <c r="Q20" s="44"/>
      <c r="S20" s="46">
        <v>1929</v>
      </c>
      <c r="T20" s="47">
        <v>11</v>
      </c>
      <c r="U20" s="48" t="str">
        <f t="shared" si="4"/>
        <v>1929-11</v>
      </c>
      <c r="V20" s="51">
        <f>V19+V19*RATE(12,,-V15,V27)</f>
        <v>139.19750133069974</v>
      </c>
      <c r="W20" s="40">
        <f t="shared" si="7"/>
        <v>0.22970420136393641</v>
      </c>
    </row>
    <row r="21" spans="1:23" x14ac:dyDescent="0.25">
      <c r="A21" s="43">
        <v>1940</v>
      </c>
      <c r="B21" s="44">
        <f>'[2]PBI pr corr_1935-act_Empalmes'!C70</f>
        <v>1.2717655658348951E-9</v>
      </c>
      <c r="C21" s="44">
        <f>'[2]PBI pr constantes_EMPALME'!D70</f>
        <v>73781.10948540621</v>
      </c>
      <c r="D21" s="44"/>
      <c r="E21" s="44">
        <f>'[3]FRED Graph'!B23</f>
        <v>102.899</v>
      </c>
      <c r="F21" s="44">
        <v>1428.075</v>
      </c>
      <c r="G21" s="44">
        <f>G$85*'[4]Prod. Relativa TOTAL (viejo)'!P18/'[4]Prod. Relativa TOTAL (viejo)'!$P$82</f>
        <v>6947904.3736509811</v>
      </c>
      <c r="H21" s="44">
        <f>'[4]Prod. Relativa TOTAL (viejo)'!F18</f>
        <v>51587000</v>
      </c>
      <c r="I21" s="44">
        <f t="shared" si="0"/>
        <v>10619.188969441118</v>
      </c>
      <c r="J21" s="44">
        <f t="shared" si="1"/>
        <v>27682.846453563881</v>
      </c>
      <c r="K21" s="45">
        <f t="shared" si="2"/>
        <v>32.103592991987497</v>
      </c>
      <c r="L21" s="45">
        <f t="shared" si="3"/>
        <v>26.214269694143738</v>
      </c>
      <c r="M21" s="45">
        <f t="shared" si="5"/>
        <v>122.46609715455637</v>
      </c>
      <c r="N21" s="44"/>
      <c r="O21" s="44">
        <f t="shared" si="6"/>
        <v>1994.6691996045515</v>
      </c>
      <c r="P21" s="44"/>
      <c r="Q21" s="44"/>
      <c r="S21" s="46">
        <v>1929</v>
      </c>
      <c r="T21" s="47">
        <v>12</v>
      </c>
      <c r="U21" s="48" t="str">
        <f t="shared" si="4"/>
        <v>1929-12</v>
      </c>
      <c r="V21" s="51">
        <f>V20+V20*RATE(12,,-V15,V27)</f>
        <v>139.51724383944997</v>
      </c>
      <c r="W21" s="40">
        <f t="shared" si="7"/>
        <v>0.2297042013639361</v>
      </c>
    </row>
    <row r="22" spans="1:23" x14ac:dyDescent="0.25">
      <c r="A22" s="43">
        <v>1941</v>
      </c>
      <c r="B22" s="44">
        <f>'[2]PBI pr corr_1935-act_Empalmes'!C71</f>
        <v>1.3872760453996664E-9</v>
      </c>
      <c r="C22" s="44">
        <f>'[2]PBI pr constantes_EMPALME'!D71</f>
        <v>78596.721843762891</v>
      </c>
      <c r="D22" s="44"/>
      <c r="E22" s="44">
        <f>'[3]FRED Graph'!B24</f>
        <v>129.309</v>
      </c>
      <c r="F22" s="44">
        <v>1681.049</v>
      </c>
      <c r="G22" s="44">
        <f>G$85*'[4]Prod. Relativa TOTAL (viejo)'!P19/'[4]Prod. Relativa TOTAL (viejo)'!$P$82</f>
        <v>7130387.0439793477</v>
      </c>
      <c r="H22" s="44">
        <f>'[4]Prod. Relativa TOTAL (viejo)'!F19</f>
        <v>55875000</v>
      </c>
      <c r="I22" s="44">
        <f t="shared" si="0"/>
        <v>11022.784788397601</v>
      </c>
      <c r="J22" s="44">
        <f t="shared" si="1"/>
        <v>30085.888143176733</v>
      </c>
      <c r="K22" s="45">
        <f t="shared" si="2"/>
        <v>33.323730983912576</v>
      </c>
      <c r="L22" s="45">
        <f t="shared" si="3"/>
        <v>28.489829869772727</v>
      </c>
      <c r="M22" s="45">
        <f t="shared" si="5"/>
        <v>116.96711119805086</v>
      </c>
      <c r="N22" s="44"/>
      <c r="O22" s="44">
        <f t="shared" si="6"/>
        <v>2314.2550335570468</v>
      </c>
      <c r="P22" s="44"/>
      <c r="Q22" s="44"/>
      <c r="S22" s="46">
        <v>1930</v>
      </c>
      <c r="T22" s="47">
        <v>1</v>
      </c>
      <c r="U22" s="48" t="str">
        <f t="shared" si="4"/>
        <v>1930-1</v>
      </c>
      <c r="V22" s="51">
        <f>V21+V21*RATE(12,,-V15,V27)</f>
        <v>139.83772081017636</v>
      </c>
      <c r="W22" s="40">
        <f t="shared" si="7"/>
        <v>0.22970420136393996</v>
      </c>
    </row>
    <row r="23" spans="1:23" x14ac:dyDescent="0.25">
      <c r="A23" s="43">
        <v>1942</v>
      </c>
      <c r="B23" s="44">
        <f>'[2]PBI pr corr_1935-act_Empalmes'!C72</f>
        <v>1.5871826426520141E-9</v>
      </c>
      <c r="C23" s="44">
        <f>'[2]PBI pr constantes_EMPALME'!D72</f>
        <v>80445.629543412128</v>
      </c>
      <c r="D23" s="44"/>
      <c r="E23" s="44">
        <f>'[3]FRED Graph'!B25</f>
        <v>165.952</v>
      </c>
      <c r="F23" s="44">
        <v>1998.5419999999999</v>
      </c>
      <c r="G23" s="44">
        <f>G$85*'[4]Prod. Relativa TOTAL (viejo)'!P20/'[4]Prod. Relativa TOTAL (viejo)'!$P$82</f>
        <v>6971331.2029498927</v>
      </c>
      <c r="H23" s="44">
        <f>'[4]Prod. Relativa TOTAL (viejo)'!F20</f>
        <v>60166000</v>
      </c>
      <c r="I23" s="44">
        <f t="shared" si="0"/>
        <v>11539.493276315987</v>
      </c>
      <c r="J23" s="44">
        <f t="shared" si="1"/>
        <v>33217.132599807199</v>
      </c>
      <c r="K23" s="45">
        <f t="shared" si="2"/>
        <v>34.885827584639152</v>
      </c>
      <c r="L23" s="45">
        <f t="shared" si="3"/>
        <v>31.454961609461879</v>
      </c>
      <c r="M23" s="45">
        <f t="shared" si="5"/>
        <v>110.9072330711262</v>
      </c>
      <c r="N23" s="44"/>
      <c r="O23" s="44">
        <f t="shared" si="6"/>
        <v>2758.2355483163246</v>
      </c>
      <c r="P23" s="44"/>
      <c r="Q23" s="44"/>
      <c r="S23" s="46">
        <v>1930</v>
      </c>
      <c r="T23" s="47">
        <v>2</v>
      </c>
      <c r="U23" s="48" t="str">
        <f t="shared" si="4"/>
        <v>1930-2</v>
      </c>
      <c r="V23" s="51">
        <f>V22+V22*RATE(12,,-V15,V27)</f>
        <v>140.15893392996892</v>
      </c>
      <c r="W23" s="40">
        <f t="shared" si="7"/>
        <v>0.22970420136394593</v>
      </c>
    </row>
    <row r="24" spans="1:23" x14ac:dyDescent="0.25">
      <c r="A24" s="43">
        <v>1943</v>
      </c>
      <c r="B24" s="44">
        <f>'[2]PBI pr corr_1935-act_Empalmes'!C73</f>
        <v>1.6903184200920482E-9</v>
      </c>
      <c r="C24" s="44">
        <f>'[2]PBI pr constantes_EMPALME'!D73</f>
        <v>80885.257709440906</v>
      </c>
      <c r="D24" s="44"/>
      <c r="E24" s="44">
        <f>'[3]FRED Graph'!B26</f>
        <v>203.084</v>
      </c>
      <c r="F24" s="44">
        <v>2338.761</v>
      </c>
      <c r="G24" s="44">
        <f>G$85*'[4]Prod. Relativa TOTAL (viejo)'!P21/'[4]Prod. Relativa TOTAL (viejo)'!$P$82</f>
        <v>6611297.8263560878</v>
      </c>
      <c r="H24" s="44">
        <f>'[4]Prod. Relativa TOTAL (viejo)'!F21</f>
        <v>65426000</v>
      </c>
      <c r="I24" s="44">
        <f t="shared" si="0"/>
        <v>12234.399331851304</v>
      </c>
      <c r="J24" s="44">
        <f t="shared" si="1"/>
        <v>35746.660349096688</v>
      </c>
      <c r="K24" s="45">
        <f t="shared" si="2"/>
        <v>36.98664538143813</v>
      </c>
      <c r="L24" s="45">
        <f t="shared" si="3"/>
        <v>33.850297751282596</v>
      </c>
      <c r="M24" s="45">
        <f t="shared" si="5"/>
        <v>109.26534724509682</v>
      </c>
      <c r="N24" s="44"/>
      <c r="O24" s="44">
        <f t="shared" si="6"/>
        <v>3104.025922416165</v>
      </c>
      <c r="P24" s="44"/>
      <c r="Q24" s="44"/>
      <c r="S24" s="46">
        <v>1930</v>
      </c>
      <c r="T24" s="47">
        <v>3</v>
      </c>
      <c r="U24" s="48" t="str">
        <f t="shared" si="4"/>
        <v>1930-3</v>
      </c>
      <c r="V24" s="51">
        <f>V23+V23*RATE(12,,-V15,V27)</f>
        <v>140.48088488979297</v>
      </c>
      <c r="W24" s="40">
        <f t="shared" si="7"/>
        <v>0.22970420136394229</v>
      </c>
    </row>
    <row r="25" spans="1:23" x14ac:dyDescent="0.25">
      <c r="A25" s="43">
        <v>1944</v>
      </c>
      <c r="B25" s="44">
        <f>'[2]PBI pr corr_1935-act_Empalmes'!C74</f>
        <v>1.9544736477732456E-9</v>
      </c>
      <c r="C25" s="44">
        <f>'[2]PBI pr constantes_EMPALME'!D74</f>
        <v>91108.569961533969</v>
      </c>
      <c r="D25" s="44"/>
      <c r="E25" s="44">
        <f>'[3]FRED Graph'!B27</f>
        <v>224.447</v>
      </c>
      <c r="F25" s="44">
        <v>2524.752</v>
      </c>
      <c r="G25" s="44">
        <f>G$85*'[4]Prod. Relativa TOTAL (viejo)'!P22/'[4]Prod. Relativa TOTAL (viejo)'!$P$82</f>
        <v>7221628.3791435296</v>
      </c>
      <c r="H25" s="44">
        <f>'[4]Prod. Relativa TOTAL (viejo)'!F22</f>
        <v>66494000</v>
      </c>
      <c r="I25" s="44">
        <f t="shared" si="0"/>
        <v>12616.070113031661</v>
      </c>
      <c r="J25" s="44">
        <f t="shared" si="1"/>
        <v>37969.621319216771</v>
      </c>
      <c r="K25" s="45">
        <f t="shared" si="2"/>
        <v>38.140500299286245</v>
      </c>
      <c r="L25" s="45">
        <f t="shared" si="3"/>
        <v>35.955330501004809</v>
      </c>
      <c r="M25" s="45">
        <f t="shared" si="5"/>
        <v>106.07745713315128</v>
      </c>
      <c r="N25" s="44"/>
      <c r="O25" s="44">
        <f t="shared" si="6"/>
        <v>3375.4474087887629</v>
      </c>
      <c r="P25" s="44"/>
      <c r="Q25" s="44"/>
      <c r="S25" s="46">
        <v>1930</v>
      </c>
      <c r="T25" s="47">
        <v>4</v>
      </c>
      <c r="U25" s="48" t="str">
        <f t="shared" si="4"/>
        <v>1930-4</v>
      </c>
      <c r="V25" s="51">
        <f>V24+V24*RATE(12,,-V15,V27)</f>
        <v>140.80357538449806</v>
      </c>
      <c r="W25" s="40">
        <f t="shared" si="7"/>
        <v>0.22970420136393335</v>
      </c>
    </row>
    <row r="26" spans="1:23" x14ac:dyDescent="0.25">
      <c r="A26" s="43">
        <v>1945</v>
      </c>
      <c r="B26" s="44">
        <f>'[2]PBI pr corr_1935-act_Empalmes'!C75</f>
        <v>2.1844213219225103E-9</v>
      </c>
      <c r="C26" s="44">
        <f>'[2]PBI pr constantes_EMPALME'!D75</f>
        <v>89273.317413748024</v>
      </c>
      <c r="D26" s="44"/>
      <c r="E26" s="44">
        <f>'[3]FRED Graph'!B28</f>
        <v>228.00700000000001</v>
      </c>
      <c r="F26" s="44">
        <v>2500.0569999999998</v>
      </c>
      <c r="G26" s="44">
        <f>G$85*'[4]Prod. Relativa TOTAL (viejo)'!P23/'[4]Prod. Relativa TOTAL (viejo)'!$P$82</f>
        <v>6624860.7275291411</v>
      </c>
      <c r="H26" s="44">
        <f>'[4]Prod. Relativa TOTAL (viejo)'!F23</f>
        <v>64897000</v>
      </c>
      <c r="I26" s="44">
        <f t="shared" si="0"/>
        <v>13475.501008312378</v>
      </c>
      <c r="J26" s="44">
        <f t="shared" si="1"/>
        <v>38523.460252399957</v>
      </c>
      <c r="K26" s="45">
        <f t="shared" si="2"/>
        <v>40.738704337864874</v>
      </c>
      <c r="L26" s="45">
        <f t="shared" si="3"/>
        <v>36.479788243669915</v>
      </c>
      <c r="M26" s="45">
        <f t="shared" si="5"/>
        <v>111.67472811450318</v>
      </c>
      <c r="N26" s="44"/>
      <c r="O26" s="44">
        <f t="shared" si="6"/>
        <v>3513.3673359323234</v>
      </c>
      <c r="P26" s="44"/>
      <c r="Q26" s="44"/>
      <c r="S26" s="46">
        <v>1930</v>
      </c>
      <c r="T26" s="47">
        <v>5</v>
      </c>
      <c r="U26" s="48" t="str">
        <f t="shared" si="4"/>
        <v>1930-5</v>
      </c>
      <c r="V26" s="51">
        <f>V25+V25*RATE(12,,-V15,V27)</f>
        <v>141.1270071128269</v>
      </c>
      <c r="W26" s="40">
        <f t="shared" si="7"/>
        <v>0.22970420136394529</v>
      </c>
    </row>
    <row r="27" spans="1:23" x14ac:dyDescent="0.25">
      <c r="A27" s="43">
        <v>1946</v>
      </c>
      <c r="B27" s="44">
        <f>'[2]PBI pr corr_1935-act_Empalmes'!C76</f>
        <v>2.994388035445362E-9</v>
      </c>
      <c r="C27" s="44">
        <f>'[2]PBI pr constantes_EMPALME'!D76</f>
        <v>98447.321874151734</v>
      </c>
      <c r="D27" s="44"/>
      <c r="E27" s="44">
        <f>'[3]FRED Graph'!B29</f>
        <v>227.535</v>
      </c>
      <c r="F27" s="44">
        <v>2209.9110000000001</v>
      </c>
      <c r="G27" s="44">
        <f>G$85*'[4]Prod. Relativa TOTAL (viejo)'!P24/'[4]Prod. Relativa TOTAL (viejo)'!$P$82</f>
        <v>6981195.1310757492</v>
      </c>
      <c r="H27" s="44">
        <f>'[4]Prod. Relativa TOTAL (viejo)'!F24</f>
        <v>59556000</v>
      </c>
      <c r="I27" s="44">
        <f t="shared" si="0"/>
        <v>14101.78630245245</v>
      </c>
      <c r="J27" s="44">
        <f t="shared" si="1"/>
        <v>37106.437638525087</v>
      </c>
      <c r="K27" s="45">
        <f t="shared" si="2"/>
        <v>42.632070040066729</v>
      </c>
      <c r="L27" s="45">
        <f t="shared" si="3"/>
        <v>35.137938769298607</v>
      </c>
      <c r="M27" s="45">
        <f t="shared" si="5"/>
        <v>121.32774867635673</v>
      </c>
      <c r="N27" s="44"/>
      <c r="O27" s="44">
        <f t="shared" si="6"/>
        <v>3820.5218617771511</v>
      </c>
      <c r="P27" s="44"/>
      <c r="Q27" s="44"/>
      <c r="S27" s="46">
        <v>1930</v>
      </c>
      <c r="T27" s="47">
        <v>6</v>
      </c>
      <c r="U27" s="48" t="str">
        <f t="shared" si="4"/>
        <v>1930-6</v>
      </c>
      <c r="V27" s="50">
        <f>K11/L11*100</f>
        <v>141.45118177732189</v>
      </c>
      <c r="W27" s="40">
        <f t="shared" si="7"/>
        <v>0.22970420129140962</v>
      </c>
    </row>
    <row r="28" spans="1:23" x14ac:dyDescent="0.25">
      <c r="A28" s="43">
        <v>1947</v>
      </c>
      <c r="B28" s="44">
        <f>'[2]PBI pr corr_1935-act_Empalmes'!C77</f>
        <v>4.1659008699206686E-9</v>
      </c>
      <c r="C28" s="44">
        <f>'[2]PBI pr constantes_EMPALME'!D77</f>
        <v>110749.63118770416</v>
      </c>
      <c r="D28" s="44"/>
      <c r="E28" s="44">
        <f>'[3]FRED Graph'!B30</f>
        <v>249.61600000000001</v>
      </c>
      <c r="F28" s="44">
        <v>2184.614</v>
      </c>
      <c r="G28" s="44">
        <f>G$85*'[4]Prod. Relativa TOTAL (viejo)'!P25/'[4]Prod. Relativa TOTAL (viejo)'!$P$82</f>
        <v>7727154.6955937333</v>
      </c>
      <c r="H28" s="44">
        <f>'[4]Prod. Relativa TOTAL (viejo)'!F25</f>
        <v>60135000</v>
      </c>
      <c r="I28" s="44">
        <f t="shared" si="0"/>
        <v>14332.524137359005</v>
      </c>
      <c r="J28" s="44">
        <f t="shared" si="1"/>
        <v>36328.494221335328</v>
      </c>
      <c r="K28" s="45">
        <f t="shared" si="2"/>
        <v>43.329629294451323</v>
      </c>
      <c r="L28" s="45">
        <f t="shared" si="3"/>
        <v>34.401265299711419</v>
      </c>
      <c r="M28" s="45">
        <f t="shared" si="5"/>
        <v>125.95359187214198</v>
      </c>
      <c r="N28" s="44"/>
      <c r="O28" s="44">
        <f t="shared" si="6"/>
        <v>4150.9270807350131</v>
      </c>
      <c r="P28" s="44"/>
      <c r="Q28" s="44"/>
      <c r="S28" s="46">
        <v>1930</v>
      </c>
      <c r="T28" s="47">
        <v>7</v>
      </c>
      <c r="U28" s="48" t="str">
        <f t="shared" si="4"/>
        <v>1930-7</v>
      </c>
      <c r="V28" s="51">
        <f>V27+V27*RATE(12,,-V27,V39)</f>
        <v>140.83307510130919</v>
      </c>
      <c r="W28" s="40">
        <f t="shared" si="7"/>
        <v>-0.43697526471411829</v>
      </c>
    </row>
    <row r="29" spans="1:23" x14ac:dyDescent="0.25">
      <c r="A29" s="43">
        <v>1948</v>
      </c>
      <c r="B29" s="44">
        <f>'[2]PBI pr corr_1935-act_Empalmes'!C78</f>
        <v>5.1384413557814014E-9</v>
      </c>
      <c r="C29" s="44">
        <f>'[2]PBI pr constantes_EMPALME'!D78</f>
        <v>118261.796336962</v>
      </c>
      <c r="D29" s="44"/>
      <c r="E29" s="44">
        <f>'[3]FRED Graph'!B31</f>
        <v>274.46800000000002</v>
      </c>
      <c r="F29" s="44">
        <v>2274.627</v>
      </c>
      <c r="G29" s="44">
        <f>G$85*'[4]Prod. Relativa TOTAL (viejo)'!P26/'[4]Prod. Relativa TOTAL (viejo)'!$P$82</f>
        <v>7935921.3083271217</v>
      </c>
      <c r="H29" s="44">
        <f>'[4]Prod. Relativa TOTAL (viejo)'!F26</f>
        <v>61543000</v>
      </c>
      <c r="I29" s="44">
        <f t="shared" si="0"/>
        <v>14902.087828526033</v>
      </c>
      <c r="J29" s="44">
        <f t="shared" si="1"/>
        <v>36959.96295273224</v>
      </c>
      <c r="K29" s="45">
        <f t="shared" si="2"/>
        <v>45.051516057824614</v>
      </c>
      <c r="L29" s="45">
        <f t="shared" si="3"/>
        <v>34.999234574873384</v>
      </c>
      <c r="M29" s="45">
        <f t="shared" si="5"/>
        <v>128.7214323543177</v>
      </c>
      <c r="N29" s="44"/>
      <c r="O29" s="44">
        <f t="shared" si="6"/>
        <v>4459.7760915132512</v>
      </c>
      <c r="P29" s="44"/>
      <c r="Q29" s="44"/>
      <c r="S29" s="46">
        <v>1930</v>
      </c>
      <c r="T29" s="47">
        <v>8</v>
      </c>
      <c r="U29" s="48" t="str">
        <f t="shared" si="4"/>
        <v>1930-8</v>
      </c>
      <c r="V29" s="51">
        <f>V28+V28*RATE(12,,-V27,V39)</f>
        <v>140.2176693985802</v>
      </c>
      <c r="W29" s="40">
        <f t="shared" si="7"/>
        <v>-0.43697526471412784</v>
      </c>
    </row>
    <row r="30" spans="1:23" x14ac:dyDescent="0.25">
      <c r="A30" s="43">
        <v>1949</v>
      </c>
      <c r="B30" s="44">
        <f>'[2]PBI pr corr_1935-act_Empalmes'!C79</f>
        <v>6.245315006251641E-9</v>
      </c>
      <c r="C30" s="44">
        <f>'[2]PBI pr constantes_EMPALME'!D79</f>
        <v>118170.211740265</v>
      </c>
      <c r="D30" s="44"/>
      <c r="E30" s="44">
        <f>'[3]FRED Graph'!B32</f>
        <v>272.47500000000002</v>
      </c>
      <c r="F30" s="44">
        <v>2261.9279999999999</v>
      </c>
      <c r="G30" s="44">
        <f>G$85*'[4]Prod. Relativa TOTAL (viejo)'!P27/'[4]Prod. Relativa TOTAL (viejo)'!$P$82</f>
        <v>8122610.3362159561</v>
      </c>
      <c r="H30" s="44">
        <f>'[4]Prod. Relativa TOTAL (viejo)'!F27</f>
        <v>60422000</v>
      </c>
      <c r="I30" s="44">
        <f t="shared" si="0"/>
        <v>14548.304898166078</v>
      </c>
      <c r="J30" s="44">
        <f t="shared" si="1"/>
        <v>37435.503624507626</v>
      </c>
      <c r="K30" s="45">
        <f t="shared" si="2"/>
        <v>43.981970800039598</v>
      </c>
      <c r="L30" s="45">
        <f t="shared" si="3"/>
        <v>35.449547783862393</v>
      </c>
      <c r="M30" s="45">
        <f t="shared" si="5"/>
        <v>124.069201300394</v>
      </c>
      <c r="N30" s="44"/>
      <c r="O30" s="44">
        <f t="shared" si="6"/>
        <v>4509.5329515739304</v>
      </c>
      <c r="P30" s="44"/>
      <c r="Q30" s="44"/>
      <c r="S30" s="46">
        <v>1930</v>
      </c>
      <c r="T30" s="47">
        <v>9</v>
      </c>
      <c r="U30" s="48" t="str">
        <f t="shared" si="4"/>
        <v>1930-9</v>
      </c>
      <c r="V30" s="51">
        <f>V29+V29*RATE(12,,-V27,V39)</f>
        <v>139.60495286654978</v>
      </c>
      <c r="W30" s="40">
        <f t="shared" si="7"/>
        <v>-0.43697526471412229</v>
      </c>
    </row>
    <row r="31" spans="1:23" x14ac:dyDescent="0.25">
      <c r="A31" s="43">
        <v>1950</v>
      </c>
      <c r="B31" s="44">
        <f>'[2]PBI pr corr_1935-act_Empalmes'!C80</f>
        <v>7.4895021476281776E-9</v>
      </c>
      <c r="C31" s="44">
        <f>'[2]PBI pr constantes_EMPALME'!D80</f>
        <v>121082.88874396012</v>
      </c>
      <c r="D31" s="44"/>
      <c r="E31" s="44">
        <f>'[3]FRED Graph'!B33</f>
        <v>299.827</v>
      </c>
      <c r="F31" s="44">
        <v>2458.5320000000002</v>
      </c>
      <c r="G31" s="44">
        <f>G$85*'[4]Prod. Relativa TOTAL (viejo)'!P28/'[4]Prod. Relativa TOTAL (viejo)'!$P$82</f>
        <v>8266842.4701729566</v>
      </c>
      <c r="H31" s="44">
        <f>'[4]Prod. Relativa TOTAL (viejo)'!F28</f>
        <v>62420000</v>
      </c>
      <c r="I31" s="44">
        <f t="shared" si="0"/>
        <v>14646.81215117274</v>
      </c>
      <c r="J31" s="44">
        <f t="shared" si="1"/>
        <v>39386.927266901635</v>
      </c>
      <c r="K31" s="45">
        <f t="shared" si="2"/>
        <v>44.279774781717038</v>
      </c>
      <c r="L31" s="45">
        <f t="shared" si="3"/>
        <v>37.297448278309524</v>
      </c>
      <c r="M31" s="45">
        <f t="shared" si="5"/>
        <v>118.72065469816097</v>
      </c>
      <c r="N31" s="44"/>
      <c r="O31" s="44">
        <f t="shared" si="6"/>
        <v>4803.3803268183274</v>
      </c>
      <c r="P31" s="44"/>
      <c r="Q31" s="44"/>
      <c r="S31" s="46">
        <v>1930</v>
      </c>
      <c r="T31" s="47">
        <v>10</v>
      </c>
      <c r="U31" s="48" t="str">
        <f t="shared" si="4"/>
        <v>1930-10</v>
      </c>
      <c r="V31" s="51">
        <f>V30+V30*RATE(12,,-V27,V39)</f>
        <v>138.99491375420715</v>
      </c>
      <c r="W31" s="40">
        <f t="shared" si="7"/>
        <v>-0.43697526471412368</v>
      </c>
    </row>
    <row r="32" spans="1:23" x14ac:dyDescent="0.25">
      <c r="A32" s="43">
        <v>1951</v>
      </c>
      <c r="B32" s="44">
        <f>'[2]PBI pr corr_1935-act_Empalmes'!C81</f>
        <v>1.0762943751439787E-8</v>
      </c>
      <c r="C32" s="44">
        <f>'[2]PBI pr constantes_EMPALME'!D81</f>
        <v>126154.33245732042</v>
      </c>
      <c r="D32" s="44"/>
      <c r="E32" s="44">
        <f>'[3]FRED Graph'!B34</f>
        <v>346.91399999999999</v>
      </c>
      <c r="F32" s="44">
        <v>2656.32</v>
      </c>
      <c r="G32" s="44">
        <f>G$85*'[4]Prod. Relativa TOTAL (viejo)'!P29/'[4]Prod. Relativa TOTAL (viejo)'!$P$82</f>
        <v>8581023.4852685276</v>
      </c>
      <c r="H32" s="44">
        <f>'[4]Prod. Relativa TOTAL (viejo)'!F29</f>
        <v>66114000</v>
      </c>
      <c r="I32" s="44">
        <f t="shared" si="0"/>
        <v>14701.548442781432</v>
      </c>
      <c r="J32" s="44">
        <f t="shared" si="1"/>
        <v>40177.874580270443</v>
      </c>
      <c r="K32" s="45">
        <f t="shared" si="2"/>
        <v>44.445251790625427</v>
      </c>
      <c r="L32" s="45">
        <f t="shared" si="3"/>
        <v>38.046435786559023</v>
      </c>
      <c r="M32" s="45">
        <f t="shared" si="5"/>
        <v>116.81843744829041</v>
      </c>
      <c r="N32" s="44"/>
      <c r="O32" s="44">
        <f t="shared" si="6"/>
        <v>5247.2093656411653</v>
      </c>
      <c r="P32" s="44"/>
      <c r="Q32" s="44"/>
      <c r="S32" s="46">
        <v>1930</v>
      </c>
      <c r="T32" s="47">
        <v>11</v>
      </c>
      <c r="U32" s="48" t="str">
        <f t="shared" si="4"/>
        <v>1930-11</v>
      </c>
      <c r="V32" s="51">
        <f>V31+V31*RATE(12,,-V27,V39)</f>
        <v>138.38754036189053</v>
      </c>
      <c r="W32" s="40">
        <f t="shared" si="7"/>
        <v>-0.43697526471412568</v>
      </c>
    </row>
    <row r="33" spans="1:23" x14ac:dyDescent="0.25">
      <c r="A33" s="43">
        <v>1952</v>
      </c>
      <c r="B33" s="44">
        <f>'[2]PBI pr corr_1935-act_Empalmes'!C82</f>
        <v>1.2490374107068099E-8</v>
      </c>
      <c r="C33" s="44">
        <f>'[2]PBI pr constantes_EMPALME'!D82</f>
        <v>120151.95529013083</v>
      </c>
      <c r="D33" s="44"/>
      <c r="E33" s="44">
        <f>'[3]FRED Graph'!B35</f>
        <v>367.34100000000001</v>
      </c>
      <c r="F33" s="44">
        <v>2764.8029999999999</v>
      </c>
      <c r="G33" s="44">
        <f>G$85*'[4]Prod. Relativa TOTAL (viejo)'!P30/'[4]Prod. Relativa TOTAL (viejo)'!$P$82</f>
        <v>8379049.975564233</v>
      </c>
      <c r="H33" s="44">
        <f>'[4]Prod. Relativa TOTAL (viejo)'!F30</f>
        <v>67339000</v>
      </c>
      <c r="I33" s="44">
        <f t="shared" si="0"/>
        <v>14339.567807869527</v>
      </c>
      <c r="J33" s="44">
        <f t="shared" si="1"/>
        <v>41057.975318908808</v>
      </c>
      <c r="K33" s="45">
        <f t="shared" si="2"/>
        <v>43.350923494214619</v>
      </c>
      <c r="L33" s="45">
        <f t="shared" si="3"/>
        <v>38.879847125215313</v>
      </c>
      <c r="M33" s="45">
        <f t="shared" si="5"/>
        <v>111.49972723555183</v>
      </c>
      <c r="N33" s="44"/>
      <c r="O33" s="44">
        <f t="shared" si="6"/>
        <v>5455.1003133399663</v>
      </c>
      <c r="P33" s="44"/>
      <c r="Q33" s="44"/>
      <c r="S33" s="46">
        <v>1930</v>
      </c>
      <c r="T33" s="47">
        <v>12</v>
      </c>
      <c r="U33" s="48" t="str">
        <f t="shared" si="4"/>
        <v>1930-12</v>
      </c>
      <c r="V33" s="51">
        <f>V32+V32*RATE(12,,-V27,V39)</f>
        <v>137.78282104106279</v>
      </c>
      <c r="W33" s="40">
        <f t="shared" si="7"/>
        <v>-0.43697526471412707</v>
      </c>
    </row>
    <row r="34" spans="1:23" x14ac:dyDescent="0.25">
      <c r="A34" s="43">
        <v>1953</v>
      </c>
      <c r="B34" s="44">
        <f>'[2]PBI pr corr_1935-act_Empalmes'!C83</f>
        <v>1.4459902544616973E-8</v>
      </c>
      <c r="C34" s="44">
        <f>'[2]PBI pr constantes_EMPALME'!D83</f>
        <v>126886.30547355206</v>
      </c>
      <c r="D34" s="44"/>
      <c r="E34" s="44">
        <f>'[3]FRED Graph'!B36</f>
        <v>389.21800000000002</v>
      </c>
      <c r="F34" s="44">
        <v>2894.4110000000001</v>
      </c>
      <c r="G34" s="44">
        <f>G$85*'[4]Prod. Relativa TOTAL (viejo)'!P31/'[4]Prod. Relativa TOTAL (viejo)'!$P$82</f>
        <v>8658052.421401998</v>
      </c>
      <c r="H34" s="44">
        <f>'[4]Prod. Relativa TOTAL (viejo)'!F31</f>
        <v>68393000</v>
      </c>
      <c r="I34" s="44">
        <f t="shared" si="0"/>
        <v>14655.294204491011</v>
      </c>
      <c r="J34" s="44">
        <f t="shared" si="1"/>
        <v>42320.281315339293</v>
      </c>
      <c r="K34" s="45">
        <f t="shared" si="2"/>
        <v>44.305417454453121</v>
      </c>
      <c r="L34" s="45">
        <f t="shared" si="3"/>
        <v>40.075187708506512</v>
      </c>
      <c r="M34" s="45">
        <f t="shared" si="5"/>
        <v>110.55573283078768</v>
      </c>
      <c r="N34" s="44"/>
      <c r="O34" s="44">
        <f t="shared" si="6"/>
        <v>5690.904039887123</v>
      </c>
      <c r="P34" s="44"/>
      <c r="Q34" s="44"/>
      <c r="S34" s="46">
        <v>1931</v>
      </c>
      <c r="T34" s="47">
        <v>1</v>
      </c>
      <c r="U34" s="48" t="str">
        <f t="shared" si="4"/>
        <v>1931-1</v>
      </c>
      <c r="V34" s="51">
        <f>V33+V33*RATE(12,,-V27,V39)</f>
        <v>137.18074419408802</v>
      </c>
      <c r="W34" s="40">
        <f t="shared" si="7"/>
        <v>-0.43697526471412113</v>
      </c>
    </row>
    <row r="35" spans="1:23" x14ac:dyDescent="0.25">
      <c r="A35" s="43">
        <v>1954</v>
      </c>
      <c r="B35" s="44">
        <f>'[2]PBI pr corr_1935-act_Empalmes'!C84</f>
        <v>1.6066829689994229E-8</v>
      </c>
      <c r="C35" s="44">
        <f>'[2]PBI pr constantes_EMPALME'!D84</f>
        <v>132507.1340987169</v>
      </c>
      <c r="D35" s="44"/>
      <c r="E35" s="44">
        <f>'[3]FRED Graph'!B37</f>
        <v>390.54899999999998</v>
      </c>
      <c r="F35" s="44">
        <v>2877.7080000000001</v>
      </c>
      <c r="G35" s="44">
        <f>G$85*'[4]Prod. Relativa TOTAL (viejo)'!P32/'[4]Prod. Relativa TOTAL (viejo)'!$P$82</f>
        <v>8772564.729606716</v>
      </c>
      <c r="H35" s="44">
        <f>'[4]Prod. Relativa TOTAL (viejo)'!F32</f>
        <v>66716000</v>
      </c>
      <c r="I35" s="44">
        <f t="shared" si="0"/>
        <v>15104.720020077564</v>
      </c>
      <c r="J35" s="44">
        <f t="shared" si="1"/>
        <v>43133.701061214699</v>
      </c>
      <c r="K35" s="45">
        <f t="shared" si="2"/>
        <v>45.664107228710158</v>
      </c>
      <c r="L35" s="45">
        <f t="shared" si="3"/>
        <v>40.845455485293407</v>
      </c>
      <c r="M35" s="45">
        <f t="shared" si="5"/>
        <v>111.79727753348652</v>
      </c>
      <c r="N35" s="44"/>
      <c r="O35" s="44">
        <f t="shared" si="6"/>
        <v>5853.9031116973438</v>
      </c>
      <c r="P35" s="44"/>
      <c r="Q35" s="44"/>
      <c r="S35" s="46">
        <v>1931</v>
      </c>
      <c r="T35" s="47">
        <v>2</v>
      </c>
      <c r="U35" s="48" t="str">
        <f t="shared" si="4"/>
        <v>1931-2</v>
      </c>
      <c r="V35" s="51">
        <f>V34+V34*RATE(12,,-V27,V39)</f>
        <v>136.5812982740091</v>
      </c>
      <c r="W35" s="40">
        <f t="shared" si="7"/>
        <v>-0.43697526471412357</v>
      </c>
    </row>
    <row r="36" spans="1:23" x14ac:dyDescent="0.25">
      <c r="A36" s="43">
        <v>1955</v>
      </c>
      <c r="B36" s="44">
        <f>'[2]PBI pr corr_1935-act_Empalmes'!C85</f>
        <v>1.899878142549683E-8</v>
      </c>
      <c r="C36" s="44">
        <f>'[2]PBI pr constantes_EMPALME'!D85</f>
        <v>142277.94613888048</v>
      </c>
      <c r="D36" s="44"/>
      <c r="E36" s="44">
        <f>'[3]FRED Graph'!B38</f>
        <v>425.47800000000001</v>
      </c>
      <c r="F36" s="44">
        <v>3083.0259999999998</v>
      </c>
      <c r="G36" s="44">
        <f>G$85*'[4]Prod. Relativa TOTAL (viejo)'!P33/'[4]Prod. Relativa TOTAL (viejo)'!$P$82</f>
        <v>8936448.3401835933</v>
      </c>
      <c r="H36" s="44">
        <f>'[4]Prod. Relativa TOTAL (viejo)'!F33</f>
        <v>68229000</v>
      </c>
      <c r="I36" s="44">
        <f t="shared" si="0"/>
        <v>15921.084162610116</v>
      </c>
      <c r="J36" s="44">
        <f t="shared" si="1"/>
        <v>45186.445646279441</v>
      </c>
      <c r="K36" s="45">
        <f t="shared" si="2"/>
        <v>48.132113235622491</v>
      </c>
      <c r="L36" s="45">
        <f t="shared" si="3"/>
        <v>42.789301839978968</v>
      </c>
      <c r="M36" s="45">
        <f t="shared" si="5"/>
        <v>112.48632523994961</v>
      </c>
      <c r="N36" s="44"/>
      <c r="O36" s="44">
        <f t="shared" si="6"/>
        <v>6236.0286681616326</v>
      </c>
      <c r="P36" s="44"/>
      <c r="Q36" s="44"/>
      <c r="S36" s="46">
        <v>1931</v>
      </c>
      <c r="T36" s="47">
        <v>3</v>
      </c>
      <c r="U36" s="48" t="str">
        <f t="shared" si="4"/>
        <v>1931-3</v>
      </c>
      <c r="V36" s="51">
        <f>V35+V35*RATE(12,,-V27,V39)</f>
        <v>135.98447178432625</v>
      </c>
      <c r="W36" s="40">
        <f t="shared" si="7"/>
        <v>-0.43697526471413556</v>
      </c>
    </row>
    <row r="37" spans="1:23" x14ac:dyDescent="0.25">
      <c r="A37" s="43">
        <v>1956</v>
      </c>
      <c r="B37" s="44">
        <f>'[2]PBI pr corr_1935-act_Empalmes'!C86</f>
        <v>2.5004618880069666E-8</v>
      </c>
      <c r="C37" s="44">
        <f>'[2]PBI pr constantes_EMPALME'!D86</f>
        <v>146654.13392249282</v>
      </c>
      <c r="D37" s="44"/>
      <c r="E37" s="44">
        <f>'[3]FRED Graph'!B39</f>
        <v>449.35300000000001</v>
      </c>
      <c r="F37" s="44">
        <v>3148.7649999999999</v>
      </c>
      <c r="G37" s="44">
        <f>G$85*'[4]Prod. Relativa TOTAL (viejo)'!P34/'[4]Prod. Relativa TOTAL (viejo)'!$P$82</f>
        <v>9017601.6602990124</v>
      </c>
      <c r="H37" s="44">
        <f>'[4]Prod. Relativa TOTAL (viejo)'!F34</f>
        <v>69826000</v>
      </c>
      <c r="I37" s="44">
        <f t="shared" si="0"/>
        <v>16263.09737855841</v>
      </c>
      <c r="J37" s="44">
        <f t="shared" si="1"/>
        <v>45094.44905908974</v>
      </c>
      <c r="K37" s="45">
        <f t="shared" si="2"/>
        <v>49.166076668638098</v>
      </c>
      <c r="L37" s="45">
        <f t="shared" si="3"/>
        <v>42.70218567757216</v>
      </c>
      <c r="M37" s="45">
        <f t="shared" si="5"/>
        <v>115.1371431895133</v>
      </c>
      <c r="N37" s="44"/>
      <c r="O37" s="44">
        <f t="shared" si="6"/>
        <v>6435.32495059147</v>
      </c>
      <c r="P37" s="44"/>
      <c r="Q37" s="44"/>
      <c r="S37" s="46">
        <v>1931</v>
      </c>
      <c r="T37" s="47">
        <v>4</v>
      </c>
      <c r="U37" s="48" t="str">
        <f t="shared" si="4"/>
        <v>1931-4</v>
      </c>
      <c r="V37" s="51">
        <f>V36+V36*RATE(12,,-V27,V39)</f>
        <v>135.39025327877658</v>
      </c>
      <c r="W37" s="40">
        <f t="shared" si="7"/>
        <v>-0.43697526471412357</v>
      </c>
    </row>
    <row r="38" spans="1:23" x14ac:dyDescent="0.25">
      <c r="A38" s="43">
        <v>1957</v>
      </c>
      <c r="B38" s="44">
        <f>'[2]PBI pr corr_1935-act_Empalmes'!C87</f>
        <v>3.2157395966356442E-8</v>
      </c>
      <c r="C38" s="44">
        <f>'[2]PBI pr constantes_EMPALME'!D87</f>
        <v>154697.87781641181</v>
      </c>
      <c r="D38" s="44"/>
      <c r="E38" s="44">
        <f>'[3]FRED Graph'!B40</f>
        <v>474.03899999999999</v>
      </c>
      <c r="F38" s="44">
        <v>3215.0650000000001</v>
      </c>
      <c r="G38" s="44">
        <f>G$85*'[4]Prod. Relativa TOTAL (viejo)'!P35/'[4]Prod. Relativa TOTAL (viejo)'!$P$82</f>
        <v>9198831.944682328</v>
      </c>
      <c r="H38" s="44">
        <f>'[4]Prod. Relativa TOTAL (viejo)'!F35</f>
        <v>70129000</v>
      </c>
      <c r="I38" s="44">
        <f t="shared" si="0"/>
        <v>16817.121863590492</v>
      </c>
      <c r="J38" s="44">
        <f t="shared" si="1"/>
        <v>45845.014188139001</v>
      </c>
      <c r="K38" s="45">
        <f t="shared" si="2"/>
        <v>50.840985800234563</v>
      </c>
      <c r="L38" s="45">
        <f t="shared" si="3"/>
        <v>43.412933278940443</v>
      </c>
      <c r="M38" s="45">
        <f t="shared" si="5"/>
        <v>117.1102295105626</v>
      </c>
      <c r="N38" s="44"/>
      <c r="O38" s="44">
        <f t="shared" si="6"/>
        <v>6759.52886822855</v>
      </c>
      <c r="P38" s="44"/>
      <c r="Q38" s="44"/>
      <c r="S38" s="46">
        <v>1931</v>
      </c>
      <c r="T38" s="47">
        <v>5</v>
      </c>
      <c r="U38" s="48" t="str">
        <f t="shared" si="4"/>
        <v>1931-5</v>
      </c>
      <c r="V38" s="51">
        <f>V37+V37*RATE(12,,-V27,V39)</f>
        <v>134.79863136111453</v>
      </c>
      <c r="W38" s="40">
        <f t="shared" si="7"/>
        <v>-0.43697526471412107</v>
      </c>
    </row>
    <row r="39" spans="1:23" x14ac:dyDescent="0.25">
      <c r="A39" s="43">
        <v>1958</v>
      </c>
      <c r="B39" s="44">
        <f>'[2]PBI pr corr_1935-act_Empalmes'!C88</f>
        <v>4.5520199572084366E-8</v>
      </c>
      <c r="C39" s="44">
        <f>'[2]PBI pr constantes_EMPALME'!D88</f>
        <v>164614.79022592798</v>
      </c>
      <c r="D39" s="44"/>
      <c r="E39" s="44">
        <f>'[3]FRED Graph'!B41</f>
        <v>481.22899999999998</v>
      </c>
      <c r="F39" s="44">
        <v>3191.2159999999999</v>
      </c>
      <c r="G39" s="44">
        <f>G$85*'[4]Prod. Relativa TOTAL (viejo)'!P36/'[4]Prod. Relativa TOTAL (viejo)'!$P$82</f>
        <v>9392920.602656424</v>
      </c>
      <c r="H39" s="44">
        <f>'[4]Prod. Relativa TOTAL (viejo)'!F36</f>
        <v>68450000</v>
      </c>
      <c r="I39" s="44">
        <f t="shared" si="0"/>
        <v>17525.410592672641</v>
      </c>
      <c r="J39" s="44">
        <f t="shared" si="1"/>
        <v>46621.124908692473</v>
      </c>
      <c r="K39" s="45">
        <f t="shared" si="2"/>
        <v>52.982261668354106</v>
      </c>
      <c r="L39" s="45">
        <f t="shared" si="3"/>
        <v>44.147871276564082</v>
      </c>
      <c r="M39" s="45">
        <f t="shared" si="5"/>
        <v>120.01090910238239</v>
      </c>
      <c r="N39" s="44"/>
      <c r="O39" s="44">
        <f t="shared" si="6"/>
        <v>7030.3725346968595</v>
      </c>
      <c r="P39" s="44"/>
      <c r="Q39" s="44"/>
      <c r="S39" s="46">
        <v>1931</v>
      </c>
      <c r="T39" s="47">
        <v>6</v>
      </c>
      <c r="U39" s="48" t="str">
        <f t="shared" si="4"/>
        <v>1931-6</v>
      </c>
      <c r="V39" s="50">
        <f>K12/L12*100</f>
        <v>134.20959468427196</v>
      </c>
      <c r="W39" s="40">
        <f t="shared" si="7"/>
        <v>-0.43697526517504964</v>
      </c>
    </row>
    <row r="40" spans="1:23" x14ac:dyDescent="0.25">
      <c r="A40" s="43">
        <v>1959</v>
      </c>
      <c r="B40" s="44">
        <f>'[2]PBI pr corr_1935-act_Empalmes'!C89</f>
        <v>8.7164168766644186E-8</v>
      </c>
      <c r="C40" s="44">
        <f>'[2]PBI pr constantes_EMPALME'!D89</f>
        <v>154428.80469138015</v>
      </c>
      <c r="D40" s="44"/>
      <c r="E40" s="44">
        <f>'[3]FRED Graph'!B42</f>
        <v>521.654</v>
      </c>
      <c r="F40" s="44">
        <v>3412.4209999999998</v>
      </c>
      <c r="G40" s="44">
        <f>G$85*'[4]Prod. Relativa TOTAL (viejo)'!P37/'[4]Prod. Relativa TOTAL (viejo)'!$P$82</f>
        <v>9263609.034281183</v>
      </c>
      <c r="H40" s="44">
        <f>'[4]Prod. Relativa TOTAL (viejo)'!F37</f>
        <v>70015000</v>
      </c>
      <c r="I40" s="44">
        <f t="shared" si="0"/>
        <v>16670.479520443532</v>
      </c>
      <c r="J40" s="44">
        <f t="shared" si="1"/>
        <v>48738.427479825754</v>
      </c>
      <c r="K40" s="45">
        <f t="shared" si="2"/>
        <v>50.397661351133152</v>
      </c>
      <c r="L40" s="45">
        <f t="shared" si="3"/>
        <v>46.152850812064351</v>
      </c>
      <c r="M40" s="45">
        <f t="shared" si="5"/>
        <v>109.19728784762135</v>
      </c>
      <c r="N40" s="44"/>
      <c r="O40" s="44">
        <f t="shared" si="6"/>
        <v>7450.6034421195454</v>
      </c>
      <c r="P40" s="44"/>
      <c r="Q40" s="44"/>
      <c r="S40" s="46">
        <v>1931</v>
      </c>
      <c r="T40" s="47">
        <v>7</v>
      </c>
      <c r="U40" s="48" t="str">
        <f t="shared" si="4"/>
        <v>1931-7</v>
      </c>
      <c r="V40" s="51">
        <f>V39+V39*RATE(12,,-V39,V51)</f>
        <v>134.60333829450386</v>
      </c>
      <c r="W40" s="40">
        <f t="shared" si="7"/>
        <v>0.29337962845218024</v>
      </c>
    </row>
    <row r="41" spans="1:23" x14ac:dyDescent="0.25">
      <c r="A41" s="43">
        <v>1960</v>
      </c>
      <c r="B41" s="44">
        <f>'[2]PBI pr corr_1935-act_Empalmes'!C90</f>
        <v>1.1532080044426757E-7</v>
      </c>
      <c r="C41" s="44">
        <f>'[2]PBI pr constantes_EMPALME'!D90</f>
        <v>167073.31440291382</v>
      </c>
      <c r="D41" s="44" t="e">
        <f>B41/'Datos mes_tipo de cambio real'!R1412</f>
        <v>#DIV/0!</v>
      </c>
      <c r="E41" s="44">
        <f>'[3]FRED Graph'!B43</f>
        <v>542.38199999999995</v>
      </c>
      <c r="F41" s="44">
        <v>3500.2719999999999</v>
      </c>
      <c r="G41" s="44">
        <f>G$85*'[4]Prod. Relativa TOTAL (viejo)'!P38/'[4]Prod. Relativa TOTAL (viejo)'!$P$82</f>
        <v>9300364.5738850273</v>
      </c>
      <c r="H41" s="44">
        <f>'[4]Prod. Relativa TOTAL (viejo)'!F38</f>
        <v>70985000</v>
      </c>
      <c r="I41" s="44">
        <f t="shared" si="0"/>
        <v>17964.168294224462</v>
      </c>
      <c r="J41" s="44">
        <f t="shared" si="1"/>
        <v>49310.023244347394</v>
      </c>
      <c r="K41" s="45">
        <f t="shared" si="2"/>
        <v>54.308699940924079</v>
      </c>
      <c r="L41" s="45">
        <f t="shared" si="3"/>
        <v>46.694123385039646</v>
      </c>
      <c r="M41" s="45">
        <f t="shared" si="5"/>
        <v>116.30735519563062</v>
      </c>
      <c r="N41" s="44" t="e">
        <f t="shared" ref="N41:N79" si="8">D41*1000000/G41</f>
        <v>#DIV/0!</v>
      </c>
      <c r="O41" s="44">
        <f t="shared" si="6"/>
        <v>7640.7973515531439</v>
      </c>
      <c r="P41" s="62" t="e">
        <f t="shared" ref="P41:P102" si="9">N41/O41</f>
        <v>#DIV/0!</v>
      </c>
      <c r="Q41" s="62" t="e">
        <f t="shared" ref="Q41:Q102" si="10">(D41*1000000)/(E41*1000000000)</f>
        <v>#DIV/0!</v>
      </c>
      <c r="R41" s="61"/>
      <c r="S41" s="46">
        <v>1931</v>
      </c>
      <c r="T41" s="47">
        <v>8</v>
      </c>
      <c r="U41" s="48" t="str">
        <f t="shared" si="4"/>
        <v>1931-8</v>
      </c>
      <c r="V41" s="51">
        <f>V40+V40*RATE(12,,-V39,V51)</f>
        <v>134.9982370682765</v>
      </c>
      <c r="W41" s="40">
        <f t="shared" si="7"/>
        <v>0.29337962845217408</v>
      </c>
    </row>
    <row r="42" spans="1:23" x14ac:dyDescent="0.25">
      <c r="A42" s="43">
        <v>1961</v>
      </c>
      <c r="B42" s="44">
        <f>'[2]PBI pr corr_1935-act_Empalmes'!C91</f>
        <v>1.3790621361148467E-7</v>
      </c>
      <c r="C42" s="44">
        <f>'[2]PBI pr constantes_EMPALME'!D91</f>
        <v>179453.8127880306</v>
      </c>
      <c r="D42" s="44" t="e">
        <f>B42/'Datos mes_tipo de cambio real'!R1413</f>
        <v>#DIV/0!</v>
      </c>
      <c r="E42" s="44">
        <f>'[3]FRED Graph'!B44</f>
        <v>562.20899999999995</v>
      </c>
      <c r="F42" s="44">
        <v>3590.0659999999998</v>
      </c>
      <c r="G42" s="44">
        <f>G$85*'[4]Prod. Relativa TOTAL (viejo)'!P39/'[4]Prod. Relativa TOTAL (viejo)'!$P$82</f>
        <v>9343064.0786393285</v>
      </c>
      <c r="H42" s="44">
        <f>'[4]Prod. Relativa TOTAL (viejo)'!F39</f>
        <v>71058000</v>
      </c>
      <c r="I42" s="44">
        <f t="shared" si="0"/>
        <v>19207.169219604159</v>
      </c>
      <c r="J42" s="44">
        <f t="shared" si="1"/>
        <v>50523.037518646743</v>
      </c>
      <c r="K42" s="45">
        <f t="shared" ref="K42:K73" si="11">I42/C$5*100</f>
        <v>58.066500646033269</v>
      </c>
      <c r="L42" s="45">
        <f t="shared" si="3"/>
        <v>47.842787175183794</v>
      </c>
      <c r="M42" s="45">
        <f t="shared" si="5"/>
        <v>121.36939353765858</v>
      </c>
      <c r="N42" s="44" t="e">
        <f t="shared" si="8"/>
        <v>#DIV/0!</v>
      </c>
      <c r="O42" s="44">
        <f t="shared" si="6"/>
        <v>7911.973317571561</v>
      </c>
      <c r="P42" s="62" t="e">
        <f t="shared" si="9"/>
        <v>#DIV/0!</v>
      </c>
      <c r="Q42" s="62" t="e">
        <f t="shared" si="10"/>
        <v>#DIV/0!</v>
      </c>
      <c r="R42" s="61"/>
      <c r="S42" s="46">
        <v>1931</v>
      </c>
      <c r="T42" s="47">
        <v>9</v>
      </c>
      <c r="U42" s="48" t="str">
        <f t="shared" si="4"/>
        <v>1931-9</v>
      </c>
      <c r="V42" s="51">
        <f>V41+V41*RATE(12,,-V39,V51)</f>
        <v>135.3942943946044</v>
      </c>
      <c r="W42" s="40">
        <f t="shared" si="7"/>
        <v>0.29337962845218241</v>
      </c>
    </row>
    <row r="43" spans="1:23" x14ac:dyDescent="0.25">
      <c r="A43" s="43">
        <v>1962</v>
      </c>
      <c r="B43" s="44">
        <f>'[2]PBI pr corr_1935-act_Empalmes'!C92</f>
        <v>1.7103700570125714E-7</v>
      </c>
      <c r="C43" s="44">
        <f>'[2]PBI pr constantes_EMPALME'!D92</f>
        <v>177117.08025606885</v>
      </c>
      <c r="D43" s="44" t="e">
        <f>B43/'Datos mes_tipo de cambio real'!R1414</f>
        <v>#DIV/0!</v>
      </c>
      <c r="E43" s="44">
        <f>'[3]FRED Graph'!B45</f>
        <v>603.92200000000003</v>
      </c>
      <c r="F43" s="44">
        <v>3810.1239999999998</v>
      </c>
      <c r="G43" s="44">
        <f>G$85*'[4]Prod. Relativa TOTAL (viejo)'!P40/'[4]Prod. Relativa TOTAL (viejo)'!$P$82</f>
        <v>9186094.8765027784</v>
      </c>
      <c r="H43" s="44">
        <f>'[4]Prod. Relativa TOTAL (viejo)'!F40</f>
        <v>72582000</v>
      </c>
      <c r="I43" s="44">
        <f t="shared" si="0"/>
        <v>19280.998360807131</v>
      </c>
      <c r="J43" s="44">
        <f t="shared" si="1"/>
        <v>52494.06188862252</v>
      </c>
      <c r="K43" s="45">
        <f t="shared" si="11"/>
        <v>58.289698548146959</v>
      </c>
      <c r="L43" s="45">
        <f t="shared" si="3"/>
        <v>49.709248577371824</v>
      </c>
      <c r="M43" s="45">
        <f t="shared" si="5"/>
        <v>117.26127474532184</v>
      </c>
      <c r="N43" s="44" t="e">
        <f t="shared" si="8"/>
        <v>#DIV/0!</v>
      </c>
      <c r="O43" s="44">
        <f t="shared" si="6"/>
        <v>8320.5477942189518</v>
      </c>
      <c r="P43" s="62" t="e">
        <f t="shared" si="9"/>
        <v>#DIV/0!</v>
      </c>
      <c r="Q43" s="62" t="e">
        <f t="shared" si="10"/>
        <v>#DIV/0!</v>
      </c>
      <c r="R43" s="61"/>
      <c r="S43" s="46">
        <v>1931</v>
      </c>
      <c r="T43" s="47">
        <v>10</v>
      </c>
      <c r="U43" s="48" t="str">
        <f t="shared" si="4"/>
        <v>1931-10</v>
      </c>
      <c r="V43" s="51">
        <f>V42+V42*RATE(12,,-V39,V51)</f>
        <v>135.79151367244475</v>
      </c>
      <c r="W43" s="40">
        <f t="shared" si="7"/>
        <v>0.29337962845218624</v>
      </c>
    </row>
    <row r="44" spans="1:23" x14ac:dyDescent="0.25">
      <c r="A44" s="43">
        <v>1963</v>
      </c>
      <c r="B44" s="44">
        <f>'[2]PBI pr corr_1935-act_Empalmes'!C93</f>
        <v>2.1453079305331378E-7</v>
      </c>
      <c r="C44" s="44">
        <f>'[2]PBI pr constantes_EMPALME'!D93</f>
        <v>173416.93388686495</v>
      </c>
      <c r="D44" s="44" t="e">
        <f>B44/'Datos mes_tipo de cambio real'!R1415</f>
        <v>#DIV/0!</v>
      </c>
      <c r="E44" s="44">
        <f>'[3]FRED Graph'!B46</f>
        <v>637.45000000000005</v>
      </c>
      <c r="F44" s="44">
        <v>3976.1419999999998</v>
      </c>
      <c r="G44" s="44">
        <f>G$85*'[4]Prod. Relativa TOTAL (viejo)'!P41/'[4]Prod. Relativa TOTAL (viejo)'!$P$82</f>
        <v>9064789.4652689677</v>
      </c>
      <c r="H44" s="44">
        <f>'[4]Prod. Relativa TOTAL (viejo)'!F41</f>
        <v>73341000</v>
      </c>
      <c r="I44" s="44">
        <f t="shared" si="0"/>
        <v>19130.828636594197</v>
      </c>
      <c r="J44" s="44">
        <f t="shared" si="1"/>
        <v>54214.450307467858</v>
      </c>
      <c r="K44" s="45">
        <f t="shared" si="11"/>
        <v>57.83571023324604</v>
      </c>
      <c r="L44" s="45">
        <f t="shared" si="3"/>
        <v>51.338370281526899</v>
      </c>
      <c r="M44" s="45">
        <f t="shared" si="5"/>
        <v>112.65591392186651</v>
      </c>
      <c r="N44" s="44" t="e">
        <f t="shared" si="8"/>
        <v>#DIV/0!</v>
      </c>
      <c r="O44" s="44">
        <f t="shared" si="6"/>
        <v>8691.5913336333015</v>
      </c>
      <c r="P44" s="62" t="e">
        <f t="shared" si="9"/>
        <v>#DIV/0!</v>
      </c>
      <c r="Q44" s="62" t="e">
        <f t="shared" si="10"/>
        <v>#DIV/0!</v>
      </c>
      <c r="R44" s="61"/>
      <c r="S44" s="46">
        <v>1931</v>
      </c>
      <c r="T44" s="47">
        <v>11</v>
      </c>
      <c r="U44" s="48" t="str">
        <f t="shared" si="4"/>
        <v>1931-11</v>
      </c>
      <c r="V44" s="51">
        <f>V43+V43*RATE(12,,-V39,V51)</f>
        <v>136.18989831072656</v>
      </c>
      <c r="W44" s="40">
        <f t="shared" si="7"/>
        <v>0.29337962845218141</v>
      </c>
    </row>
    <row r="45" spans="1:23" x14ac:dyDescent="0.25">
      <c r="A45" s="43">
        <v>1964</v>
      </c>
      <c r="B45" s="44">
        <f>'[2]PBI pr corr_1935-act_Empalmes'!C94</f>
        <v>2.9985157077110307E-7</v>
      </c>
      <c r="C45" s="44">
        <f>'[2]PBI pr constantes_EMPALME'!D94</f>
        <v>191834.45066545499</v>
      </c>
      <c r="D45" s="44" t="e">
        <f>B45/'Datos mes_tipo de cambio real'!R1416</f>
        <v>#DIV/0!</v>
      </c>
      <c r="E45" s="44">
        <f>'[3]FRED Graph'!B47</f>
        <v>684.46</v>
      </c>
      <c r="F45" s="44">
        <v>4205.277</v>
      </c>
      <c r="G45" s="44">
        <f>G$85*'[4]Prod. Relativa TOTAL (viejo)'!P42/'[4]Prod. Relativa TOTAL (viejo)'!$P$82</f>
        <v>9288234.0327616464</v>
      </c>
      <c r="H45" s="44">
        <f>'[4]Prod. Relativa TOTAL (viejo)'!F42</f>
        <v>74927000</v>
      </c>
      <c r="I45" s="44">
        <f t="shared" si="0"/>
        <v>20653.49021017479</v>
      </c>
      <c r="J45" s="44">
        <f t="shared" si="1"/>
        <v>56124.988321966717</v>
      </c>
      <c r="K45" s="45">
        <f t="shared" si="11"/>
        <v>62.438972079648927</v>
      </c>
      <c r="L45" s="45">
        <f t="shared" si="3"/>
        <v>53.147554133230827</v>
      </c>
      <c r="M45" s="45">
        <f t="shared" si="5"/>
        <v>117.48230581434902</v>
      </c>
      <c r="N45" s="44" t="e">
        <f t="shared" si="8"/>
        <v>#DIV/0!</v>
      </c>
      <c r="O45" s="44">
        <f t="shared" si="6"/>
        <v>9135.0247574305649</v>
      </c>
      <c r="P45" s="62" t="e">
        <f t="shared" si="9"/>
        <v>#DIV/0!</v>
      </c>
      <c r="Q45" s="62" t="e">
        <f t="shared" si="10"/>
        <v>#DIV/0!</v>
      </c>
      <c r="R45" s="61"/>
      <c r="S45" s="46">
        <v>1931</v>
      </c>
      <c r="T45" s="47">
        <v>12</v>
      </c>
      <c r="U45" s="48" t="str">
        <f t="shared" si="4"/>
        <v>1931-12</v>
      </c>
      <c r="V45" s="51">
        <f>V44+V44*RATE(12,,-V39,V51)</f>
        <v>136.58945172837997</v>
      </c>
      <c r="W45" s="40">
        <f t="shared" si="7"/>
        <v>0.29337962845217747</v>
      </c>
    </row>
    <row r="46" spans="1:23" x14ac:dyDescent="0.25">
      <c r="A46" s="43">
        <v>1965</v>
      </c>
      <c r="B46" s="44">
        <f>'[2]PBI pr corr_1935-act_Empalmes'!C95</f>
        <v>4.2059641359254635E-7</v>
      </c>
      <c r="C46" s="44">
        <f>'[2]PBI pr constantes_EMPALME'!D95</f>
        <v>210019.00868649397</v>
      </c>
      <c r="D46" s="44" t="e">
        <f>B46/'Datos mes_tipo de cambio real'!R1417</f>
        <v>#DIV/0!</v>
      </c>
      <c r="E46" s="44">
        <f>'[3]FRED Graph'!B48</f>
        <v>742.28899999999999</v>
      </c>
      <c r="F46" s="44">
        <v>4478.5550000000003</v>
      </c>
      <c r="G46" s="44">
        <f>G$85*'[4]Prod. Relativa TOTAL (viejo)'!P43/'[4]Prod. Relativa TOTAL (viejo)'!$P$82</f>
        <v>9481837.4690908063</v>
      </c>
      <c r="H46" s="44">
        <f>'[4]Prod. Relativa TOTAL (viejo)'!F43</f>
        <v>77218000</v>
      </c>
      <c r="I46" s="44">
        <f t="shared" si="0"/>
        <v>22149.610702685062</v>
      </c>
      <c r="J46" s="44">
        <f t="shared" si="1"/>
        <v>57998.847418995574</v>
      </c>
      <c r="K46" s="45">
        <f t="shared" si="11"/>
        <v>66.961995777291023</v>
      </c>
      <c r="L46" s="45">
        <f t="shared" si="3"/>
        <v>54.922004886361918</v>
      </c>
      <c r="M46" s="45">
        <f t="shared" si="5"/>
        <v>121.92197993471072</v>
      </c>
      <c r="N46" s="44" t="e">
        <f t="shared" si="8"/>
        <v>#DIV/0!</v>
      </c>
      <c r="O46" s="44">
        <f t="shared" si="6"/>
        <v>9612.901137040586</v>
      </c>
      <c r="P46" s="62" t="e">
        <f t="shared" si="9"/>
        <v>#DIV/0!</v>
      </c>
      <c r="Q46" s="62" t="e">
        <f t="shared" si="10"/>
        <v>#DIV/0!</v>
      </c>
      <c r="R46" s="61"/>
      <c r="S46" s="46">
        <v>1932</v>
      </c>
      <c r="T46" s="47">
        <v>1</v>
      </c>
      <c r="U46" s="48" t="str">
        <f t="shared" si="4"/>
        <v>1932-1</v>
      </c>
      <c r="V46" s="51">
        <f>V45+V45*RATE(12,,-V39,V51)</f>
        <v>136.99017735436556</v>
      </c>
      <c r="W46" s="40">
        <f t="shared" si="7"/>
        <v>0.29337962845217674</v>
      </c>
    </row>
    <row r="47" spans="1:23" x14ac:dyDescent="0.25">
      <c r="A47" s="43">
        <v>1966</v>
      </c>
      <c r="B47" s="44">
        <f>'[2]PBI pr corr_1935-act_Empalmes'!C96</f>
        <v>5.2632191733102644E-7</v>
      </c>
      <c r="C47" s="44">
        <f>'[2]PBI pr constantes_EMPALME'!D96</f>
        <v>211987.53541450863</v>
      </c>
      <c r="D47" s="44" t="e">
        <f>B47/'Datos mes_tipo de cambio real'!R1418</f>
        <v>#DIV/0!</v>
      </c>
      <c r="E47" s="44">
        <f>'[3]FRED Graph'!B49</f>
        <v>813.41399999999999</v>
      </c>
      <c r="F47" s="44">
        <v>4773.9309999999996</v>
      </c>
      <c r="G47" s="44">
        <f>G$85*'[4]Prod. Relativa TOTAL (viejo)'!P44/'[4]Prod. Relativa TOTAL (viejo)'!$P$82</f>
        <v>9539700.1502493341</v>
      </c>
      <c r="H47" s="44">
        <f>'[4]Prod. Relativa TOTAL (viejo)'!F44</f>
        <v>80787000</v>
      </c>
      <c r="I47" s="44">
        <f t="shared" si="0"/>
        <v>22221.614104817334</v>
      </c>
      <c r="J47" s="44">
        <f t="shared" si="1"/>
        <v>59092.811962320673</v>
      </c>
      <c r="K47" s="45">
        <f t="shared" si="11"/>
        <v>67.17967416334713</v>
      </c>
      <c r="L47" s="45">
        <f t="shared" si="3"/>
        <v>55.957934541307623</v>
      </c>
      <c r="M47" s="45">
        <f t="shared" si="5"/>
        <v>120.05388460818853</v>
      </c>
      <c r="N47" s="44" t="e">
        <f t="shared" si="8"/>
        <v>#DIV/0!</v>
      </c>
      <c r="O47" s="44">
        <f t="shared" si="6"/>
        <v>10068.624902521446</v>
      </c>
      <c r="P47" s="62" t="e">
        <f t="shared" si="9"/>
        <v>#DIV/0!</v>
      </c>
      <c r="Q47" s="62" t="e">
        <f t="shared" si="10"/>
        <v>#DIV/0!</v>
      </c>
      <c r="R47" s="61"/>
      <c r="S47" s="46">
        <v>1932</v>
      </c>
      <c r="T47" s="47">
        <v>2</v>
      </c>
      <c r="U47" s="48" t="str">
        <f t="shared" si="4"/>
        <v>1932-2</v>
      </c>
      <c r="V47" s="51">
        <f>V46+V46*RATE(12,,-V39,V51)</f>
        <v>137.39207862770377</v>
      </c>
      <c r="W47" s="40">
        <f t="shared" si="7"/>
        <v>0.29337962845217352</v>
      </c>
    </row>
    <row r="48" spans="1:23" x14ac:dyDescent="0.25">
      <c r="A48" s="43">
        <v>1967</v>
      </c>
      <c r="B48" s="44">
        <f>'[2]PBI pr corr_1935-act_Empalmes'!C97</f>
        <v>6.9280515727869494E-7</v>
      </c>
      <c r="C48" s="44">
        <f>'[2]PBI pr constantes_EMPALME'!D97</f>
        <v>218227.97666904266</v>
      </c>
      <c r="D48" s="44" t="e">
        <f>B48/'Datos mes_tipo de cambio real'!R1419</f>
        <v>#DIV/0!</v>
      </c>
      <c r="E48" s="44">
        <f>'[3]FRED Graph'!B50</f>
        <v>859.95899999999995</v>
      </c>
      <c r="F48" s="44">
        <v>4904.8639999999996</v>
      </c>
      <c r="G48" s="44">
        <f>G$85*'[4]Prod. Relativa TOTAL (viejo)'!P45/'[4]Prod. Relativa TOTAL (viejo)'!$P$82</f>
        <v>9785100.9971753322</v>
      </c>
      <c r="H48" s="44">
        <f>'[4]Prod. Relativa TOTAL (viejo)'!F45</f>
        <v>82630000</v>
      </c>
      <c r="I48" s="44">
        <f t="shared" si="0"/>
        <v>22302.066859814589</v>
      </c>
      <c r="J48" s="44">
        <f t="shared" si="1"/>
        <v>59359.361006898223</v>
      </c>
      <c r="K48" s="45">
        <f t="shared" si="11"/>
        <v>67.42289636317318</v>
      </c>
      <c r="L48" s="45">
        <f t="shared" si="3"/>
        <v>56.210343142171439</v>
      </c>
      <c r="M48" s="45">
        <f t="shared" si="5"/>
        <v>119.94749114525436</v>
      </c>
      <c r="N48" s="44" t="e">
        <f t="shared" si="8"/>
        <v>#DIV/0!</v>
      </c>
      <c r="O48" s="44">
        <f t="shared" si="6"/>
        <v>10407.346000242043</v>
      </c>
      <c r="P48" s="62" t="e">
        <f t="shared" si="9"/>
        <v>#DIV/0!</v>
      </c>
      <c r="Q48" s="62" t="e">
        <f t="shared" si="10"/>
        <v>#DIV/0!</v>
      </c>
      <c r="R48" s="61"/>
      <c r="S48" s="46">
        <v>1932</v>
      </c>
      <c r="T48" s="47">
        <v>3</v>
      </c>
      <c r="U48" s="48" t="str">
        <f t="shared" si="4"/>
        <v>1932-3</v>
      </c>
      <c r="V48" s="51">
        <f>V47+V47*RATE(12,,-V39,V51)</f>
        <v>137.79515899750444</v>
      </c>
      <c r="W48" s="40">
        <f t="shared" si="7"/>
        <v>0.29337962845217425</v>
      </c>
    </row>
    <row r="49" spans="1:23" x14ac:dyDescent="0.25">
      <c r="A49" s="43">
        <v>1968</v>
      </c>
      <c r="B49" s="44">
        <f>'[2]PBI pr corr_1935-act_Empalmes'!C98</f>
        <v>8.0119160094300895E-7</v>
      </c>
      <c r="C49" s="44">
        <f>'[2]PBI pr constantes_EMPALME'!D98</f>
        <v>228263.98680112074</v>
      </c>
      <c r="D49" s="44" t="e">
        <f>B49/'Datos mes_tipo de cambio real'!R1420</f>
        <v>#DIV/0!</v>
      </c>
      <c r="E49" s="44">
        <f>'[3]FRED Graph'!B51</f>
        <v>940.65099999999995</v>
      </c>
      <c r="F49" s="44">
        <v>5145.9139999999998</v>
      </c>
      <c r="G49" s="44">
        <f>G$85*'[4]Prod. Relativa TOTAL (viejo)'!P46/'[4]Prod. Relativa TOTAL (viejo)'!$P$82</f>
        <v>9907012.9354653116</v>
      </c>
      <c r="H49" s="44">
        <f>'[4]Prod. Relativa TOTAL (viejo)'!F46</f>
        <v>84717000</v>
      </c>
      <c r="I49" s="44">
        <f t="shared" si="0"/>
        <v>23040.646892059365</v>
      </c>
      <c r="J49" s="44">
        <f t="shared" si="1"/>
        <v>60742.401170957426</v>
      </c>
      <c r="K49" s="45">
        <f t="shared" si="11"/>
        <v>69.655747931727859</v>
      </c>
      <c r="L49" s="45">
        <f t="shared" si="3"/>
        <v>57.520012937844243</v>
      </c>
      <c r="M49" s="45">
        <f t="shared" si="5"/>
        <v>121.09828279593297</v>
      </c>
      <c r="N49" s="44" t="e">
        <f t="shared" si="8"/>
        <v>#DIV/0!</v>
      </c>
      <c r="O49" s="44">
        <f t="shared" si="6"/>
        <v>11103.450311035565</v>
      </c>
      <c r="P49" s="62" t="e">
        <f t="shared" si="9"/>
        <v>#DIV/0!</v>
      </c>
      <c r="Q49" s="62" t="e">
        <f t="shared" si="10"/>
        <v>#DIV/0!</v>
      </c>
      <c r="R49" s="61"/>
      <c r="S49" s="46">
        <v>1932</v>
      </c>
      <c r="T49" s="47">
        <v>4</v>
      </c>
      <c r="U49" s="48" t="str">
        <f t="shared" si="4"/>
        <v>1932-4</v>
      </c>
      <c r="V49" s="51">
        <f>V48+V48*RATE(12,,-V39,V51)</f>
        <v>138.19942192299641</v>
      </c>
      <c r="W49" s="40">
        <f t="shared" si="7"/>
        <v>0.29337962845217563</v>
      </c>
    </row>
    <row r="50" spans="1:23" x14ac:dyDescent="0.25">
      <c r="A50" s="43">
        <v>1969</v>
      </c>
      <c r="B50" s="44">
        <f>'[2]PBI pr corr_1935-act_Empalmes'!C99</f>
        <v>9.4680560472861031E-7</v>
      </c>
      <c r="C50" s="44">
        <f>'[2]PBI pr constantes_EMPALME'!D99</f>
        <v>248473.36674343122</v>
      </c>
      <c r="D50" s="44" t="e">
        <f>B50/'Datos mes_tipo de cambio real'!R1421</f>
        <v>#DIV/0!</v>
      </c>
      <c r="E50" s="44">
        <f>'[3]FRED Graph'!B52</f>
        <v>1017.615</v>
      </c>
      <c r="F50" s="44">
        <v>5306.5940000000001</v>
      </c>
      <c r="G50" s="44">
        <f>G$85*'[4]Prod. Relativa TOTAL (viejo)'!P47/'[4]Prod. Relativa TOTAL (viejo)'!$P$82</f>
        <v>10243514.146227902</v>
      </c>
      <c r="H50" s="44">
        <f>'[4]Prod. Relativa TOTAL (viejo)'!F47</f>
        <v>87049000</v>
      </c>
      <c r="I50" s="44">
        <f t="shared" si="0"/>
        <v>24256.65286311238</v>
      </c>
      <c r="J50" s="44">
        <f t="shared" si="1"/>
        <v>60960.998977587333</v>
      </c>
      <c r="K50" s="45">
        <f t="shared" si="11"/>
        <v>73.33193835294108</v>
      </c>
      <c r="L50" s="45">
        <f t="shared" si="3"/>
        <v>57.727014116973606</v>
      </c>
      <c r="M50" s="45">
        <f t="shared" si="5"/>
        <v>127.03227332067937</v>
      </c>
      <c r="N50" s="44" t="e">
        <f t="shared" si="8"/>
        <v>#DIV/0!</v>
      </c>
      <c r="O50" s="44">
        <f t="shared" si="6"/>
        <v>11690.140036071638</v>
      </c>
      <c r="P50" s="62" t="e">
        <f t="shared" si="9"/>
        <v>#DIV/0!</v>
      </c>
      <c r="Q50" s="62" t="e">
        <f t="shared" si="10"/>
        <v>#DIV/0!</v>
      </c>
      <c r="R50" s="61"/>
      <c r="S50" s="46">
        <v>1932</v>
      </c>
      <c r="T50" s="47">
        <v>5</v>
      </c>
      <c r="U50" s="48" t="str">
        <f t="shared" si="4"/>
        <v>1932-5</v>
      </c>
      <c r="V50" s="51">
        <f>V49+V49*RATE(12,,-V39,V51)</f>
        <v>138.60487087355716</v>
      </c>
      <c r="W50" s="40">
        <f t="shared" si="7"/>
        <v>0.29337962845218435</v>
      </c>
    </row>
    <row r="51" spans="1:23" x14ac:dyDescent="0.25">
      <c r="A51" s="43">
        <v>1970</v>
      </c>
      <c r="B51" s="44">
        <f>'[2]PBI pr corr_1935-act_Empalmes'!C100</f>
        <v>1.111466875692538E-6</v>
      </c>
      <c r="C51" s="44">
        <f>'[2]PBI pr constantes_EMPALME'!D100</f>
        <v>262607.8407550616</v>
      </c>
      <c r="D51" s="44" t="e">
        <f>B51/'Datos mes_tipo de cambio real'!R1422</f>
        <v>#DIV/0!</v>
      </c>
      <c r="E51" s="44">
        <f>'[3]FRED Graph'!B53</f>
        <v>1073.3030000000001</v>
      </c>
      <c r="F51" s="44">
        <v>5316.3909999999996</v>
      </c>
      <c r="G51" s="44">
        <f>G$85*'[4]Prod. Relativa TOTAL (viejo)'!P48/'[4]Prod. Relativa TOTAL (viejo)'!$P$82</f>
        <v>10444153.296408623</v>
      </c>
      <c r="H51" s="44">
        <f>'[4]Prod. Relativa TOTAL (viejo)'!F48</f>
        <v>86847000</v>
      </c>
      <c r="I51" s="44">
        <f t="shared" si="0"/>
        <v>25144.0048132349</v>
      </c>
      <c r="J51" s="44">
        <f t="shared" si="1"/>
        <v>61215.597545108067</v>
      </c>
      <c r="K51" s="45">
        <f t="shared" si="11"/>
        <v>76.014552432920027</v>
      </c>
      <c r="L51" s="45">
        <f t="shared" si="3"/>
        <v>57.968106214346129</v>
      </c>
      <c r="M51" s="45">
        <f t="shared" si="5"/>
        <v>131.13168153509162</v>
      </c>
      <c r="N51" s="44" t="e">
        <f t="shared" si="8"/>
        <v>#DIV/0!</v>
      </c>
      <c r="O51" s="44">
        <f t="shared" si="6"/>
        <v>12358.550093843196</v>
      </c>
      <c r="P51" s="62" t="e">
        <f t="shared" si="9"/>
        <v>#DIV/0!</v>
      </c>
      <c r="Q51" s="62" t="e">
        <f t="shared" si="10"/>
        <v>#DIV/0!</v>
      </c>
      <c r="R51" s="61"/>
      <c r="S51" s="46">
        <v>1932</v>
      </c>
      <c r="T51" s="47">
        <v>6</v>
      </c>
      <c r="U51" s="48" t="str">
        <f t="shared" si="4"/>
        <v>1932-6</v>
      </c>
      <c r="V51" s="50">
        <f>K13/L13*100</f>
        <v>139.01150932865914</v>
      </c>
      <c r="W51" s="40">
        <f t="shared" si="7"/>
        <v>0.2933796283919497</v>
      </c>
    </row>
    <row r="52" spans="1:23" x14ac:dyDescent="0.25">
      <c r="A52" s="43">
        <v>1971</v>
      </c>
      <c r="B52" s="44">
        <f>'[2]PBI pr corr_1935-act_Empalmes'!C101</f>
        <v>1.5963098236589692E-6</v>
      </c>
      <c r="C52" s="44">
        <f>'[2]PBI pr constantes_EMPALME'!D101</f>
        <v>274327.35862776259</v>
      </c>
      <c r="D52" s="44" t="e">
        <f>B52/'Datos mes_tipo de cambio real'!R1423</f>
        <v>#DIV/0!</v>
      </c>
      <c r="E52" s="44">
        <f>'[3]FRED Graph'!B54</f>
        <v>1164.8499999999999</v>
      </c>
      <c r="F52" s="44">
        <v>5491.4449999999997</v>
      </c>
      <c r="G52" s="44">
        <f>G$85*'[4]Prod. Relativa TOTAL (viejo)'!P49/'[4]Prod. Relativa TOTAL (viejo)'!$P$82</f>
        <v>10661289.982517144</v>
      </c>
      <c r="H52" s="44">
        <f>'[4]Prod. Relativa TOTAL (viejo)'!F49</f>
        <v>86696000</v>
      </c>
      <c r="I52" s="44">
        <f t="shared" si="0"/>
        <v>25731.160026377365</v>
      </c>
      <c r="J52" s="44">
        <f t="shared" si="1"/>
        <v>63341.388299344835</v>
      </c>
      <c r="K52" s="45">
        <f t="shared" si="11"/>
        <v>77.789621323782924</v>
      </c>
      <c r="L52" s="45">
        <f t="shared" si="3"/>
        <v>59.981123634298108</v>
      </c>
      <c r="M52" s="45">
        <f t="shared" si="5"/>
        <v>129.6901701909793</v>
      </c>
      <c r="N52" s="44" t="e">
        <f t="shared" si="8"/>
        <v>#DIV/0!</v>
      </c>
      <c r="O52" s="44">
        <f t="shared" si="6"/>
        <v>13436.029343914368</v>
      </c>
      <c r="P52" s="62" t="e">
        <f t="shared" si="9"/>
        <v>#DIV/0!</v>
      </c>
      <c r="Q52" s="62" t="e">
        <f t="shared" si="10"/>
        <v>#DIV/0!</v>
      </c>
      <c r="R52" s="61"/>
      <c r="S52" s="46">
        <v>1932</v>
      </c>
      <c r="T52" s="47">
        <v>7</v>
      </c>
      <c r="U52" s="48" t="str">
        <f t="shared" si="4"/>
        <v>1932-7</v>
      </c>
      <c r="V52" s="51">
        <f>V51+V51*RATE(12,,-V51,V63)</f>
        <v>139.80609305216231</v>
      </c>
    </row>
    <row r="53" spans="1:23" x14ac:dyDescent="0.25">
      <c r="A53" s="43">
        <v>1972</v>
      </c>
      <c r="B53" s="44">
        <f>'[2]PBI pr corr_1935-act_Empalmes'!C102</f>
        <v>2.6562905040219332E-6</v>
      </c>
      <c r="C53" s="44">
        <f>'[2]PBI pr constantes_EMPALME'!D102</f>
        <v>281922.50193058507</v>
      </c>
      <c r="D53" s="44" t="e">
        <f>B53/'Datos mes_tipo de cambio real'!R1424</f>
        <v>#DIV/0!</v>
      </c>
      <c r="E53" s="44">
        <f>'[3]FRED Graph'!B55</f>
        <v>1279.1099999999999</v>
      </c>
      <c r="F53" s="44">
        <v>5780.0479999999998</v>
      </c>
      <c r="G53" s="44">
        <f>G$85*'[4]Prod. Relativa TOTAL (viejo)'!P50/'[4]Prod. Relativa TOTAL (viejo)'!$P$82</f>
        <v>10844097.237246497</v>
      </c>
      <c r="H53" s="44">
        <f>'[4]Prod. Relativa TOTAL (viejo)'!F50</f>
        <v>88817000</v>
      </c>
      <c r="I53" s="44">
        <f t="shared" si="0"/>
        <v>25997.784394837287</v>
      </c>
      <c r="J53" s="44">
        <f t="shared" si="1"/>
        <v>65078.171971582015</v>
      </c>
      <c r="K53" s="45">
        <f t="shared" si="11"/>
        <v>78.595671600448597</v>
      </c>
      <c r="L53" s="45">
        <f t="shared" si="3"/>
        <v>61.625770822613148</v>
      </c>
      <c r="M53" s="45">
        <f t="shared" si="5"/>
        <v>127.53701990467998</v>
      </c>
      <c r="N53" s="44" t="e">
        <f t="shared" si="8"/>
        <v>#DIV/0!</v>
      </c>
      <c r="O53" s="44">
        <f t="shared" si="6"/>
        <v>14401.634822162423</v>
      </c>
      <c r="P53" s="62" t="e">
        <f t="shared" si="9"/>
        <v>#DIV/0!</v>
      </c>
      <c r="Q53" s="62" t="e">
        <f t="shared" si="10"/>
        <v>#DIV/0!</v>
      </c>
      <c r="R53" s="61"/>
      <c r="S53" s="46">
        <v>1932</v>
      </c>
      <c r="T53" s="47">
        <v>8</v>
      </c>
      <c r="U53" s="48" t="str">
        <f t="shared" si="4"/>
        <v>1932-8</v>
      </c>
      <c r="V53" s="51">
        <f>V52+V52*RATE(12,,-V51,V63)</f>
        <v>140.60521858156849</v>
      </c>
    </row>
    <row r="54" spans="1:23" x14ac:dyDescent="0.25">
      <c r="A54" s="43">
        <v>1973</v>
      </c>
      <c r="B54" s="44">
        <f>'[2]PBI pr corr_1935-act_Empalmes'!C103</f>
        <v>4.5866196633652018E-6</v>
      </c>
      <c r="C54" s="44">
        <f>'[2]PBI pr constantes_EMPALME'!D103</f>
        <v>294466.94753386651</v>
      </c>
      <c r="D54" s="44" t="e">
        <f>B54/'Datos mes_tipo de cambio real'!R1425</f>
        <v>#DIV/0!</v>
      </c>
      <c r="E54" s="44">
        <f>'[3]FRED Graph'!B56</f>
        <v>1425.376</v>
      </c>
      <c r="F54" s="44">
        <v>6106.3710000000001</v>
      </c>
      <c r="G54" s="44">
        <f>G$85*'[4]Prod. Relativa TOTAL (viejo)'!P51/'[4]Prod. Relativa TOTAL (viejo)'!$P$82</f>
        <v>11056624.317728132</v>
      </c>
      <c r="H54" s="44">
        <f>'[4]Prod. Relativa TOTAL (viejo)'!F51</f>
        <v>92518000</v>
      </c>
      <c r="I54" s="44">
        <f t="shared" si="0"/>
        <v>26632.626656376466</v>
      </c>
      <c r="J54" s="44">
        <f t="shared" si="1"/>
        <v>66001.977993471533</v>
      </c>
      <c r="K54" s="45">
        <f t="shared" si="11"/>
        <v>80.514906453243512</v>
      </c>
      <c r="L54" s="45">
        <f t="shared" si="3"/>
        <v>62.500568876473253</v>
      </c>
      <c r="M54" s="45">
        <f t="shared" si="5"/>
        <v>128.82267777813988</v>
      </c>
      <c r="N54" s="44" t="e">
        <f t="shared" si="8"/>
        <v>#DIV/0!</v>
      </c>
      <c r="O54" s="44">
        <f t="shared" si="6"/>
        <v>15406.472254047861</v>
      </c>
      <c r="P54" s="62" t="e">
        <f t="shared" si="9"/>
        <v>#DIV/0!</v>
      </c>
      <c r="Q54" s="62" t="e">
        <f t="shared" si="10"/>
        <v>#DIV/0!</v>
      </c>
      <c r="R54" s="61"/>
      <c r="S54" s="46">
        <v>1932</v>
      </c>
      <c r="T54" s="47">
        <v>9</v>
      </c>
      <c r="U54" s="48" t="str">
        <f t="shared" si="4"/>
        <v>1932-9</v>
      </c>
      <c r="V54" s="51">
        <f>V53+V53*RATE(12,,-V51,V63)</f>
        <v>141.40891187764211</v>
      </c>
    </row>
    <row r="55" spans="1:23" x14ac:dyDescent="0.25">
      <c r="A55" s="43">
        <v>1974</v>
      </c>
      <c r="B55" s="44">
        <f>'[2]PBI pr corr_1935-act_Empalmes'!C104</f>
        <v>6.3304826379850978E-6</v>
      </c>
      <c r="C55" s="44">
        <f>'[2]PBI pr constantes_EMPALME'!D104</f>
        <v>312490.805539069</v>
      </c>
      <c r="D55" s="44" t="e">
        <f>B55/'Datos mes_tipo de cambio real'!R1426</f>
        <v>#DIV/0!</v>
      </c>
      <c r="E55" s="44">
        <f>'[3]FRED Graph'!B57</f>
        <v>1545.2429999999999</v>
      </c>
      <c r="F55" s="44">
        <v>6073.3630000000003</v>
      </c>
      <c r="G55" s="44">
        <f>G$85*'[4]Prod. Relativa TOTAL (viejo)'!P52/'[4]Prod. Relativa TOTAL (viejo)'!$P$82</f>
        <v>11448440.796013338</v>
      </c>
      <c r="H55" s="44">
        <f>'[4]Prod. Relativa TOTAL (viejo)'!F52</f>
        <v>94100000</v>
      </c>
      <c r="I55" s="44">
        <f t="shared" si="0"/>
        <v>27295.490373491459</v>
      </c>
      <c r="J55" s="44">
        <f t="shared" si="1"/>
        <v>64541.583421891606</v>
      </c>
      <c r="K55" s="45">
        <f t="shared" si="11"/>
        <v>82.518854875731705</v>
      </c>
      <c r="L55" s="45">
        <f t="shared" si="3"/>
        <v>61.11764832950287</v>
      </c>
      <c r="M55" s="45">
        <f t="shared" si="5"/>
        <v>135.01641036783477</v>
      </c>
      <c r="N55" s="44" t="e">
        <f t="shared" si="8"/>
        <v>#DIV/0!</v>
      </c>
      <c r="O55" s="44">
        <f t="shared" si="6"/>
        <v>16421.285866099894</v>
      </c>
      <c r="P55" s="62" t="e">
        <f t="shared" si="9"/>
        <v>#DIV/0!</v>
      </c>
      <c r="Q55" s="62" t="e">
        <f t="shared" si="10"/>
        <v>#DIV/0!</v>
      </c>
      <c r="R55" s="61"/>
      <c r="S55" s="46">
        <v>1932</v>
      </c>
      <c r="T55" s="47">
        <v>10</v>
      </c>
      <c r="U55" s="48" t="str">
        <f t="shared" si="4"/>
        <v>1932-10</v>
      </c>
      <c r="V55" s="51">
        <f>V54+V54*RATE(12,,-V51,V63)</f>
        <v>142.21719904953818</v>
      </c>
    </row>
    <row r="56" spans="1:23" x14ac:dyDescent="0.25">
      <c r="A56" s="43">
        <v>1975</v>
      </c>
      <c r="B56" s="44">
        <f>'[2]PBI pr corr_1935-act_Empalmes'!C105</f>
        <v>1.8737183043634063E-5</v>
      </c>
      <c r="C56" s="44">
        <f>'[2]PBI pr constantes_EMPALME'!D105</f>
        <v>312735.41755509615</v>
      </c>
      <c r="D56" s="44" t="e">
        <f>B56/'Datos mes_tipo de cambio real'!R1427</f>
        <v>#DIV/0!</v>
      </c>
      <c r="E56" s="44">
        <f>'[3]FRED Graph'!B58</f>
        <v>1684.904</v>
      </c>
      <c r="F56" s="44">
        <v>6060.875</v>
      </c>
      <c r="G56" s="44">
        <f>G$85*'[4]Prod. Relativa TOTAL (viejo)'!P53/'[4]Prod. Relativa TOTAL (viejo)'!$P$82</f>
        <v>11772568.854830081</v>
      </c>
      <c r="H56" s="44">
        <f>'[4]Prod. Relativa TOTAL (viejo)'!F53</f>
        <v>92550000</v>
      </c>
      <c r="I56" s="44">
        <f t="shared" si="0"/>
        <v>26564.755866922471</v>
      </c>
      <c r="J56" s="44">
        <f t="shared" si="1"/>
        <v>65487.574284170718</v>
      </c>
      <c r="K56" s="45">
        <f t="shared" si="11"/>
        <v>80.309721649870468</v>
      </c>
      <c r="L56" s="45">
        <f t="shared" si="3"/>
        <v>62.013454316563411</v>
      </c>
      <c r="M56" s="45">
        <f t="shared" si="5"/>
        <v>129.50370614723238</v>
      </c>
      <c r="N56" s="44" t="e">
        <f t="shared" si="8"/>
        <v>#DIV/0!</v>
      </c>
      <c r="O56" s="44">
        <f t="shared" si="6"/>
        <v>18205.337655321448</v>
      </c>
      <c r="P56" s="62" t="e">
        <f t="shared" si="9"/>
        <v>#DIV/0!</v>
      </c>
      <c r="Q56" s="62" t="e">
        <f t="shared" si="10"/>
        <v>#DIV/0!</v>
      </c>
      <c r="R56" s="61"/>
      <c r="S56" s="46">
        <v>1932</v>
      </c>
      <c r="T56" s="47">
        <v>11</v>
      </c>
      <c r="U56" s="48" t="str">
        <f t="shared" si="4"/>
        <v>1932-11</v>
      </c>
      <c r="V56" s="51">
        <f>V55+V55*RATE(12,,-V51,V63)</f>
        <v>143.03010635565053</v>
      </c>
    </row>
    <row r="57" spans="1:23" x14ac:dyDescent="0.25">
      <c r="A57" s="43">
        <v>1976</v>
      </c>
      <c r="B57" s="44">
        <f>'[2]PBI pr corr_1935-act_Empalmes'!C106</f>
        <v>1.0007673379650854E-4</v>
      </c>
      <c r="C57" s="44">
        <f>'[2]PBI pr constantes_EMPALME'!D106</f>
        <v>314820.22059560398</v>
      </c>
      <c r="D57" s="44" t="e">
        <f>B57/'Datos mes_tipo de cambio real'!R1428</f>
        <v>#DIV/0!</v>
      </c>
      <c r="E57" s="44">
        <f>'[3]FRED Graph'!B59</f>
        <v>1873.412</v>
      </c>
      <c r="F57" s="44">
        <v>6387.4369999999999</v>
      </c>
      <c r="G57" s="44">
        <f>G$85*'[4]Prod. Relativa TOTAL (viejo)'!P54/'[4]Prod. Relativa TOTAL (viejo)'!$P$82</f>
        <v>11785063.312187163</v>
      </c>
      <c r="H57" s="44">
        <f>'[4]Prod. Relativa TOTAL (viejo)'!F54</f>
        <v>94897000</v>
      </c>
      <c r="I57" s="44">
        <f t="shared" si="0"/>
        <v>26713.494213479727</v>
      </c>
      <c r="J57" s="44">
        <f t="shared" si="1"/>
        <v>67309.15624308461</v>
      </c>
      <c r="K57" s="45">
        <f t="shared" si="11"/>
        <v>80.759382669550632</v>
      </c>
      <c r="L57" s="45">
        <f t="shared" si="3"/>
        <v>63.738401237070853</v>
      </c>
      <c r="M57" s="45">
        <f t="shared" si="5"/>
        <v>126.70443735978149</v>
      </c>
      <c r="N57" s="44" t="e">
        <f t="shared" si="8"/>
        <v>#DIV/0!</v>
      </c>
      <c r="O57" s="44">
        <f t="shared" si="6"/>
        <v>19741.530290736271</v>
      </c>
      <c r="P57" s="62" t="e">
        <f t="shared" si="9"/>
        <v>#DIV/0!</v>
      </c>
      <c r="Q57" s="62" t="e">
        <f t="shared" si="10"/>
        <v>#DIV/0!</v>
      </c>
      <c r="R57" s="61"/>
      <c r="S57" s="46">
        <v>1932</v>
      </c>
      <c r="T57" s="47">
        <v>12</v>
      </c>
      <c r="U57" s="48" t="str">
        <f t="shared" si="4"/>
        <v>1932-12</v>
      </c>
      <c r="V57" s="51">
        <f>V56+V56*RATE(12,,-V51,V63)</f>
        <v>143.8476602044648</v>
      </c>
    </row>
    <row r="58" spans="1:23" x14ac:dyDescent="0.25">
      <c r="A58" s="43">
        <v>1977</v>
      </c>
      <c r="B58" s="44">
        <f>'[2]PBI pr corr_1935-act_Empalmes'!C107</f>
        <v>2.7798684056772939E-4</v>
      </c>
      <c r="C58" s="44">
        <f>'[2]PBI pr constantes_EMPALME'!D107</f>
        <v>338041.61633393564</v>
      </c>
      <c r="D58" s="44" t="e">
        <f>B58/'Datos mes_tipo de cambio real'!R1429</f>
        <v>#DIV/0!</v>
      </c>
      <c r="E58" s="44">
        <f>'[3]FRED Graph'!B60</f>
        <v>2081.826</v>
      </c>
      <c r="F58" s="44">
        <v>6682.8040000000001</v>
      </c>
      <c r="G58" s="44">
        <f>G$85*'[4]Prod. Relativa TOTAL (viejo)'!P55/'[4]Prod. Relativa TOTAL (viejo)'!$P$82</f>
        <v>11873252.346154144</v>
      </c>
      <c r="H58" s="44">
        <f>'[4]Prod. Relativa TOTAL (viejo)'!F55</f>
        <v>98179000</v>
      </c>
      <c r="I58" s="44">
        <f t="shared" si="0"/>
        <v>28470.852507689728</v>
      </c>
      <c r="J58" s="44">
        <f t="shared" si="1"/>
        <v>68067.550087085838</v>
      </c>
      <c r="K58" s="45">
        <f t="shared" si="11"/>
        <v>86.07217214723714</v>
      </c>
      <c r="L58" s="45">
        <f t="shared" si="3"/>
        <v>64.45656223956658</v>
      </c>
      <c r="M58" s="45">
        <f t="shared" si="5"/>
        <v>133.53515787474288</v>
      </c>
      <c r="N58" s="44" t="e">
        <f t="shared" si="8"/>
        <v>#DIV/0!</v>
      </c>
      <c r="O58" s="44">
        <f t="shared" si="6"/>
        <v>21204.391977917883</v>
      </c>
      <c r="P58" s="62" t="e">
        <f t="shared" si="9"/>
        <v>#DIV/0!</v>
      </c>
      <c r="Q58" s="62" t="e">
        <f t="shared" si="10"/>
        <v>#DIV/0!</v>
      </c>
      <c r="R58" s="61"/>
      <c r="S58" s="46">
        <v>1933</v>
      </c>
      <c r="T58" s="47">
        <v>1</v>
      </c>
      <c r="U58" s="48" t="str">
        <f t="shared" si="4"/>
        <v>1933-1</v>
      </c>
      <c r="V58" s="51">
        <f>V57+V57*RATE(12,,-V51,V63)</f>
        <v>144.66988715541638</v>
      </c>
    </row>
    <row r="59" spans="1:23" x14ac:dyDescent="0.25">
      <c r="A59" s="43">
        <v>1978</v>
      </c>
      <c r="B59" s="44">
        <f>'[2]PBI pr corr_1935-act_Empalmes'!C108</f>
        <v>6.9978573805158802E-4</v>
      </c>
      <c r="C59" s="44">
        <f>'[2]PBI pr constantes_EMPALME'!D108</f>
        <v>328533.62254741433</v>
      </c>
      <c r="D59" s="44" t="e">
        <f>B59/'Datos mes_tipo de cambio real'!R1430</f>
        <v>#DIV/0!</v>
      </c>
      <c r="E59" s="44">
        <f>'[3]FRED Graph'!B61</f>
        <v>2351.5990000000002</v>
      </c>
      <c r="F59" s="44">
        <v>7052.7110000000002</v>
      </c>
      <c r="G59" s="44">
        <f>G$85*'[4]Prod. Relativa TOTAL (viejo)'!P56/'[4]Prod. Relativa TOTAL (viejo)'!$P$82</f>
        <v>11855541.756114008</v>
      </c>
      <c r="H59" s="44">
        <f>'[4]Prod. Relativa TOTAL (viejo)'!F56</f>
        <v>102895000</v>
      </c>
      <c r="I59" s="44">
        <f t="shared" si="0"/>
        <v>27711.39685607253</v>
      </c>
      <c r="J59" s="44">
        <f t="shared" si="1"/>
        <v>68542.796054230043</v>
      </c>
      <c r="K59" s="45">
        <f t="shared" si="11"/>
        <v>83.776210072812702</v>
      </c>
      <c r="L59" s="45">
        <f t="shared" si="3"/>
        <v>64.906596378023764</v>
      </c>
      <c r="M59" s="45">
        <f t="shared" si="5"/>
        <v>129.07195069186815</v>
      </c>
      <c r="N59" s="44" t="e">
        <f t="shared" si="8"/>
        <v>#DIV/0!</v>
      </c>
      <c r="O59" s="44">
        <f t="shared" si="6"/>
        <v>22854.356382720249</v>
      </c>
      <c r="P59" s="62" t="e">
        <f t="shared" si="9"/>
        <v>#DIV/0!</v>
      </c>
      <c r="Q59" s="62" t="e">
        <f t="shared" si="10"/>
        <v>#DIV/0!</v>
      </c>
      <c r="R59" s="61"/>
      <c r="S59" s="46">
        <v>1933</v>
      </c>
      <c r="T59" s="47">
        <v>2</v>
      </c>
      <c r="U59" s="48" t="str">
        <f t="shared" si="4"/>
        <v>1933-2</v>
      </c>
      <c r="V59" s="51">
        <f>V58+V58*RATE(12,,-V51,V63)</f>
        <v>145.49681391975324</v>
      </c>
    </row>
    <row r="60" spans="1:23" x14ac:dyDescent="0.25">
      <c r="A60" s="43">
        <v>1979</v>
      </c>
      <c r="B60" s="44">
        <f>'[2]PBI pr corr_1935-act_Empalmes'!C109</f>
        <v>1.9182396090100151E-3</v>
      </c>
      <c r="C60" s="44">
        <f>'[2]PBI pr constantes_EMPALME'!D109</f>
        <v>353972.91937820939</v>
      </c>
      <c r="D60" s="44" t="e">
        <f>B60/'Datos mes_tipo de cambio real'!R1431</f>
        <v>#DIV/0!</v>
      </c>
      <c r="E60" s="44">
        <f>'[3]FRED Graph'!B62</f>
        <v>2627.3330000000001</v>
      </c>
      <c r="F60" s="44">
        <v>7275.9989999999998</v>
      </c>
      <c r="G60" s="44">
        <f>G$85*'[4]Prod. Relativa TOTAL (viejo)'!P57/'[4]Prod. Relativa TOTAL (viejo)'!$P$82</f>
        <v>11997590.3926688</v>
      </c>
      <c r="H60" s="44">
        <f>'[4]Prod. Relativa TOTAL (viejo)'!F57</f>
        <v>106433000</v>
      </c>
      <c r="I60" s="44">
        <f t="shared" si="0"/>
        <v>29503.667636003534</v>
      </c>
      <c r="J60" s="44">
        <f t="shared" si="1"/>
        <v>68362.246671615008</v>
      </c>
      <c r="K60" s="45">
        <f t="shared" si="11"/>
        <v>89.19454586247754</v>
      </c>
      <c r="L60" s="45">
        <f t="shared" si="3"/>
        <v>64.735625151603074</v>
      </c>
      <c r="M60" s="45">
        <f t="shared" si="5"/>
        <v>137.78278290136939</v>
      </c>
      <c r="N60" s="44" t="e">
        <f t="shared" si="8"/>
        <v>#DIV/0!</v>
      </c>
      <c r="O60" s="44">
        <f t="shared" si="6"/>
        <v>24685.323161049673</v>
      </c>
      <c r="P60" s="62" t="e">
        <f t="shared" si="9"/>
        <v>#DIV/0!</v>
      </c>
      <c r="Q60" s="62" t="e">
        <f t="shared" si="10"/>
        <v>#DIV/0!</v>
      </c>
      <c r="R60" s="61"/>
      <c r="S60" s="46">
        <v>1933</v>
      </c>
      <c r="T60" s="47">
        <v>3</v>
      </c>
      <c r="U60" s="48" t="str">
        <f t="shared" si="4"/>
        <v>1933-3</v>
      </c>
      <c r="V60" s="51">
        <f>V59+V59*RATE(12,,-V51,V63)</f>
        <v>146.32846736140368</v>
      </c>
    </row>
    <row r="61" spans="1:23" x14ac:dyDescent="0.25">
      <c r="A61" s="43">
        <v>1980</v>
      </c>
      <c r="B61" s="44">
        <f>'[2]PBI pr corr_1935-act_Empalmes'!C110</f>
        <v>3.8399999999999992E-3</v>
      </c>
      <c r="C61" s="44">
        <f>'[2]PBI pr constantes_EMPALME'!D110</f>
        <v>361545.65144644456</v>
      </c>
      <c r="D61" s="44" t="e">
        <f>B61/'Datos mes_tipo de cambio real'!R1432</f>
        <v>#DIV/0!</v>
      </c>
      <c r="E61" s="44">
        <f>'[3]FRED Graph'!B63</f>
        <v>2857.3069999999998</v>
      </c>
      <c r="F61" s="44">
        <v>7257.3159999999998</v>
      </c>
      <c r="G61" s="44">
        <f>G$85*'[4]Prod. Relativa TOTAL (viejo)'!P58/'[4]Prod. Relativa TOTAL (viejo)'!$P$82</f>
        <v>12108342.233125271</v>
      </c>
      <c r="H61" s="44">
        <f>'[4]Prod. Relativa TOTAL (viejo)'!F58</f>
        <v>107028000</v>
      </c>
      <c r="I61" s="44">
        <f t="shared" si="0"/>
        <v>29859.219741687662</v>
      </c>
      <c r="J61" s="44">
        <f t="shared" si="1"/>
        <v>67807.639122472625</v>
      </c>
      <c r="K61" s="45">
        <f t="shared" si="11"/>
        <v>90.269439634607878</v>
      </c>
      <c r="L61" s="45">
        <f t="shared" si="3"/>
        <v>64.210439568104121</v>
      </c>
      <c r="M61" s="45">
        <f t="shared" si="5"/>
        <v>140.58374345633399</v>
      </c>
      <c r="N61" s="44" t="e">
        <f t="shared" si="8"/>
        <v>#DIV/0!</v>
      </c>
      <c r="O61" s="44">
        <f t="shared" si="6"/>
        <v>26696.817655193034</v>
      </c>
      <c r="P61" s="62" t="e">
        <f t="shared" si="9"/>
        <v>#DIV/0!</v>
      </c>
      <c r="Q61" s="62" t="e">
        <f t="shared" si="10"/>
        <v>#DIV/0!</v>
      </c>
      <c r="R61" s="61"/>
      <c r="S61" s="46">
        <v>1933</v>
      </c>
      <c r="T61" s="47">
        <v>4</v>
      </c>
      <c r="U61" s="48" t="str">
        <f t="shared" si="4"/>
        <v>1933-4</v>
      </c>
      <c r="V61" s="51">
        <f>V60+V60*RATE(12,,-V51,V63)</f>
        <v>147.16487449784907</v>
      </c>
    </row>
    <row r="62" spans="1:23" x14ac:dyDescent="0.25">
      <c r="A62" s="43">
        <v>1981</v>
      </c>
      <c r="B62" s="44">
        <f>'[2]PBI pr corr_1935-act_Empalmes'!C111</f>
        <v>7.4251091054638209E-3</v>
      </c>
      <c r="C62" s="44">
        <f>'[2]PBI pr constantes_EMPALME'!D111</f>
        <v>339705.51702609891</v>
      </c>
      <c r="D62" s="44" t="e">
        <f>B62/'Datos mes_tipo de cambio real'!R1433</f>
        <v>#DIV/0!</v>
      </c>
      <c r="E62" s="44">
        <f>'[3]FRED Graph'!B64</f>
        <v>3207.0410000000002</v>
      </c>
      <c r="F62" s="44">
        <v>7441.4849999999997</v>
      </c>
      <c r="G62" s="44">
        <f>G$85*'[4]Prod. Relativa TOTAL (viejo)'!P59/'[4]Prod. Relativa TOTAL (viejo)'!$P$82</f>
        <v>12024117.743726021</v>
      </c>
      <c r="H62" s="44">
        <f>'[4]Prod. Relativa TOTAL (viejo)'!F59</f>
        <v>107978000</v>
      </c>
      <c r="I62" s="44">
        <f t="shared" si="0"/>
        <v>28252.011853705564</v>
      </c>
      <c r="J62" s="44">
        <f t="shared" si="1"/>
        <v>68916.677471336749</v>
      </c>
      <c r="K62" s="45">
        <f t="shared" si="11"/>
        <v>85.410580070306835</v>
      </c>
      <c r="L62" s="45">
        <f t="shared" si="3"/>
        <v>65.26064336224934</v>
      </c>
      <c r="M62" s="45">
        <f t="shared" si="5"/>
        <v>130.8760926493002</v>
      </c>
      <c r="N62" s="44" t="e">
        <f t="shared" si="8"/>
        <v>#DIV/0!</v>
      </c>
      <c r="O62" s="44">
        <f t="shared" si="6"/>
        <v>29700.874252162477</v>
      </c>
      <c r="P62" s="62" t="e">
        <f t="shared" si="9"/>
        <v>#DIV/0!</v>
      </c>
      <c r="Q62" s="62" t="e">
        <f t="shared" si="10"/>
        <v>#DIV/0!</v>
      </c>
      <c r="R62" s="61"/>
      <c r="S62" s="46">
        <v>1933</v>
      </c>
      <c r="T62" s="47">
        <v>5</v>
      </c>
      <c r="U62" s="48" t="str">
        <f t="shared" si="4"/>
        <v>1933-5</v>
      </c>
      <c r="V62" s="51">
        <f>V61+V61*RATE(12,,-V51,V63)</f>
        <v>148.00606250100145</v>
      </c>
    </row>
    <row r="63" spans="1:23" x14ac:dyDescent="0.25">
      <c r="A63" s="43">
        <v>1982</v>
      </c>
      <c r="B63" s="44">
        <f>'[2]PBI pr corr_1935-act_Empalmes'!C112</f>
        <v>2.1567046963827795E-2</v>
      </c>
      <c r="C63" s="44">
        <f>'[2]PBI pr constantes_EMPALME'!D112</f>
        <v>326822.36769096064</v>
      </c>
      <c r="D63" s="44" t="e">
        <f>B63/'Datos mes_tipo de cambio real'!R1434</f>
        <v>#DIV/0!</v>
      </c>
      <c r="E63" s="44">
        <f>'[3]FRED Graph'!B65</f>
        <v>3343.7890000000002</v>
      </c>
      <c r="F63" s="44">
        <v>7307.3140000000003</v>
      </c>
      <c r="G63" s="44">
        <f>G$85*'[4]Prod. Relativa TOTAL (viejo)'!P60/'[4]Prod. Relativa TOTAL (viejo)'!$P$82</f>
        <v>12175347.514759531</v>
      </c>
      <c r="H63" s="44">
        <f>'[4]Prod. Relativa TOTAL (viejo)'!F60</f>
        <v>106228000</v>
      </c>
      <c r="I63" s="44">
        <f t="shared" si="0"/>
        <v>26842.960112207977</v>
      </c>
      <c r="J63" s="44">
        <f t="shared" si="1"/>
        <v>68788.963361825503</v>
      </c>
      <c r="K63" s="45">
        <f t="shared" si="11"/>
        <v>81.150779840377368</v>
      </c>
      <c r="L63" s="45">
        <f t="shared" si="3"/>
        <v>65.139704494344585</v>
      </c>
      <c r="M63" s="45">
        <f t="shared" si="5"/>
        <v>124.57959468855569</v>
      </c>
      <c r="N63" s="44" t="e">
        <f t="shared" si="8"/>
        <v>#DIV/0!</v>
      </c>
      <c r="O63" s="44">
        <f t="shared" si="6"/>
        <v>31477.472982641113</v>
      </c>
      <c r="P63" s="62" t="e">
        <f t="shared" si="9"/>
        <v>#DIV/0!</v>
      </c>
      <c r="Q63" s="62" t="e">
        <f t="shared" si="10"/>
        <v>#DIV/0!</v>
      </c>
      <c r="R63" s="61"/>
      <c r="S63" s="46">
        <v>1933</v>
      </c>
      <c r="T63" s="47">
        <v>6</v>
      </c>
      <c r="U63" s="48" t="str">
        <f t="shared" si="4"/>
        <v>1933-6</v>
      </c>
      <c r="V63" s="50">
        <f>K14/L14*100</f>
        <v>148.85205869804722</v>
      </c>
    </row>
    <row r="64" spans="1:23" x14ac:dyDescent="0.25">
      <c r="A64" s="43">
        <v>1983</v>
      </c>
      <c r="B64" s="44">
        <f>'[2]PBI pr corr_1935-act_Empalmes'!C113</f>
        <v>0.10735535047115531</v>
      </c>
      <c r="C64" s="44">
        <f>'[2]PBI pr constantes_EMPALME'!D113</f>
        <v>338035.35192506504</v>
      </c>
      <c r="D64" s="44" t="e">
        <f>B64/'Datos mes_tipo de cambio real'!R1435</f>
        <v>#DIV/0!</v>
      </c>
      <c r="E64" s="44">
        <f>'[3]FRED Graph'!B66</f>
        <v>3634.038</v>
      </c>
      <c r="F64" s="44">
        <v>7642.2659999999996</v>
      </c>
      <c r="G64" s="44">
        <f>G$85*'[4]Prod. Relativa TOTAL (viejo)'!P61/'[4]Prod. Relativa TOTAL (viejo)'!$P$82</f>
        <v>12046430.996904256</v>
      </c>
      <c r="H64" s="44">
        <f>'[4]Prod. Relativa TOTAL (viejo)'!F61</f>
        <v>107254000</v>
      </c>
      <c r="I64" s="44">
        <f t="shared" si="0"/>
        <v>28061.03749832086</v>
      </c>
      <c r="J64" s="44">
        <f t="shared" si="1"/>
        <v>71253.901952374741</v>
      </c>
      <c r="K64" s="45">
        <f t="shared" si="11"/>
        <v>84.833232497453494</v>
      </c>
      <c r="L64" s="45">
        <f t="shared" si="3"/>
        <v>67.473877936391091</v>
      </c>
      <c r="M64" s="45">
        <f t="shared" si="5"/>
        <v>125.72751869609064</v>
      </c>
      <c r="N64" s="44" t="e">
        <f t="shared" si="8"/>
        <v>#DIV/0!</v>
      </c>
      <c r="O64" s="44">
        <f t="shared" si="6"/>
        <v>33882.540511309599</v>
      </c>
      <c r="P64" s="62" t="e">
        <f t="shared" si="9"/>
        <v>#DIV/0!</v>
      </c>
      <c r="Q64" s="62" t="e">
        <f t="shared" si="10"/>
        <v>#DIV/0!</v>
      </c>
      <c r="R64" s="61"/>
      <c r="S64" s="46">
        <v>1933</v>
      </c>
      <c r="T64" s="47">
        <v>7</v>
      </c>
      <c r="U64" s="48" t="str">
        <f t="shared" si="4"/>
        <v>1933-7</v>
      </c>
      <c r="V64" s="51">
        <f>V63+V63*RATE(12,,-V63,V75)</f>
        <v>148.93905688584965</v>
      </c>
    </row>
    <row r="65" spans="1:22" x14ac:dyDescent="0.25">
      <c r="A65" s="43">
        <v>1984</v>
      </c>
      <c r="B65" s="44">
        <f>'[2]PBI pr corr_1935-act_Empalmes'!C114</f>
        <v>0.77042611040923936</v>
      </c>
      <c r="C65" s="44">
        <f>'[2]PBI pr constantes_EMPALME'!D114</f>
        <v>342537.9219148549</v>
      </c>
      <c r="D65" s="44" t="e">
        <f>B65/'Datos mes_tipo de cambio real'!R1436</f>
        <v>#DIV/0!</v>
      </c>
      <c r="E65" s="44">
        <f>'[3]FRED Graph'!B67</f>
        <v>4037.6129999999998</v>
      </c>
      <c r="F65" s="44">
        <v>8195.2950000000001</v>
      </c>
      <c r="G65" s="44">
        <f>G$85*'[4]Prod. Relativa TOTAL (viejo)'!P62/'[4]Prod. Relativa TOTAL (viejo)'!$P$82</f>
        <v>12377995.455596874</v>
      </c>
      <c r="H65" s="44">
        <f>'[4]Prod. Relativa TOTAL (viejo)'!F62</f>
        <v>111870000</v>
      </c>
      <c r="I65" s="44">
        <f t="shared" si="0"/>
        <v>27673.133597732249</v>
      </c>
      <c r="J65" s="44">
        <f t="shared" si="1"/>
        <v>73257.307589165997</v>
      </c>
      <c r="K65" s="45">
        <f t="shared" si="11"/>
        <v>83.660533812051298</v>
      </c>
      <c r="L65" s="45">
        <f t="shared" si="3"/>
        <v>69.371002777137107</v>
      </c>
      <c r="M65" s="45">
        <f t="shared" si="5"/>
        <v>120.59870906122126</v>
      </c>
      <c r="N65" s="44" t="e">
        <f t="shared" si="8"/>
        <v>#DIV/0!</v>
      </c>
      <c r="O65" s="44">
        <f t="shared" si="6"/>
        <v>36092.008581389113</v>
      </c>
      <c r="P65" s="62" t="e">
        <f t="shared" si="9"/>
        <v>#DIV/0!</v>
      </c>
      <c r="Q65" s="62" t="e">
        <f t="shared" si="10"/>
        <v>#DIV/0!</v>
      </c>
      <c r="R65" s="61"/>
      <c r="S65" s="46">
        <v>1933</v>
      </c>
      <c r="T65" s="47">
        <v>8</v>
      </c>
      <c r="U65" s="48" t="str">
        <f t="shared" si="4"/>
        <v>1933-8</v>
      </c>
      <c r="V65" s="51">
        <f>V64+V64*RATE(12,,-V63,V75)</f>
        <v>149.0261059206793</v>
      </c>
    </row>
    <row r="66" spans="1:22" x14ac:dyDescent="0.25">
      <c r="A66" s="43">
        <v>1985</v>
      </c>
      <c r="B66" s="44">
        <f>'[2]PBI pr corr_1935-act_Empalmes'!C115</f>
        <v>5.1337390705234851</v>
      </c>
      <c r="C66" s="44">
        <f>'[2]PBI pr constantes_EMPALME'!D115</f>
        <v>316646.9342611797</v>
      </c>
      <c r="D66" s="44" t="e">
        <f>B66/'Datos mes_tipo de cambio real'!R1437</f>
        <v>#DIV/0!</v>
      </c>
      <c r="E66" s="44">
        <f>'[3]FRED Graph'!B68</f>
        <v>4338.9790000000003</v>
      </c>
      <c r="F66" s="44">
        <v>8537.0040000000008</v>
      </c>
      <c r="G66" s="44">
        <f>G$85*'[4]Prod. Relativa TOTAL (viejo)'!P63/'[4]Prod. Relativa TOTAL (viejo)'!$P$82</f>
        <v>12418732.331861138</v>
      </c>
      <c r="H66" s="44">
        <f>'[4]Prod. Relativa TOTAL (viejo)'!F63</f>
        <v>114314000</v>
      </c>
      <c r="I66" s="44">
        <f t="shared" si="0"/>
        <v>25497.524690889706</v>
      </c>
      <c r="J66" s="44">
        <f t="shared" si="1"/>
        <v>74680.30162534774</v>
      </c>
      <c r="K66" s="45">
        <f t="shared" si="11"/>
        <v>77.083302438166839</v>
      </c>
      <c r="L66" s="45">
        <f t="shared" si="3"/>
        <v>70.718506889483336</v>
      </c>
      <c r="M66" s="45">
        <f t="shared" si="5"/>
        <v>109.00018372648933</v>
      </c>
      <c r="N66" s="44" t="e">
        <f t="shared" si="8"/>
        <v>#DIV/0!</v>
      </c>
      <c r="O66" s="44">
        <f t="shared" si="6"/>
        <v>37956.67197368652</v>
      </c>
      <c r="P66" s="62" t="e">
        <f t="shared" si="9"/>
        <v>#DIV/0!</v>
      </c>
      <c r="Q66" s="62" t="e">
        <f t="shared" si="10"/>
        <v>#DIV/0!</v>
      </c>
      <c r="R66" s="61"/>
      <c r="S66" s="46">
        <v>1933</v>
      </c>
      <c r="T66" s="47">
        <v>9</v>
      </c>
      <c r="U66" s="48" t="str">
        <f t="shared" si="4"/>
        <v>1933-9</v>
      </c>
      <c r="V66" s="51">
        <f>V65+V65*RATE(12,,-V63,V75)</f>
        <v>149.11320583225427</v>
      </c>
    </row>
    <row r="67" spans="1:22" x14ac:dyDescent="0.25">
      <c r="A67" s="43">
        <v>1986</v>
      </c>
      <c r="B67" s="44">
        <f>'[2]PBI pr corr_1935-act_Empalmes'!C116</f>
        <v>9.5986371292166428</v>
      </c>
      <c r="C67" s="44">
        <f>'[2]PBI pr constantes_EMPALME'!D116</f>
        <v>337028.65744747076</v>
      </c>
      <c r="D67" s="44" t="e">
        <f>B67/'Datos mes_tipo de cambio real'!R1438</f>
        <v>#DIV/0!</v>
      </c>
      <c r="E67" s="44">
        <f>'[3]FRED Graph'!B69</f>
        <v>4579.6310000000003</v>
      </c>
      <c r="F67" s="44">
        <v>8832.6110000000008</v>
      </c>
      <c r="G67" s="44">
        <f>G$85*'[4]Prod. Relativa TOTAL (viejo)'!P64/'[4]Prod. Relativa TOTAL (viejo)'!$P$82</f>
        <v>12827940.478535146</v>
      </c>
      <c r="H67" s="44">
        <f>'[4]Prod. Relativa TOTAL (viejo)'!F64</f>
        <v>116242000</v>
      </c>
      <c r="I67" s="44">
        <f t="shared" si="0"/>
        <v>26273.013817878029</v>
      </c>
      <c r="J67" s="44">
        <f t="shared" si="1"/>
        <v>75984.67851551075</v>
      </c>
      <c r="K67" s="45">
        <f t="shared" si="11"/>
        <v>79.427736403339523</v>
      </c>
      <c r="L67" s="45">
        <f t="shared" si="3"/>
        <v>71.953686502927297</v>
      </c>
      <c r="M67" s="45">
        <f t="shared" si="5"/>
        <v>110.38730642398448</v>
      </c>
      <c r="N67" s="44" t="e">
        <f t="shared" si="8"/>
        <v>#DIV/0!</v>
      </c>
      <c r="O67" s="44">
        <f t="shared" si="6"/>
        <v>39397.386486811993</v>
      </c>
      <c r="P67" s="62" t="e">
        <f t="shared" si="9"/>
        <v>#DIV/0!</v>
      </c>
      <c r="Q67" s="62" t="e">
        <f t="shared" si="10"/>
        <v>#DIV/0!</v>
      </c>
      <c r="R67" s="61"/>
      <c r="S67" s="46">
        <v>1933</v>
      </c>
      <c r="T67" s="47">
        <v>10</v>
      </c>
      <c r="U67" s="48" t="str">
        <f t="shared" si="4"/>
        <v>1933-10</v>
      </c>
      <c r="V67" s="51">
        <f>V66+V66*RATE(12,,-V63,V75)</f>
        <v>149.20035665031</v>
      </c>
    </row>
    <row r="68" spans="1:22" x14ac:dyDescent="0.25">
      <c r="A68" s="43">
        <v>1987</v>
      </c>
      <c r="B68" s="44">
        <f>'[2]PBI pr corr_1935-act_Empalmes'!C117</f>
        <v>22.28469554953648</v>
      </c>
      <c r="C68" s="44">
        <f>'[2]PBI pr constantes_EMPALME'!D117</f>
        <v>343498.4368989424</v>
      </c>
      <c r="D68" s="44" t="e">
        <f>B68/'Datos mes_tipo de cambio real'!R1439</f>
        <v>#DIV/0!</v>
      </c>
      <c r="E68" s="44">
        <f>'[3]FRED Graph'!B70</f>
        <v>4855.2150000000001</v>
      </c>
      <c r="F68" s="44">
        <v>9137.7450000000008</v>
      </c>
      <c r="G68" s="44">
        <f>G$85*'[4]Prod. Relativa TOTAL (viejo)'!P65/'[4]Prod. Relativa TOTAL (viejo)'!$P$82</f>
        <v>12830604.249710079</v>
      </c>
      <c r="H68" s="44">
        <f>'[4]Prod. Relativa TOTAL (viejo)'!F65</f>
        <v>119419000</v>
      </c>
      <c r="I68" s="44">
        <f t="shared" si="0"/>
        <v>26771.805147579398</v>
      </c>
      <c r="J68" s="44">
        <f t="shared" si="1"/>
        <v>76518.351351125035</v>
      </c>
      <c r="K68" s="45">
        <f t="shared" si="11"/>
        <v>80.935666423489423</v>
      </c>
      <c r="L68" s="45">
        <f t="shared" si="3"/>
        <v>72.459047960778037</v>
      </c>
      <c r="M68" s="45">
        <f t="shared" si="5"/>
        <v>111.69849549679395</v>
      </c>
      <c r="N68" s="44" t="e">
        <f t="shared" si="8"/>
        <v>#DIV/0!</v>
      </c>
      <c r="O68" s="44">
        <f t="shared" si="6"/>
        <v>40656.972508562292</v>
      </c>
      <c r="P68" s="62" t="e">
        <f t="shared" si="9"/>
        <v>#DIV/0!</v>
      </c>
      <c r="Q68" s="62" t="e">
        <f t="shared" si="10"/>
        <v>#DIV/0!</v>
      </c>
      <c r="R68" s="61"/>
      <c r="S68" s="46">
        <v>1933</v>
      </c>
      <c r="T68" s="47">
        <v>11</v>
      </c>
      <c r="U68" s="48" t="str">
        <f t="shared" si="4"/>
        <v>1933-11</v>
      </c>
      <c r="V68" s="51">
        <f>V67+V67*RATE(12,,-V63,V75)</f>
        <v>149.28755840459937</v>
      </c>
    </row>
    <row r="69" spans="1:22" x14ac:dyDescent="0.25">
      <c r="A69" s="43">
        <v>1988</v>
      </c>
      <c r="B69" s="44">
        <f>'[2]PBI pr corr_1935-act_Empalmes'!C118</f>
        <v>105.38127742437237</v>
      </c>
      <c r="C69" s="44">
        <f>'[2]PBI pr constantes_EMPALME'!D118</f>
        <v>334788.18226545019</v>
      </c>
      <c r="D69" s="44" t="e">
        <f>B69/'Datos mes_tipo de cambio real'!R1440</f>
        <v>#DIV/0!</v>
      </c>
      <c r="E69" s="44">
        <f>'[3]FRED Graph'!B71</f>
        <v>5236.4380000000001</v>
      </c>
      <c r="F69" s="44">
        <v>9519.4269999999997</v>
      </c>
      <c r="G69" s="44">
        <f>G$85*'[4]Prod. Relativa TOTAL (viejo)'!P66/'[4]Prod. Relativa TOTAL (viejo)'!$P$82</f>
        <v>12943115.903429152</v>
      </c>
      <c r="H69" s="44">
        <f>'[4]Prod. Relativa TOTAL (viejo)'!F66</f>
        <v>122820000</v>
      </c>
      <c r="I69" s="44">
        <f t="shared" si="0"/>
        <v>25866.119469481946</v>
      </c>
      <c r="J69" s="44">
        <f t="shared" si="1"/>
        <v>77507.14053085816</v>
      </c>
      <c r="K69" s="45">
        <f t="shared" si="11"/>
        <v>78.197626402543918</v>
      </c>
      <c r="L69" s="45">
        <f t="shared" si="3"/>
        <v>73.395381811838291</v>
      </c>
      <c r="M69" s="45">
        <f t="shared" si="5"/>
        <v>106.54297923405727</v>
      </c>
      <c r="N69" s="44" t="e">
        <f t="shared" si="8"/>
        <v>#DIV/0!</v>
      </c>
      <c r="O69" s="44">
        <f t="shared" si="6"/>
        <v>42635.059436573851</v>
      </c>
      <c r="P69" s="62" t="e">
        <f t="shared" si="9"/>
        <v>#DIV/0!</v>
      </c>
      <c r="Q69" s="62" t="e">
        <f t="shared" si="10"/>
        <v>#DIV/0!</v>
      </c>
      <c r="R69" s="61"/>
      <c r="S69" s="46">
        <v>1933</v>
      </c>
      <c r="T69" s="47">
        <v>12</v>
      </c>
      <c r="U69" s="48" t="str">
        <f t="shared" si="4"/>
        <v>1933-12</v>
      </c>
      <c r="V69" s="51">
        <f>V68+V68*RATE(12,,-V63,V75)</f>
        <v>149.37481112489257</v>
      </c>
    </row>
    <row r="70" spans="1:22" x14ac:dyDescent="0.25">
      <c r="A70" s="43">
        <v>1989</v>
      </c>
      <c r="B70" s="44">
        <f>'[2]PBI pr corr_1935-act_Empalmes'!C119</f>
        <v>3058.2228087829149</v>
      </c>
      <c r="C70" s="44">
        <f>'[2]PBI pr constantes_EMPALME'!D119</f>
        <v>309527.59270349564</v>
      </c>
      <c r="D70" s="44" t="e">
        <f>B70/'Datos mes_tipo de cambio real'!R1441</f>
        <v>#DIV/0!</v>
      </c>
      <c r="E70" s="44">
        <f>'[3]FRED Graph'!B72</f>
        <v>5641.58</v>
      </c>
      <c r="F70" s="44">
        <v>9869.0030000000006</v>
      </c>
      <c r="G70" s="44">
        <f>G$85*'[4]Prod. Relativa TOTAL (viejo)'!P67/'[4]Prod. Relativa TOTAL (viejo)'!$P$82</f>
        <v>13216771.571283683</v>
      </c>
      <c r="H70" s="44">
        <f>'[4]Prod. Relativa TOTAL (viejo)'!F67</f>
        <v>125571000</v>
      </c>
      <c r="I70" s="44">
        <f t="shared" si="0"/>
        <v>23419.304104189243</v>
      </c>
      <c r="J70" s="44">
        <f t="shared" si="1"/>
        <v>78593.011125180172</v>
      </c>
      <c r="K70" s="45">
        <f t="shared" si="11"/>
        <v>70.800492323854272</v>
      </c>
      <c r="L70" s="45">
        <f t="shared" si="3"/>
        <v>74.423646902288652</v>
      </c>
      <c r="M70" s="45">
        <f t="shared" si="5"/>
        <v>95.131715887033536</v>
      </c>
      <c r="N70" s="44" t="e">
        <f t="shared" si="8"/>
        <v>#DIV/0!</v>
      </c>
      <c r="O70" s="44">
        <f t="shared" si="6"/>
        <v>44927.411583884816</v>
      </c>
      <c r="P70" s="62" t="e">
        <f t="shared" si="9"/>
        <v>#DIV/0!</v>
      </c>
      <c r="Q70" s="62" t="e">
        <f t="shared" si="10"/>
        <v>#DIV/0!</v>
      </c>
      <c r="R70" s="61"/>
      <c r="S70" s="46">
        <v>1934</v>
      </c>
      <c r="T70" s="47">
        <v>1</v>
      </c>
      <c r="U70" s="48" t="str">
        <f t="shared" si="4"/>
        <v>1934-1</v>
      </c>
      <c r="V70" s="51">
        <f>V69+V69*RATE(12,,-V63,V75)</f>
        <v>149.46211484097725</v>
      </c>
    </row>
    <row r="71" spans="1:22" x14ac:dyDescent="0.25">
      <c r="A71" s="43">
        <v>1990</v>
      </c>
      <c r="B71" s="44">
        <f>'[2]PBI pr corr_1935-act_Empalmes'!C120</f>
        <v>64544.256270040358</v>
      </c>
      <c r="C71" s="44">
        <f>'[2]PBI pr constantes_EMPALME'!D120</f>
        <v>301873.14856938971</v>
      </c>
      <c r="D71" s="44" t="e">
        <f>B71/'Datos mes_tipo de cambio real'!R1442</f>
        <v>#DIV/0!</v>
      </c>
      <c r="E71" s="44">
        <f>'[3]FRED Graph'!B73</f>
        <v>5963.1440000000002</v>
      </c>
      <c r="F71" s="44">
        <v>10055.129000000001</v>
      </c>
      <c r="G71" s="44">
        <f>G$85*'[4]Prod. Relativa TOTAL (viejo)'!P68/'[4]Prod. Relativa TOTAL (viejo)'!$P$82</f>
        <v>13234040.339039218</v>
      </c>
      <c r="H71" s="44">
        <f>'[4]Prod. Relativa TOTAL (viejo)'!F68</f>
        <v>127096000</v>
      </c>
      <c r="I71" s="44">
        <f t="shared" si="0"/>
        <v>22810.354270939566</v>
      </c>
      <c r="J71" s="44">
        <f t="shared" si="1"/>
        <v>79114.441052432812</v>
      </c>
      <c r="K71" s="45">
        <f t="shared" si="11"/>
        <v>68.959534633446467</v>
      </c>
      <c r="L71" s="45">
        <f t="shared" si="3"/>
        <v>74.917414938842526</v>
      </c>
      <c r="M71" s="45">
        <f t="shared" si="5"/>
        <v>92.047402716364857</v>
      </c>
      <c r="N71" s="44" t="e">
        <f t="shared" si="8"/>
        <v>#DIV/0!</v>
      </c>
      <c r="O71" s="44">
        <f t="shared" si="6"/>
        <v>46918.423868571786</v>
      </c>
      <c r="P71" s="62" t="e">
        <f t="shared" si="9"/>
        <v>#DIV/0!</v>
      </c>
      <c r="Q71" s="62" t="e">
        <f t="shared" si="10"/>
        <v>#DIV/0!</v>
      </c>
      <c r="R71" s="61"/>
      <c r="S71" s="46">
        <v>1934</v>
      </c>
      <c r="T71" s="47">
        <v>2</v>
      </c>
      <c r="U71" s="48" t="str">
        <f t="shared" si="4"/>
        <v>1934-2</v>
      </c>
      <c r="V71" s="51">
        <f>V70+V70*RATE(12,,-V63,V75)</f>
        <v>149.54946958265845</v>
      </c>
    </row>
    <row r="72" spans="1:22" x14ac:dyDescent="0.25">
      <c r="A72" s="43">
        <v>1991</v>
      </c>
      <c r="B72" s="44">
        <f>'[2]PBI pr corr_1935-act_Empalmes'!C121</f>
        <v>168298.90740076173</v>
      </c>
      <c r="C72" s="44">
        <f>'[2]PBI pr constantes_EMPALME'!D121</f>
        <v>331623.94809859979</v>
      </c>
      <c r="D72" s="44" t="e">
        <f>B72/'Datos mes_tipo de cambio real'!R1443</f>
        <v>#DIV/0!</v>
      </c>
      <c r="E72" s="44">
        <f>'[3]FRED Graph'!B74</f>
        <v>6158.1289999999999</v>
      </c>
      <c r="F72" s="44">
        <v>10044.237999999999</v>
      </c>
      <c r="G72" s="44">
        <f>G$85*'[4]Prod. Relativa TOTAL (viejo)'!P69/'[4]Prod. Relativa TOTAL (viejo)'!$P$82</f>
        <v>13742009.142815022</v>
      </c>
      <c r="H72" s="44">
        <f>'[4]Prod. Relativa TOTAL (viejo)'!F69</f>
        <v>125898000</v>
      </c>
      <c r="I72" s="44">
        <f t="shared" si="0"/>
        <v>24132.129781909556</v>
      </c>
      <c r="J72" s="44">
        <f t="shared" si="1"/>
        <v>79780.759027148961</v>
      </c>
      <c r="K72" s="45">
        <f t="shared" si="11"/>
        <v>72.955484150219235</v>
      </c>
      <c r="L72" s="45">
        <f t="shared" si="3"/>
        <v>75.548384702756238</v>
      </c>
      <c r="M72" s="45">
        <f t="shared" si="5"/>
        <v>96.567894121444525</v>
      </c>
      <c r="N72" s="44" t="e">
        <f t="shared" si="8"/>
        <v>#DIV/0!</v>
      </c>
      <c r="O72" s="44">
        <f t="shared" si="6"/>
        <v>48913.636435844892</v>
      </c>
      <c r="P72" s="62" t="e">
        <f t="shared" si="9"/>
        <v>#DIV/0!</v>
      </c>
      <c r="Q72" s="62" t="e">
        <f t="shared" si="10"/>
        <v>#DIV/0!</v>
      </c>
      <c r="R72" s="61"/>
      <c r="S72" s="46">
        <v>1934</v>
      </c>
      <c r="T72" s="47">
        <v>3</v>
      </c>
      <c r="U72" s="48" t="str">
        <f t="shared" ref="U72:U135" si="12">_xlfn.CONCAT(S72,"-",T72)</f>
        <v>1934-3</v>
      </c>
      <c r="V72" s="51">
        <f>V71+V71*RATE(12,,-V63,V75)</f>
        <v>149.63687537975864</v>
      </c>
    </row>
    <row r="73" spans="1:22" x14ac:dyDescent="0.25">
      <c r="A73" s="43">
        <v>1992</v>
      </c>
      <c r="B73" s="44">
        <f>'[2]PBI pr corr_1935-act_Empalmes'!C122</f>
        <v>209667.33841159919</v>
      </c>
      <c r="C73" s="44">
        <f>'[2]PBI pr constantes_EMPALME'!D122</f>
        <v>361102.34632883454</v>
      </c>
      <c r="D73" s="44" t="e">
        <f>B73/'Datos mes_tipo de cambio real'!R1444</f>
        <v>#DIV/0!</v>
      </c>
      <c r="E73" s="44">
        <f>'[3]FRED Graph'!B75</f>
        <v>6520.3270000000002</v>
      </c>
      <c r="F73" s="44">
        <v>10398.046</v>
      </c>
      <c r="G73" s="44">
        <f>G$85*'[4]Prod. Relativa TOTAL (viejo)'!P70/'[4]Prod. Relativa TOTAL (viejo)'!$P$82</f>
        <v>13947896.9231942</v>
      </c>
      <c r="H73" s="44">
        <f>'[4]Prod. Relativa TOTAL (viejo)'!F70</f>
        <v>126008000</v>
      </c>
      <c r="I73" s="44">
        <f t="shared" si="0"/>
        <v>25889.375890665724</v>
      </c>
      <c r="J73" s="44">
        <f t="shared" si="1"/>
        <v>82518.935305694875</v>
      </c>
      <c r="K73" s="45">
        <f t="shared" si="11"/>
        <v>78.267934472424088</v>
      </c>
      <c r="L73" s="45">
        <f t="shared" si="3"/>
        <v>78.141300556128272</v>
      </c>
      <c r="M73" s="45">
        <f t="shared" si="5"/>
        <v>100.16205760000739</v>
      </c>
      <c r="N73" s="44" t="e">
        <f t="shared" si="8"/>
        <v>#DIV/0!</v>
      </c>
      <c r="O73" s="44">
        <f t="shared" si="6"/>
        <v>51745.341565614879</v>
      </c>
      <c r="P73" s="62" t="e">
        <f t="shared" si="9"/>
        <v>#DIV/0!</v>
      </c>
      <c r="Q73" s="62" t="e">
        <f t="shared" si="10"/>
        <v>#DIV/0!</v>
      </c>
      <c r="R73" s="61"/>
      <c r="S73" s="46">
        <v>1934</v>
      </c>
      <c r="T73" s="47">
        <v>4</v>
      </c>
      <c r="U73" s="48" t="str">
        <f t="shared" si="12"/>
        <v>1934-4</v>
      </c>
      <c r="V73" s="51">
        <f>V72+V72*RATE(12,,-V63,V75)</f>
        <v>149.72433226211768</v>
      </c>
    </row>
    <row r="74" spans="1:22" x14ac:dyDescent="0.25">
      <c r="A74" s="43">
        <v>1993</v>
      </c>
      <c r="B74" s="44">
        <f>'[2]PBI pr corr_1935-act_Empalmes'!C123</f>
        <v>236504.98062276683</v>
      </c>
      <c r="C74" s="44">
        <f>'[2]PBI pr constantes_EMPALME'!D123</f>
        <v>379269.93944988761</v>
      </c>
      <c r="D74" s="44" t="e">
        <f>B74/'Datos mes_tipo de cambio real'!R1445</f>
        <v>#DIV/0!</v>
      </c>
      <c r="E74" s="44">
        <f>'[3]FRED Graph'!B76</f>
        <v>6858.5590000000002</v>
      </c>
      <c r="F74" s="44">
        <v>10684.179</v>
      </c>
      <c r="G74" s="44">
        <f>G$85*'[4]Prod. Relativa TOTAL (viejo)'!P71/'[4]Prod. Relativa TOTAL (viejo)'!$P$82</f>
        <v>14066940.502755357</v>
      </c>
      <c r="H74" s="44">
        <f>'[4]Prod. Relativa TOTAL (viejo)'!F71</f>
        <v>128109000</v>
      </c>
      <c r="I74" s="44">
        <f t="shared" ref="I74:I102" si="13">C74*1000000/G74</f>
        <v>26961.793104591456</v>
      </c>
      <c r="J74" s="44">
        <f t="shared" ref="J74:J102" si="14">F74*1000000000/H74</f>
        <v>83399.128866824351</v>
      </c>
      <c r="K74" s="45">
        <f t="shared" ref="K74:K103" si="15">I74/C$5*100</f>
        <v>81.510031948281039</v>
      </c>
      <c r="L74" s="45">
        <f t="shared" ref="L74:L102" si="16">J74/F$5*100</f>
        <v>78.974799793036638</v>
      </c>
      <c r="M74" s="45">
        <f t="shared" si="5"/>
        <v>103.21017864165316</v>
      </c>
      <c r="N74" s="44" t="e">
        <f t="shared" si="8"/>
        <v>#DIV/0!</v>
      </c>
      <c r="O74" s="44">
        <f t="shared" si="6"/>
        <v>53536.902169246503</v>
      </c>
      <c r="P74" s="62" t="e">
        <f t="shared" si="9"/>
        <v>#DIV/0!</v>
      </c>
      <c r="Q74" s="62" t="e">
        <f t="shared" si="10"/>
        <v>#DIV/0!</v>
      </c>
      <c r="R74" s="61"/>
      <c r="S74" s="46">
        <v>1934</v>
      </c>
      <c r="T74" s="47">
        <v>5</v>
      </c>
      <c r="U74" s="48" t="str">
        <f t="shared" si="12"/>
        <v>1934-5</v>
      </c>
      <c r="V74" s="51">
        <f>V73+V73*RATE(12,,-V63,V75)</f>
        <v>149.81184025959291</v>
      </c>
    </row>
    <row r="75" spans="1:22" x14ac:dyDescent="0.25">
      <c r="A75" s="43">
        <v>1994</v>
      </c>
      <c r="B75" s="44">
        <f>'[2]PBI pr corr_1935-act_Empalmes'!C124</f>
        <v>259328.25458740076</v>
      </c>
      <c r="C75" s="44">
        <f>'[2]PBI pr constantes_EMPALME'!D124</f>
        <v>404349.15730065556</v>
      </c>
      <c r="D75" s="44" t="e">
        <f>B75/'Datos mes_tipo de cambio real'!R1446</f>
        <v>#DIV/0!</v>
      </c>
      <c r="E75" s="44">
        <f>'[3]FRED Graph'!B77</f>
        <v>7287.2359999999999</v>
      </c>
      <c r="F75" s="44">
        <v>11114.647000000001</v>
      </c>
      <c r="G75" s="44">
        <f>G$85*'[4]Prod. Relativa TOTAL (viejo)'!P72/'[4]Prod. Relativa TOTAL (viejo)'!$P$82</f>
        <v>13825816.568722142</v>
      </c>
      <c r="H75" s="44">
        <f>'[4]Prod. Relativa TOTAL (viejo)'!F72</f>
        <v>130943000</v>
      </c>
      <c r="I75" s="44">
        <f t="shared" si="13"/>
        <v>29245.951245686731</v>
      </c>
      <c r="J75" s="44">
        <f t="shared" si="14"/>
        <v>84881.566788602679</v>
      </c>
      <c r="K75" s="45">
        <f t="shared" si="15"/>
        <v>88.415425900877466</v>
      </c>
      <c r="L75" s="45">
        <f t="shared" si="16"/>
        <v>80.378594289079857</v>
      </c>
      <c r="M75" s="45">
        <f t="shared" ref="M75:M103" si="17">K75/L75*100</f>
        <v>109.99872128006285</v>
      </c>
      <c r="N75" s="44" t="e">
        <f t="shared" si="8"/>
        <v>#DIV/0!</v>
      </c>
      <c r="O75" s="44">
        <f t="shared" si="6"/>
        <v>55651.97070481049</v>
      </c>
      <c r="P75" s="62" t="e">
        <f t="shared" si="9"/>
        <v>#DIV/0!</v>
      </c>
      <c r="Q75" s="62" t="e">
        <f t="shared" si="10"/>
        <v>#DIV/0!</v>
      </c>
      <c r="R75" s="61"/>
      <c r="S75" s="46">
        <v>1934</v>
      </c>
      <c r="T75" s="47">
        <v>6</v>
      </c>
      <c r="U75" s="48" t="str">
        <f t="shared" si="12"/>
        <v>1934-6</v>
      </c>
      <c r="V75" s="50">
        <f>K15/L15*100</f>
        <v>149.89939940188182</v>
      </c>
    </row>
    <row r="76" spans="1:22" x14ac:dyDescent="0.25">
      <c r="A76" s="43">
        <v>1995</v>
      </c>
      <c r="B76" s="44">
        <f>'[2]PBI pr corr_1935-act_Empalmes'!C125</f>
        <v>261831.04121445408</v>
      </c>
      <c r="C76" s="44">
        <f>'[2]PBI pr constantes_EMPALME'!D125</f>
        <v>395726.05017576535</v>
      </c>
      <c r="D76" s="44" t="e">
        <f>B76/'Datos mes_tipo de cambio real'!R1447</f>
        <v>#DIV/0!</v>
      </c>
      <c r="E76" s="44">
        <f>'[3]FRED Graph'!B78</f>
        <v>7639.7489999999998</v>
      </c>
      <c r="F76" s="44">
        <v>11413.012000000001</v>
      </c>
      <c r="G76" s="44">
        <f>G$85*'[4]Prod. Relativa TOTAL (viejo)'!P73/'[4]Prod. Relativa TOTAL (viejo)'!$P$82</f>
        <v>13389678.796552481</v>
      </c>
      <c r="H76" s="44">
        <f>'[4]Prod. Relativa TOTAL (viejo)'!F73</f>
        <v>133750000</v>
      </c>
      <c r="I76" s="44">
        <f t="shared" si="13"/>
        <v>29554.558864971077</v>
      </c>
      <c r="J76" s="44">
        <f t="shared" si="14"/>
        <v>85330.930841121502</v>
      </c>
      <c r="K76" s="45">
        <f t="shared" si="15"/>
        <v>89.348398600792834</v>
      </c>
      <c r="L76" s="45">
        <f t="shared" si="16"/>
        <v>80.804119550123445</v>
      </c>
      <c r="M76" s="45">
        <f t="shared" si="17"/>
        <v>110.57406367180241</v>
      </c>
      <c r="N76" s="44" t="e">
        <f t="shared" si="8"/>
        <v>#DIV/0!</v>
      </c>
      <c r="O76" s="44">
        <f t="shared" si="6"/>
        <v>57119.618691588788</v>
      </c>
      <c r="P76" s="62" t="e">
        <f t="shared" si="9"/>
        <v>#DIV/0!</v>
      </c>
      <c r="Q76" s="62" t="e">
        <f t="shared" si="10"/>
        <v>#DIV/0!</v>
      </c>
      <c r="R76" s="61"/>
      <c r="S76" s="46">
        <v>1934</v>
      </c>
      <c r="T76" s="47">
        <v>7</v>
      </c>
      <c r="U76" s="48" t="str">
        <f t="shared" si="12"/>
        <v>1934-7</v>
      </c>
      <c r="V76" s="51">
        <f>V75+V75*RATE(12,,-V75,V87)</f>
        <v>148.44437960193173</v>
      </c>
    </row>
    <row r="77" spans="1:22" x14ac:dyDescent="0.25">
      <c r="A77" s="43">
        <v>1996</v>
      </c>
      <c r="B77" s="44">
        <f>'[2]PBI pr corr_1935-act_Empalmes'!C126</f>
        <v>278182.36094469152</v>
      </c>
      <c r="C77" s="44">
        <f>'[2]PBI pr constantes_EMPALME'!D126</f>
        <v>420659.62902209809</v>
      </c>
      <c r="D77" s="44" t="e">
        <f>B77/'Datos mes_tipo de cambio real'!R1448</f>
        <v>#DIV/0!</v>
      </c>
      <c r="E77" s="44">
        <f>'[3]FRED Graph'!B79</f>
        <v>8073.1220000000003</v>
      </c>
      <c r="F77" s="44">
        <v>11843.599</v>
      </c>
      <c r="G77" s="44">
        <f>G$85*'[4]Prod. Relativa TOTAL (viejo)'!P74/'[4]Prod. Relativa TOTAL (viejo)'!$P$82</f>
        <v>13372896.767051283</v>
      </c>
      <c r="H77" s="44">
        <f>'[4]Prod. Relativa TOTAL (viejo)'!F74</f>
        <v>135985000</v>
      </c>
      <c r="I77" s="44">
        <f t="shared" si="13"/>
        <v>31456.133727027438</v>
      </c>
      <c r="J77" s="44">
        <f t="shared" si="14"/>
        <v>87094.892819060929</v>
      </c>
      <c r="K77" s="45">
        <f t="shared" si="15"/>
        <v>95.097179001153762</v>
      </c>
      <c r="L77" s="45">
        <f t="shared" si="16"/>
        <v>82.47450323330014</v>
      </c>
      <c r="M77" s="45">
        <f t="shared" si="17"/>
        <v>115.30494307088721</v>
      </c>
      <c r="N77" s="44" t="e">
        <f t="shared" si="8"/>
        <v>#DIV/0!</v>
      </c>
      <c r="O77" s="44">
        <f t="shared" si="6"/>
        <v>59367.739088870097</v>
      </c>
      <c r="P77" s="62" t="e">
        <f t="shared" si="9"/>
        <v>#DIV/0!</v>
      </c>
      <c r="Q77" s="62" t="e">
        <f t="shared" si="10"/>
        <v>#DIV/0!</v>
      </c>
      <c r="R77" s="61"/>
      <c r="S77" s="46">
        <v>1934</v>
      </c>
      <c r="T77" s="47">
        <v>8</v>
      </c>
      <c r="U77" s="48" t="str">
        <f t="shared" si="12"/>
        <v>1934-8</v>
      </c>
      <c r="V77" s="51">
        <f>V76+V76*RATE(12,,-V75,V87)</f>
        <v>147.00348315822384</v>
      </c>
    </row>
    <row r="78" spans="1:22" x14ac:dyDescent="0.25">
      <c r="A78" s="43">
        <v>1997</v>
      </c>
      <c r="B78" s="44">
        <f>'[2]PBI pr corr_1935-act_Empalmes'!C127</f>
        <v>301546.23370303132</v>
      </c>
      <c r="C78" s="44">
        <f>'[2]PBI pr constantes_EMPALME'!D127</f>
        <v>458115.28859204502</v>
      </c>
      <c r="D78" s="44" t="e">
        <f>B78/'Datos mes_tipo de cambio real'!R1449</f>
        <v>#DIV/0!</v>
      </c>
      <c r="E78" s="44">
        <f>'[3]FRED Graph'!B80</f>
        <v>8577.5519999999997</v>
      </c>
      <c r="F78" s="44">
        <v>12370.299000000001</v>
      </c>
      <c r="G78" s="44">
        <f>G$85*'[4]Prod. Relativa TOTAL (viejo)'!P75/'[4]Prod. Relativa TOTAL (viejo)'!$P$82</f>
        <v>14174574.985340342</v>
      </c>
      <c r="H78" s="44">
        <f>'[4]Prod. Relativa TOTAL (viejo)'!F75</f>
        <v>138860000</v>
      </c>
      <c r="I78" s="44">
        <f t="shared" si="13"/>
        <v>32319.507926399063</v>
      </c>
      <c r="J78" s="44">
        <f t="shared" si="14"/>
        <v>89084.682413942093</v>
      </c>
      <c r="K78" s="45">
        <f t="shared" si="15"/>
        <v>97.707304310739289</v>
      </c>
      <c r="L78" s="45">
        <f t="shared" si="16"/>
        <v>84.358734364022638</v>
      </c>
      <c r="M78" s="45">
        <f t="shared" si="17"/>
        <v>115.82357778047647</v>
      </c>
      <c r="N78" s="44" t="e">
        <f t="shared" si="8"/>
        <v>#DIV/0!</v>
      </c>
      <c r="O78" s="44">
        <f t="shared" si="6"/>
        <v>61771.222814345383</v>
      </c>
      <c r="P78" s="62" t="e">
        <f t="shared" si="9"/>
        <v>#DIV/0!</v>
      </c>
      <c r="Q78" s="62" t="e">
        <f t="shared" si="10"/>
        <v>#DIV/0!</v>
      </c>
      <c r="R78" s="61"/>
      <c r="S78" s="46">
        <v>1934</v>
      </c>
      <c r="T78" s="47">
        <v>9</v>
      </c>
      <c r="U78" s="48" t="str">
        <f t="shared" si="12"/>
        <v>1934-9</v>
      </c>
      <c r="V78" s="51">
        <f>V77+V77*RATE(12,,-V75,V87)</f>
        <v>145.57657298039587</v>
      </c>
    </row>
    <row r="79" spans="1:22" x14ac:dyDescent="0.25">
      <c r="A79" s="43">
        <v>1998</v>
      </c>
      <c r="B79" s="44">
        <f>'[2]PBI pr corr_1935-act_Empalmes'!C128</f>
        <v>310074.15392418753</v>
      </c>
      <c r="C79" s="44">
        <f>'[2]PBI pr constantes_EMPALME'!D128</f>
        <v>479243.14923505287</v>
      </c>
      <c r="D79" s="44" t="e">
        <f>B79/'Datos mes_tipo de cambio real'!R1450</f>
        <v>#DIV/0!</v>
      </c>
      <c r="E79" s="44">
        <f>'[3]FRED Graph'!B81</f>
        <v>9062.8169999999991</v>
      </c>
      <c r="F79" s="44">
        <v>12924.876</v>
      </c>
      <c r="G79" s="44">
        <f>G$85*'[4]Prod. Relativa TOTAL (viejo)'!P76/'[4]Prod. Relativa TOTAL (viejo)'!$P$82</f>
        <v>14669710.290316159</v>
      </c>
      <c r="H79" s="44">
        <f>'[4]Prod. Relativa TOTAL (viejo)'!F76</f>
        <v>141904000</v>
      </c>
      <c r="I79" s="44">
        <f t="shared" si="13"/>
        <v>32668.889824730431</v>
      </c>
      <c r="J79" s="44">
        <f t="shared" si="14"/>
        <v>91081.829969556886</v>
      </c>
      <c r="K79" s="45">
        <f t="shared" si="15"/>
        <v>98.763544509032755</v>
      </c>
      <c r="L79" s="45">
        <f t="shared" si="16"/>
        <v>86.249933115195347</v>
      </c>
      <c r="M79" s="45">
        <f t="shared" si="17"/>
        <v>114.50854620040603</v>
      </c>
      <c r="N79" s="44" t="e">
        <f t="shared" si="8"/>
        <v>#DIV/0!</v>
      </c>
      <c r="O79" s="44">
        <f t="shared" si="6"/>
        <v>63865.83182996956</v>
      </c>
      <c r="P79" s="62" t="e">
        <f t="shared" si="9"/>
        <v>#DIV/0!</v>
      </c>
      <c r="Q79" s="62" t="e">
        <f t="shared" si="10"/>
        <v>#DIV/0!</v>
      </c>
      <c r="R79" s="61"/>
      <c r="S79" s="46">
        <v>1934</v>
      </c>
      <c r="T79" s="47">
        <v>10</v>
      </c>
      <c r="U79" s="48" t="str">
        <f t="shared" si="12"/>
        <v>1934-10</v>
      </c>
      <c r="V79" s="51">
        <f>V78+V78*RATE(12,,-V75,V87)</f>
        <v>144.16351330877256</v>
      </c>
    </row>
    <row r="80" spans="1:22" x14ac:dyDescent="0.25">
      <c r="A80" s="43">
        <v>1999</v>
      </c>
      <c r="B80" s="44">
        <f>'[2]PBI pr corr_1935-act_Empalmes'!C129</f>
        <v>296231.75076924532</v>
      </c>
      <c r="C80" s="44">
        <f>'[2]PBI pr constantes_EMPALME'!D129</f>
        <v>466414.77118171065</v>
      </c>
      <c r="D80" s="44" t="e">
        <f>B80/'Datos mes_tipo de cambio real'!R1451</f>
        <v>#DIV/0!</v>
      </c>
      <c r="E80" s="44">
        <f>'[3]FRED Graph'!B82</f>
        <v>9631.1720000000005</v>
      </c>
      <c r="F80" s="44">
        <v>13543.773999999999</v>
      </c>
      <c r="G80" s="44">
        <f>G$85*'[4]Prod. Relativa TOTAL (viejo)'!P77/'[4]Prod. Relativa TOTAL (viejo)'!$P$82</f>
        <v>14772996.180822421</v>
      </c>
      <c r="H80" s="44">
        <f>'[4]Prod. Relativa TOTAL (viejo)'!F77</f>
        <v>144471000</v>
      </c>
      <c r="I80" s="44">
        <f t="shared" si="13"/>
        <v>31572.117495514376</v>
      </c>
      <c r="J80" s="44">
        <f t="shared" si="14"/>
        <v>93747.354140277283</v>
      </c>
      <c r="K80" s="45">
        <f t="shared" si="15"/>
        <v>95.447817426357119</v>
      </c>
      <c r="L80" s="45">
        <f t="shared" si="16"/>
        <v>88.774051059668068</v>
      </c>
      <c r="M80" s="45">
        <f t="shared" si="17"/>
        <v>107.51769947076471</v>
      </c>
      <c r="N80" s="44" t="e">
        <f t="shared" ref="N80:N102" si="18">D80*1000000/G80</f>
        <v>#DIV/0!</v>
      </c>
      <c r="O80" s="44">
        <f t="shared" ref="O80:O102" si="19">E80*1000000000/H80</f>
        <v>66665.088495268952</v>
      </c>
      <c r="P80" s="62" t="e">
        <f t="shared" si="9"/>
        <v>#DIV/0!</v>
      </c>
      <c r="Q80" s="62" t="e">
        <f t="shared" si="10"/>
        <v>#DIV/0!</v>
      </c>
      <c r="R80" s="61"/>
      <c r="S80" s="46">
        <v>1934</v>
      </c>
      <c r="T80" s="47">
        <v>11</v>
      </c>
      <c r="U80" s="48" t="str">
        <f t="shared" si="12"/>
        <v>1934-11</v>
      </c>
      <c r="V80" s="51">
        <f>V79+V79*RATE(12,,-V75,V87)</f>
        <v>142.76416970144922</v>
      </c>
    </row>
    <row r="81" spans="1:22" x14ac:dyDescent="0.25">
      <c r="A81" s="43">
        <v>2000</v>
      </c>
      <c r="B81" s="44">
        <f>'[2]PBI pr corr_1935-act_Empalmes'!C130</f>
        <v>299121.02445912175</v>
      </c>
      <c r="C81" s="44">
        <f>'[2]PBI pr constantes_EMPALME'!D130</f>
        <v>466128.87485551916</v>
      </c>
      <c r="D81" s="44" t="e">
        <f>B81/'Datos mes_tipo de cambio real'!R1452</f>
        <v>#DIV/0!</v>
      </c>
      <c r="E81" s="44">
        <f>'[3]FRED Graph'!B83</f>
        <v>10250.951999999999</v>
      </c>
      <c r="F81" s="44">
        <v>14096.032999999999</v>
      </c>
      <c r="G81" s="44">
        <f>G$85*'[4]Prod. Relativa TOTAL (viejo)'!P78/'[4]Prod. Relativa TOTAL (viejo)'!$P$82</f>
        <v>14550474.576887894</v>
      </c>
      <c r="H81" s="44">
        <f>'[4]Prod. Relativa TOTAL (viejo)'!F78</f>
        <v>147461000</v>
      </c>
      <c r="I81" s="44">
        <f t="shared" si="13"/>
        <v>32035.303892831267</v>
      </c>
      <c r="J81" s="44">
        <f t="shared" si="14"/>
        <v>95591.600490977275</v>
      </c>
      <c r="K81" s="45">
        <f t="shared" si="15"/>
        <v>96.848107751887412</v>
      </c>
      <c r="L81" s="45">
        <f t="shared" si="16"/>
        <v>90.520460024540455</v>
      </c>
      <c r="M81" s="45">
        <f t="shared" si="17"/>
        <v>106.99029559243458</v>
      </c>
      <c r="N81" s="44" t="e">
        <f t="shared" si="18"/>
        <v>#DIV/0!</v>
      </c>
      <c r="O81" s="44">
        <f t="shared" si="19"/>
        <v>69516.360257966517</v>
      </c>
      <c r="P81" s="62" t="e">
        <f t="shared" si="9"/>
        <v>#DIV/0!</v>
      </c>
      <c r="Q81" s="62" t="e">
        <f t="shared" si="10"/>
        <v>#DIV/0!</v>
      </c>
      <c r="R81" s="61"/>
      <c r="S81" s="46">
        <v>1934</v>
      </c>
      <c r="T81" s="47">
        <v>12</v>
      </c>
      <c r="U81" s="48" t="str">
        <f t="shared" si="12"/>
        <v>1934-12</v>
      </c>
      <c r="V81" s="51">
        <f>V80+V80*RATE(12,,-V75,V87)</f>
        <v>141.3784090215006</v>
      </c>
    </row>
    <row r="82" spans="1:22" x14ac:dyDescent="0.25">
      <c r="A82" s="43">
        <v>2001</v>
      </c>
      <c r="B82" s="44">
        <f>'[2]PBI pr corr_1935-act_Empalmes'!C131</f>
        <v>284874.36993125651</v>
      </c>
      <c r="C82" s="44">
        <f>'[2]PBI pr constantes_EMPALME'!D131</f>
        <v>448846.26809918712</v>
      </c>
      <c r="D82" s="44" t="e">
        <f>B82/'Datos mes_tipo de cambio real'!R1453</f>
        <v>#DIV/0!</v>
      </c>
      <c r="E82" s="44">
        <f>'[3]FRED Graph'!B84</f>
        <v>10581.929</v>
      </c>
      <c r="F82" s="44">
        <v>14230.726000000001</v>
      </c>
      <c r="G82" s="44">
        <f>G$85*'[4]Prod. Relativa TOTAL (viejo)'!P79/'[4]Prod. Relativa TOTAL (viejo)'!$P$82</f>
        <v>14075240.647163574</v>
      </c>
      <c r="H82" s="44">
        <f>'[4]Prod. Relativa TOTAL (viejo)'!F79</f>
        <v>147005000</v>
      </c>
      <c r="I82" s="44">
        <f t="shared" si="13"/>
        <v>31889.065299188198</v>
      </c>
      <c r="J82" s="44">
        <f t="shared" si="14"/>
        <v>96804.367198394611</v>
      </c>
      <c r="K82" s="45">
        <f t="shared" si="15"/>
        <v>96.406003905393305</v>
      </c>
      <c r="L82" s="45">
        <f t="shared" si="16"/>
        <v>91.668889381241385</v>
      </c>
      <c r="M82" s="45">
        <f t="shared" si="17"/>
        <v>105.1676359952947</v>
      </c>
      <c r="N82" s="44" t="e">
        <f t="shared" si="18"/>
        <v>#DIV/0!</v>
      </c>
      <c r="O82" s="44">
        <f t="shared" si="19"/>
        <v>71983.463147511982</v>
      </c>
      <c r="P82" s="62" t="e">
        <f t="shared" si="9"/>
        <v>#DIV/0!</v>
      </c>
      <c r="Q82" s="62" t="e">
        <f t="shared" si="10"/>
        <v>#DIV/0!</v>
      </c>
      <c r="R82" s="61"/>
      <c r="S82" s="46">
        <v>1935</v>
      </c>
      <c r="T82" s="47">
        <v>1</v>
      </c>
      <c r="U82" s="48" t="str">
        <f t="shared" si="12"/>
        <v>1935-1</v>
      </c>
      <c r="V82" s="51">
        <f>V81+V81*RATE(12,,-V75,V87)</f>
        <v>140.0060994243139</v>
      </c>
    </row>
    <row r="83" spans="1:22" x14ac:dyDescent="0.25">
      <c r="A83" s="43">
        <v>2002</v>
      </c>
      <c r="B83" s="44">
        <f>'[2]PBI pr corr_1935-act_Empalmes'!C132</f>
        <v>333830.71778018208</v>
      </c>
      <c r="C83" s="44">
        <f>'[2]PBI pr constantes_EMPALME'!D132</f>
        <v>402880.34743806813</v>
      </c>
      <c r="D83" s="44" t="e">
        <f>B83/'Datos mes_tipo de cambio real'!R1454</f>
        <v>#DIV/0!</v>
      </c>
      <c r="E83" s="44">
        <f>'[3]FRED Graph'!B85</f>
        <v>10929.108</v>
      </c>
      <c r="F83" s="44">
        <v>14472.712</v>
      </c>
      <c r="G83" s="44">
        <f>G$85*'[4]Prod. Relativa TOTAL (viejo)'!P80/'[4]Prod. Relativa TOTAL (viejo)'!$P$82</f>
        <v>13244991.136198182</v>
      </c>
      <c r="H83" s="44">
        <f>'[4]Prod. Relativa TOTAL (viejo)'!F80</f>
        <v>145803000</v>
      </c>
      <c r="I83" s="44">
        <f t="shared" si="13"/>
        <v>30417.562631431865</v>
      </c>
      <c r="J83" s="44">
        <f t="shared" si="14"/>
        <v>99262.100231133794</v>
      </c>
      <c r="K83" s="45">
        <f t="shared" si="15"/>
        <v>91.957404029431274</v>
      </c>
      <c r="L83" s="45">
        <f t="shared" si="16"/>
        <v>93.996239520776498</v>
      </c>
      <c r="M83" s="45">
        <f t="shared" si="17"/>
        <v>97.830939299550849</v>
      </c>
      <c r="N83" s="44" t="e">
        <f t="shared" si="18"/>
        <v>#DIV/0!</v>
      </c>
      <c r="O83" s="44">
        <f t="shared" si="19"/>
        <v>74958.046130738046</v>
      </c>
      <c r="P83" s="62" t="e">
        <f t="shared" si="9"/>
        <v>#DIV/0!</v>
      </c>
      <c r="Q83" s="62" t="e">
        <f t="shared" si="10"/>
        <v>#DIV/0!</v>
      </c>
      <c r="R83" s="61"/>
      <c r="S83" s="46">
        <v>1935</v>
      </c>
      <c r="T83" s="47">
        <v>2</v>
      </c>
      <c r="U83" s="48" t="str">
        <f t="shared" si="12"/>
        <v>1935-2</v>
      </c>
      <c r="V83" s="51">
        <f>V82+V82*RATE(12,,-V75,V87)</f>
        <v>138.64711034504478</v>
      </c>
    </row>
    <row r="84" spans="1:22" x14ac:dyDescent="0.25">
      <c r="A84" s="43">
        <v>2003</v>
      </c>
      <c r="B84" s="44">
        <f>'[2]PBI pr corr_1935-act_Empalmes'!C133</f>
        <v>404410.04057343357</v>
      </c>
      <c r="C84" s="44">
        <f>'[2]PBI pr constantes_EMPALME'!D133</f>
        <v>441699.27543822996</v>
      </c>
      <c r="D84" s="44" t="e">
        <f>B84/'Datos mes_tipo de cambio real'!R1455</f>
        <v>#DIV/0!</v>
      </c>
      <c r="E84" s="44">
        <f>'[3]FRED Graph'!B86</f>
        <v>11456.45</v>
      </c>
      <c r="F84" s="44">
        <v>14877.312</v>
      </c>
      <c r="G84" s="44">
        <f>G$85*'[4]Prod. Relativa TOTAL (viejo)'!P81/'[4]Prod. Relativa TOTAL (viejo)'!$P$82</f>
        <v>14096283.529459622</v>
      </c>
      <c r="H84" s="44">
        <f>'[4]Prod. Relativa TOTAL (viejo)'!F81</f>
        <v>145770000</v>
      </c>
      <c r="I84" s="44">
        <f t="shared" si="13"/>
        <v>31334.448864846465</v>
      </c>
      <c r="J84" s="44">
        <f t="shared" si="14"/>
        <v>102060.17699115044</v>
      </c>
      <c r="K84" s="45">
        <f t="shared" si="15"/>
        <v>94.729305211546503</v>
      </c>
      <c r="L84" s="45">
        <f t="shared" si="16"/>
        <v>96.645878131279602</v>
      </c>
      <c r="M84" s="45">
        <f t="shared" si="17"/>
        <v>98.016911888234176</v>
      </c>
      <c r="N84" s="44" t="e">
        <f t="shared" si="18"/>
        <v>#DIV/0!</v>
      </c>
      <c r="O84" s="44">
        <f t="shared" si="19"/>
        <v>78592.645949097889</v>
      </c>
      <c r="P84" s="62" t="e">
        <f t="shared" si="9"/>
        <v>#DIV/0!</v>
      </c>
      <c r="Q84" s="62" t="e">
        <f t="shared" si="10"/>
        <v>#DIV/0!</v>
      </c>
      <c r="R84" s="61"/>
      <c r="S84" s="46">
        <v>1935</v>
      </c>
      <c r="T84" s="47">
        <v>3</v>
      </c>
      <c r="U84" s="48" t="str">
        <f t="shared" si="12"/>
        <v>1935-3</v>
      </c>
      <c r="V84" s="51">
        <f>V83+V83*RATE(12,,-V75,V87)</f>
        <v>137.30131248619512</v>
      </c>
    </row>
    <row r="85" spans="1:22" x14ac:dyDescent="0.25">
      <c r="A85" s="43">
        <v>2004</v>
      </c>
      <c r="B85" s="44">
        <f>'[2]PBI pr corr_1935-act_Empalmes'!C134</f>
        <v>485115.19472475466</v>
      </c>
      <c r="C85" s="44">
        <f>'[2]PBI pr constantes_EMPALME'!D134</f>
        <v>485115.19520634523</v>
      </c>
      <c r="D85" s="44" t="e">
        <f>B85/'Datos mes_tipo de cambio real'!R1456</f>
        <v>#DIV/0!</v>
      </c>
      <c r="E85" s="44">
        <f>'[3]FRED Graph'!B87</f>
        <v>12217.196</v>
      </c>
      <c r="F85" s="44">
        <v>15449.757</v>
      </c>
      <c r="G85" s="44">
        <v>15144703.21411941</v>
      </c>
      <c r="H85" s="44">
        <f>'[4]Prod. Relativa TOTAL (viejo)'!F82</f>
        <v>147280000</v>
      </c>
      <c r="I85" s="44">
        <f t="shared" si="13"/>
        <v>32032.004084046508</v>
      </c>
      <c r="J85" s="44">
        <f t="shared" si="14"/>
        <v>104900.57713199349</v>
      </c>
      <c r="K85" s="45">
        <f t="shared" si="15"/>
        <v>96.83813187534146</v>
      </c>
      <c r="L85" s="45">
        <f t="shared" si="16"/>
        <v>99.335594864573039</v>
      </c>
      <c r="M85" s="45">
        <f t="shared" si="17"/>
        <v>97.485832754475936</v>
      </c>
      <c r="N85" s="44" t="e">
        <f t="shared" si="18"/>
        <v>#DIV/0!</v>
      </c>
      <c r="O85" s="44">
        <f t="shared" si="19"/>
        <v>82952.172732210762</v>
      </c>
      <c r="P85" s="62" t="e">
        <f t="shared" si="9"/>
        <v>#DIV/0!</v>
      </c>
      <c r="Q85" s="62" t="e">
        <f t="shared" si="10"/>
        <v>#DIV/0!</v>
      </c>
      <c r="R85" s="61"/>
      <c r="S85" s="46">
        <v>1935</v>
      </c>
      <c r="T85" s="47">
        <v>4</v>
      </c>
      <c r="U85" s="48" t="str">
        <f t="shared" si="12"/>
        <v>1935-4</v>
      </c>
      <c r="V85" s="51">
        <f>V84+V84*RATE(12,,-V75,V87)</f>
        <v>135.96857780531127</v>
      </c>
    </row>
    <row r="86" spans="1:22" x14ac:dyDescent="0.25">
      <c r="A86" s="43">
        <v>2005</v>
      </c>
      <c r="B86" s="44">
        <f>'[2]PBI pr corr_1935-act_Empalmes'!C135</f>
        <v>582538.17293727468</v>
      </c>
      <c r="C86" s="44">
        <f>'[2]PBI pr constantes_EMPALME'!D135</f>
        <v>528055.94250341423</v>
      </c>
      <c r="D86" s="44" t="e">
        <f>B86/'Datos mes_tipo de cambio real'!R1457</f>
        <v>#DIV/0!</v>
      </c>
      <c r="E86" s="44">
        <f>'[3]FRED Graph'!B88</f>
        <v>13039.197</v>
      </c>
      <c r="F86" s="44">
        <v>15987.957</v>
      </c>
      <c r="G86" s="44">
        <v>15637642.758039303</v>
      </c>
      <c r="H86" s="44">
        <f>'[4]Prod. Relativa TOTAL (viejo)'!F83</f>
        <v>149209000</v>
      </c>
      <c r="I86" s="44">
        <f t="shared" si="13"/>
        <v>33768.257190294295</v>
      </c>
      <c r="J86" s="44">
        <f t="shared" si="14"/>
        <v>107151.42518212709</v>
      </c>
      <c r="K86" s="45">
        <f t="shared" si="15"/>
        <v>102.08711682272831</v>
      </c>
      <c r="L86" s="45">
        <f t="shared" si="16"/>
        <v>101.46703528294606</v>
      </c>
      <c r="M86" s="45">
        <f t="shared" si="17"/>
        <v>100.61111624879264</v>
      </c>
      <c r="N86" s="44" t="e">
        <f t="shared" si="18"/>
        <v>#DIV/0!</v>
      </c>
      <c r="O86" s="44">
        <f t="shared" si="19"/>
        <v>87388.810326454841</v>
      </c>
      <c r="P86" s="62" t="e">
        <f t="shared" si="9"/>
        <v>#DIV/0!</v>
      </c>
      <c r="Q86" s="62" t="e">
        <f t="shared" si="10"/>
        <v>#DIV/0!</v>
      </c>
      <c r="R86" s="61"/>
      <c r="S86" s="46">
        <v>1935</v>
      </c>
      <c r="T86" s="47">
        <v>5</v>
      </c>
      <c r="U86" s="48" t="str">
        <f t="shared" si="12"/>
        <v>1935-5</v>
      </c>
      <c r="V86" s="51">
        <f>V85+V85*RATE(12,,-V75,V87)</f>
        <v>134.64877950280186</v>
      </c>
    </row>
    <row r="87" spans="1:22" x14ac:dyDescent="0.25">
      <c r="A87" s="43">
        <v>2006</v>
      </c>
      <c r="B87" s="44">
        <f>'[2]PBI pr corr_1935-act_Empalmes'!C136</f>
        <v>715904.27173384849</v>
      </c>
      <c r="C87" s="44">
        <f>'[2]PBI pr constantes_EMPALME'!D136</f>
        <v>570549.40422073146</v>
      </c>
      <c r="D87" s="44" t="e">
        <f>B87/'Datos mes_tipo de cambio real'!R1458</f>
        <v>#DIV/0!</v>
      </c>
      <c r="E87" s="44">
        <f>'[3]FRED Graph'!B89</f>
        <v>13815.583000000001</v>
      </c>
      <c r="F87" s="44">
        <v>16433.148000000001</v>
      </c>
      <c r="G87" s="44">
        <v>16219469.690640954</v>
      </c>
      <c r="H87" s="44">
        <f>'[4]Prod. Relativa TOTAL (viejo)'!F84</f>
        <v>151742000</v>
      </c>
      <c r="I87" s="44">
        <f t="shared" si="13"/>
        <v>35176.822368610046</v>
      </c>
      <c r="J87" s="44">
        <f t="shared" si="14"/>
        <v>108296.63507796128</v>
      </c>
      <c r="K87" s="45">
        <f t="shared" si="15"/>
        <v>106.34544609038379</v>
      </c>
      <c r="L87" s="45">
        <f t="shared" si="16"/>
        <v>102.55149172120133</v>
      </c>
      <c r="M87" s="45">
        <f t="shared" si="17"/>
        <v>103.69956039205826</v>
      </c>
      <c r="N87" s="44" t="e">
        <f t="shared" si="18"/>
        <v>#DIV/0!</v>
      </c>
      <c r="O87" s="44">
        <f t="shared" si="19"/>
        <v>91046.532930895861</v>
      </c>
      <c r="P87" s="62" t="e">
        <f t="shared" si="9"/>
        <v>#DIV/0!</v>
      </c>
      <c r="Q87" s="62" t="e">
        <f t="shared" si="10"/>
        <v>#DIV/0!</v>
      </c>
      <c r="R87" s="61"/>
      <c r="S87" s="46">
        <v>1935</v>
      </c>
      <c r="T87" s="47">
        <v>6</v>
      </c>
      <c r="U87" s="48" t="str">
        <f t="shared" si="12"/>
        <v>1935-6</v>
      </c>
      <c r="V87" s="50">
        <f>K16/L16*100</f>
        <v>133.34179200741721</v>
      </c>
    </row>
    <row r="88" spans="1:22" x14ac:dyDescent="0.25">
      <c r="A88" s="43">
        <v>2007</v>
      </c>
      <c r="B88" s="44">
        <f>'[2]PBI pr corr_1935-act_Empalmes'!C137</f>
        <v>896980.17407190299</v>
      </c>
      <c r="C88" s="44">
        <f>'[2]PBI pr constantes_EMPALME'!D137</f>
        <v>621942.50264609081</v>
      </c>
      <c r="D88" s="44" t="e">
        <f>B88/'Datos mes_tipo de cambio real'!R1459</f>
        <v>#DIV/0!</v>
      </c>
      <c r="E88" s="44">
        <f>'[3]FRED Graph'!B90</f>
        <v>14474.227999999999</v>
      </c>
      <c r="F88" s="44">
        <v>16762.445</v>
      </c>
      <c r="G88" s="44">
        <v>16558037.474960268</v>
      </c>
      <c r="H88" s="44">
        <f>'[4]Prod. Relativa TOTAL (viejo)'!F85</f>
        <v>153015000</v>
      </c>
      <c r="I88" s="44">
        <f t="shared" si="13"/>
        <v>37561.365807186834</v>
      </c>
      <c r="J88" s="44">
        <f t="shared" si="14"/>
        <v>109547.72407933863</v>
      </c>
      <c r="K88" s="45">
        <f t="shared" si="15"/>
        <v>113.5543216687428</v>
      </c>
      <c r="L88" s="45">
        <f t="shared" si="16"/>
        <v>103.7362103717381</v>
      </c>
      <c r="M88" s="45">
        <f t="shared" si="17"/>
        <v>109.46449775042058</v>
      </c>
      <c r="N88" s="44" t="e">
        <f t="shared" si="18"/>
        <v>#DIV/0!</v>
      </c>
      <c r="O88" s="44">
        <f t="shared" si="19"/>
        <v>94593.523510766914</v>
      </c>
      <c r="P88" s="62" t="e">
        <f t="shared" si="9"/>
        <v>#DIV/0!</v>
      </c>
      <c r="Q88" s="62" t="e">
        <f t="shared" si="10"/>
        <v>#DIV/0!</v>
      </c>
      <c r="R88" s="61"/>
      <c r="S88" s="46">
        <v>1935</v>
      </c>
      <c r="T88" s="47">
        <v>7</v>
      </c>
      <c r="U88" s="48" t="str">
        <f t="shared" si="12"/>
        <v>1935-7</v>
      </c>
      <c r="V88" s="51">
        <f>V87+V87*RATE(12,,-V87,V99)</f>
        <v>132.79272767619014</v>
      </c>
    </row>
    <row r="89" spans="1:22" x14ac:dyDescent="0.25">
      <c r="A89" s="43">
        <v>2008</v>
      </c>
      <c r="B89" s="44">
        <f>'[2]PBI pr corr_1935-act_Empalmes'!C138</f>
        <v>1149646.0905836353</v>
      </c>
      <c r="C89" s="44">
        <f>'[2]PBI pr constantes_EMPALME'!D138</f>
        <v>647176.15974121168</v>
      </c>
      <c r="D89" s="44" t="e">
        <f>B89/'Datos mes_tipo de cambio real'!R1460</f>
        <v>#DIV/0!</v>
      </c>
      <c r="E89" s="44">
        <f>'[3]FRED Graph'!B91</f>
        <v>14769.861999999999</v>
      </c>
      <c r="F89" s="44">
        <v>16781.485000000001</v>
      </c>
      <c r="G89" s="44">
        <v>16774500.557607895</v>
      </c>
      <c r="H89" s="44">
        <f>'[4]Prod. Relativa TOTAL (viejo)'!F86</f>
        <v>151639000</v>
      </c>
      <c r="I89" s="44">
        <f t="shared" si="13"/>
        <v>38580.949550101024</v>
      </c>
      <c r="J89" s="44">
        <f t="shared" si="14"/>
        <v>110667.3415150456</v>
      </c>
      <c r="K89" s="45">
        <f t="shared" si="15"/>
        <v>116.63669468215825</v>
      </c>
      <c r="L89" s="45">
        <f t="shared" si="16"/>
        <v>104.79643203149844</v>
      </c>
      <c r="M89" s="45">
        <f t="shared" si="17"/>
        <v>111.29834520234525</v>
      </c>
      <c r="N89" s="44" t="e">
        <f t="shared" si="18"/>
        <v>#DIV/0!</v>
      </c>
      <c r="O89" s="44">
        <f t="shared" si="19"/>
        <v>97401.47323577707</v>
      </c>
      <c r="P89" s="62" t="e">
        <f t="shared" si="9"/>
        <v>#DIV/0!</v>
      </c>
      <c r="Q89" s="62" t="e">
        <f t="shared" si="10"/>
        <v>#DIV/0!</v>
      </c>
      <c r="R89" s="61"/>
      <c r="S89" s="46">
        <v>1935</v>
      </c>
      <c r="T89" s="47">
        <v>8</v>
      </c>
      <c r="U89" s="48" t="str">
        <f t="shared" si="12"/>
        <v>1935-8</v>
      </c>
      <c r="V89" s="51">
        <f>V88+V88*RATE(12,,-V87,V99)</f>
        <v>132.24592423883053</v>
      </c>
    </row>
    <row r="90" spans="1:22" x14ac:dyDescent="0.25">
      <c r="A90" s="43">
        <v>2009</v>
      </c>
      <c r="B90" s="44">
        <f>'[2]PBI pr corr_1935-act_Empalmes'!C139</f>
        <v>1247929.2689250195</v>
      </c>
      <c r="C90" s="44">
        <f>'[2]PBI pr constantes_EMPALME'!D139</f>
        <v>608872.87641287444</v>
      </c>
      <c r="D90" s="44" t="e">
        <f>B90/'Datos mes_tipo de cambio real'!R1461</f>
        <v>#DIV/0!</v>
      </c>
      <c r="E90" s="44">
        <f>'[3]FRED Graph'!B92</f>
        <v>14478.066999999999</v>
      </c>
      <c r="F90" s="44">
        <v>16349.11</v>
      </c>
      <c r="G90" s="44">
        <v>17031214.901568759</v>
      </c>
      <c r="H90" s="44">
        <f>'[4]Prod. Relativa TOTAL (viejo)'!F87</f>
        <v>145403000</v>
      </c>
      <c r="I90" s="44">
        <f t="shared" si="13"/>
        <v>35750.407703257304</v>
      </c>
      <c r="J90" s="44">
        <f t="shared" si="14"/>
        <v>112439.97716690852</v>
      </c>
      <c r="K90" s="45">
        <f t="shared" si="15"/>
        <v>108.07949095790417</v>
      </c>
      <c r="L90" s="45">
        <f t="shared" si="16"/>
        <v>106.47502924964709</v>
      </c>
      <c r="M90" s="45">
        <f t="shared" si="17"/>
        <v>101.50689013148349</v>
      </c>
      <c r="N90" s="44" t="e">
        <f t="shared" si="18"/>
        <v>#DIV/0!</v>
      </c>
      <c r="O90" s="44">
        <f t="shared" si="19"/>
        <v>99571.996451242405</v>
      </c>
      <c r="P90" s="62" t="e">
        <f t="shared" si="9"/>
        <v>#DIV/0!</v>
      </c>
      <c r="Q90" s="62" t="e">
        <f t="shared" si="10"/>
        <v>#DIV/0!</v>
      </c>
      <c r="R90" s="61"/>
      <c r="S90" s="46">
        <v>1935</v>
      </c>
      <c r="T90" s="47">
        <v>9</v>
      </c>
      <c r="U90" s="48" t="str">
        <f t="shared" si="12"/>
        <v>1935-9</v>
      </c>
      <c r="V90" s="51">
        <f>V89+V89*RATE(12,,-V87,V99)</f>
        <v>131.70137238560764</v>
      </c>
    </row>
    <row r="91" spans="1:22" x14ac:dyDescent="0.25">
      <c r="A91" s="43">
        <v>2010</v>
      </c>
      <c r="B91" s="44">
        <f>'[2]PBI pr corr_1935-act_Empalmes'!C140</f>
        <v>1661720.9259445816</v>
      </c>
      <c r="C91" s="44">
        <f>'[2]PBI pr constantes_EMPALME'!D140</f>
        <v>670523.67944179825</v>
      </c>
      <c r="D91" s="44" t="e">
        <f>B91/'Datos mes_tipo de cambio real'!R1462</f>
        <v>#DIV/0!</v>
      </c>
      <c r="E91" s="44">
        <f>'[3]FRED Graph'!B93</f>
        <v>15048.971</v>
      </c>
      <c r="F91" s="44">
        <v>16789.75</v>
      </c>
      <c r="G91" s="44">
        <v>17299525.935488269</v>
      </c>
      <c r="H91" s="44">
        <f>'[4]Prod. Relativa TOTAL (viejo)'!F88</f>
        <v>144395000</v>
      </c>
      <c r="I91" s="44">
        <f t="shared" si="13"/>
        <v>38759.656301695824</v>
      </c>
      <c r="J91" s="44">
        <f t="shared" si="14"/>
        <v>116276.53312095294</v>
      </c>
      <c r="K91" s="45">
        <f t="shared" si="15"/>
        <v>117.17695522697286</v>
      </c>
      <c r="L91" s="45">
        <f t="shared" si="16"/>
        <v>110.10805566709652</v>
      </c>
      <c r="M91" s="45">
        <f t="shared" si="17"/>
        <v>106.41996583905598</v>
      </c>
      <c r="N91" s="44" t="e">
        <f t="shared" si="18"/>
        <v>#DIV/0!</v>
      </c>
      <c r="O91" s="44">
        <f t="shared" si="19"/>
        <v>104220.85944804183</v>
      </c>
      <c r="P91" s="62" t="e">
        <f t="shared" si="9"/>
        <v>#DIV/0!</v>
      </c>
      <c r="Q91" s="62" t="e">
        <f t="shared" si="10"/>
        <v>#DIV/0!</v>
      </c>
      <c r="R91" s="61"/>
      <c r="S91" s="46">
        <v>1935</v>
      </c>
      <c r="T91" s="47">
        <v>10</v>
      </c>
      <c r="U91" s="48" t="str">
        <f t="shared" si="12"/>
        <v>1935-10</v>
      </c>
      <c r="V91" s="51">
        <f>V90+V90*RATE(12,,-V87,V99)</f>
        <v>131.15906284512562</v>
      </c>
    </row>
    <row r="92" spans="1:22" x14ac:dyDescent="0.25">
      <c r="A92" s="43">
        <v>2011</v>
      </c>
      <c r="B92" s="44">
        <f>'[2]PBI pr corr_1935-act_Empalmes'!C141</f>
        <v>2179024.1036307774</v>
      </c>
      <c r="C92" s="44">
        <f>'[2]PBI pr constantes_EMPALME'!D141</f>
        <v>710781.5972206014</v>
      </c>
      <c r="D92" s="44" t="e">
        <f>B92/'Datos mes_tipo de cambio real'!R1463</f>
        <v>#DIV/0!</v>
      </c>
      <c r="E92" s="44">
        <f>'[3]FRED Graph'!B94</f>
        <v>15599.732</v>
      </c>
      <c r="F92" s="44">
        <v>17052.41</v>
      </c>
      <c r="G92" s="44">
        <v>17725224.069234621</v>
      </c>
      <c r="H92" s="44">
        <f>'[4]Prod. Relativa TOTAL (viejo)'!F89</f>
        <v>145707000</v>
      </c>
      <c r="I92" s="44">
        <f t="shared" si="13"/>
        <v>40100.006321177818</v>
      </c>
      <c r="J92" s="44">
        <f t="shared" si="14"/>
        <v>117032.19474699225</v>
      </c>
      <c r="K92" s="45">
        <f t="shared" si="15"/>
        <v>121.22905860474307</v>
      </c>
      <c r="L92" s="45">
        <f t="shared" si="16"/>
        <v>110.82362939596642</v>
      </c>
      <c r="M92" s="45">
        <f t="shared" si="17"/>
        <v>109.38917924407498</v>
      </c>
      <c r="N92" s="44" t="e">
        <f t="shared" si="18"/>
        <v>#DIV/0!</v>
      </c>
      <c r="O92" s="44">
        <f t="shared" si="19"/>
        <v>107062.33743059702</v>
      </c>
      <c r="P92" s="62" t="e">
        <f t="shared" si="9"/>
        <v>#DIV/0!</v>
      </c>
      <c r="Q92" s="62" t="e">
        <f t="shared" si="10"/>
        <v>#DIV/0!</v>
      </c>
      <c r="R92" s="61"/>
      <c r="S92" s="46">
        <v>1935</v>
      </c>
      <c r="T92" s="47">
        <v>11</v>
      </c>
      <c r="U92" s="48" t="str">
        <f t="shared" si="12"/>
        <v>1935-11</v>
      </c>
      <c r="V92" s="51">
        <f>V91+V91*RATE(12,,-V87,V99)</f>
        <v>130.61898638416565</v>
      </c>
    </row>
    <row r="93" spans="1:22" x14ac:dyDescent="0.25">
      <c r="A93" s="43">
        <v>2012</v>
      </c>
      <c r="B93" s="44">
        <f>'[2]PBI pr corr_1935-act_Empalmes'!C142</f>
        <v>2637913.8482155497</v>
      </c>
      <c r="C93" s="44">
        <f>'[2]PBI pr constantes_EMPALME'!D142</f>
        <v>703485.98945894884</v>
      </c>
      <c r="D93" s="44" t="e">
        <f>B93/'Datos mes_tipo de cambio real'!R1464</f>
        <v>#DIV/0!</v>
      </c>
      <c r="E93" s="44">
        <f>'[3]FRED Graph'!B95</f>
        <v>16253.97</v>
      </c>
      <c r="F93" s="44">
        <v>17442.758999999998</v>
      </c>
      <c r="G93" s="44">
        <v>17893142.495195497</v>
      </c>
      <c r="H93" s="44">
        <f>'[4]Prod. Relativa TOTAL (viejo)'!F90</f>
        <v>148414000</v>
      </c>
      <c r="I93" s="44">
        <f t="shared" si="13"/>
        <v>39315.955240832765</v>
      </c>
      <c r="J93" s="44">
        <f t="shared" si="14"/>
        <v>117527.71975689624</v>
      </c>
      <c r="K93" s="45">
        <f t="shared" si="15"/>
        <v>118.85874041558947</v>
      </c>
      <c r="L93" s="45">
        <f t="shared" si="16"/>
        <v>111.2928667726793</v>
      </c>
      <c r="M93" s="45">
        <f t="shared" si="17"/>
        <v>106.79816583246418</v>
      </c>
      <c r="N93" s="44" t="e">
        <f t="shared" si="18"/>
        <v>#DIV/0!</v>
      </c>
      <c r="O93" s="44">
        <f t="shared" si="19"/>
        <v>109517.76786556524</v>
      </c>
      <c r="P93" s="62" t="e">
        <f t="shared" si="9"/>
        <v>#DIV/0!</v>
      </c>
      <c r="Q93" s="62" t="e">
        <f t="shared" si="10"/>
        <v>#DIV/0!</v>
      </c>
      <c r="R93" s="61"/>
      <c r="S93" s="46">
        <v>1935</v>
      </c>
      <c r="T93" s="47">
        <v>12</v>
      </c>
      <c r="U93" s="48" t="str">
        <f t="shared" si="12"/>
        <v>1935-12</v>
      </c>
      <c r="V93" s="51">
        <f>V92+V92*RATE(12,,-V87,V99)</f>
        <v>130.08113380752869</v>
      </c>
    </row>
    <row r="94" spans="1:22" x14ac:dyDescent="0.25">
      <c r="A94" s="43">
        <v>2013</v>
      </c>
      <c r="B94" s="44">
        <f>'[2]PBI pr corr_1935-act_Empalmes'!C143</f>
        <v>3348308.4882272054</v>
      </c>
      <c r="C94" s="44">
        <f>'[2]PBI pr constantes_EMPALME'!D143</f>
        <v>720407.10530281509</v>
      </c>
      <c r="D94" s="44" t="e">
        <f>B94/'Datos mes_tipo de cambio real'!R1465</f>
        <v>#DIV/0!</v>
      </c>
      <c r="E94" s="44">
        <f>'[3]FRED Graph'!B96</f>
        <v>16880.683000000001</v>
      </c>
      <c r="F94" s="44">
        <v>17812.167000000001</v>
      </c>
      <c r="G94" s="44">
        <v>18022690.156514231</v>
      </c>
      <c r="H94" s="44">
        <f>'[4]Prod. Relativa TOTAL (viejo)'!F91</f>
        <v>150511000</v>
      </c>
      <c r="I94" s="44">
        <f t="shared" si="13"/>
        <v>39972.229397864154</v>
      </c>
      <c r="J94" s="44">
        <f t="shared" si="14"/>
        <v>118344.61933014862</v>
      </c>
      <c r="K94" s="45">
        <f t="shared" si="15"/>
        <v>120.84276749045601</v>
      </c>
      <c r="L94" s="45">
        <f t="shared" si="16"/>
        <v>112.06642977178024</v>
      </c>
      <c r="M94" s="45">
        <f t="shared" si="17"/>
        <v>107.83137085436603</v>
      </c>
      <c r="N94" s="44" t="e">
        <f t="shared" si="18"/>
        <v>#DIV/0!</v>
      </c>
      <c r="O94" s="44">
        <f t="shared" si="19"/>
        <v>112155.80920995808</v>
      </c>
      <c r="P94" s="62" t="e">
        <f t="shared" si="9"/>
        <v>#DIV/0!</v>
      </c>
      <c r="Q94" s="62" t="e">
        <f t="shared" si="10"/>
        <v>#DIV/0!</v>
      </c>
      <c r="R94" s="61"/>
      <c r="S94" s="46">
        <v>1936</v>
      </c>
      <c r="T94" s="47">
        <v>1</v>
      </c>
      <c r="U94" s="48" t="str">
        <f t="shared" si="12"/>
        <v>1936-1</v>
      </c>
      <c r="V94" s="51">
        <f>V93+V93*RATE(12,,-V87,V99)</f>
        <v>129.54549595787898</v>
      </c>
    </row>
    <row r="95" spans="1:22" x14ac:dyDescent="0.25">
      <c r="A95" s="43">
        <v>2014</v>
      </c>
      <c r="B95" s="44">
        <f>'[2]PBI pr corr_1935-act_Empalmes'!C144</f>
        <v>4579086.4254100993</v>
      </c>
      <c r="C95" s="44">
        <f>'[2]PBI pr constantes_EMPALME'!D144</f>
        <v>702306.04596336512</v>
      </c>
      <c r="D95" s="44" t="e">
        <f>B95/'Datos mes_tipo de cambio real'!R1466</f>
        <v>#DIV/0!</v>
      </c>
      <c r="E95" s="44">
        <f>'[3]FRED Graph'!B97</f>
        <v>17608.137999999999</v>
      </c>
      <c r="F95" s="44">
        <v>18261.714</v>
      </c>
      <c r="G95" s="44">
        <v>17762294.343075551</v>
      </c>
      <c r="H95" s="44">
        <f>'[4]Prod. Relativa TOTAL (viejo)'!F92</f>
        <v>153116000</v>
      </c>
      <c r="I95" s="44">
        <f t="shared" si="13"/>
        <v>39539.151440599337</v>
      </c>
      <c r="J95" s="44">
        <f t="shared" si="14"/>
        <v>119267.1830507589</v>
      </c>
      <c r="K95" s="45">
        <f t="shared" si="15"/>
        <v>119.53350003944439</v>
      </c>
      <c r="L95" s="45">
        <f t="shared" si="16"/>
        <v>112.94005142852272</v>
      </c>
      <c r="M95" s="45">
        <f t="shared" si="17"/>
        <v>105.8380074451219</v>
      </c>
      <c r="N95" s="44" t="e">
        <f t="shared" si="18"/>
        <v>#DIV/0!</v>
      </c>
      <c r="O95" s="44">
        <f t="shared" si="19"/>
        <v>114998.68073878628</v>
      </c>
      <c r="P95" s="62" t="e">
        <f t="shared" si="9"/>
        <v>#DIV/0!</v>
      </c>
      <c r="Q95" s="62" t="e">
        <f t="shared" si="10"/>
        <v>#DIV/0!</v>
      </c>
      <c r="R95" s="61"/>
      <c r="S95" s="46">
        <v>1936</v>
      </c>
      <c r="T95" s="47">
        <v>2</v>
      </c>
      <c r="U95" s="48" t="str">
        <f t="shared" si="12"/>
        <v>1936-2</v>
      </c>
      <c r="V95" s="51">
        <f>V94+V94*RATE(12,,-V87,V99)</f>
        <v>129.01206371558817</v>
      </c>
    </row>
    <row r="96" spans="1:22" x14ac:dyDescent="0.25">
      <c r="A96" s="43">
        <v>2015</v>
      </c>
      <c r="B96" s="44">
        <f>'[2]PBI pr corr_1935-act_Empalmes'!C145</f>
        <v>5954510.895692341</v>
      </c>
      <c r="C96" s="44">
        <f>'[2]PBI pr constantes_EMPALME'!D145</f>
        <v>721487.1466380395</v>
      </c>
      <c r="D96" s="44" t="e">
        <f>B96/'Datos mes_tipo de cambio real'!R1467</f>
        <v>#DIV/0!</v>
      </c>
      <c r="E96" s="44">
        <f>'[3]FRED Graph'!B98</f>
        <v>18295.019</v>
      </c>
      <c r="F96" s="44">
        <v>18799.621999999999</v>
      </c>
      <c r="G96" s="44">
        <v>17876409.491454251</v>
      </c>
      <c r="H96" s="44">
        <f>'[4]Prod. Relativa TOTAL (viejo)'!F93</f>
        <v>156142000</v>
      </c>
      <c r="I96" s="44">
        <f t="shared" si="13"/>
        <v>40359.734821634273</v>
      </c>
      <c r="J96" s="44">
        <f t="shared" si="14"/>
        <v>120400.80183422782</v>
      </c>
      <c r="K96" s="45">
        <f t="shared" si="15"/>
        <v>122.01426151346504</v>
      </c>
      <c r="L96" s="45">
        <f t="shared" si="16"/>
        <v>114.01353166365857</v>
      </c>
      <c r="M96" s="45">
        <f t="shared" si="17"/>
        <v>107.01735112759137</v>
      </c>
      <c r="N96" s="44" t="e">
        <f t="shared" si="18"/>
        <v>#DIV/0!</v>
      </c>
      <c r="O96" s="44">
        <f t="shared" si="19"/>
        <v>117169.10888806343</v>
      </c>
      <c r="P96" s="62" t="e">
        <f t="shared" si="9"/>
        <v>#DIV/0!</v>
      </c>
      <c r="Q96" s="62" t="e">
        <f t="shared" si="10"/>
        <v>#DIV/0!</v>
      </c>
      <c r="R96" s="61"/>
      <c r="S96" s="46">
        <v>1936</v>
      </c>
      <c r="T96" s="47">
        <v>3</v>
      </c>
      <c r="U96" s="48" t="str">
        <f t="shared" si="12"/>
        <v>1936-3</v>
      </c>
      <c r="V96" s="51">
        <f>V95+V95*RATE(12,,-V87,V99)</f>
        <v>128.48082799857994</v>
      </c>
    </row>
    <row r="97" spans="1:22" x14ac:dyDescent="0.25">
      <c r="A97" s="43">
        <v>2016</v>
      </c>
      <c r="B97" s="44">
        <f>'[2]PBI pr corr_1935-act_Empalmes'!C146</f>
        <v>8228159.5565364286</v>
      </c>
      <c r="C97" s="44">
        <f>'[2]PBI pr constantes_EMPALME'!D146</f>
        <v>706477.84859884321</v>
      </c>
      <c r="D97" s="44" t="e">
        <f>B97/'Datos mes_tipo de cambio real'!R1468</f>
        <v>#DIV/0!</v>
      </c>
      <c r="E97" s="44">
        <f>'[3]FRED Graph'!B99</f>
        <v>18804.913</v>
      </c>
      <c r="F97" s="44">
        <v>19141.671999999999</v>
      </c>
      <c r="G97" s="44">
        <v>18276609.225674476</v>
      </c>
      <c r="H97" s="44">
        <f>'[4]Prod. Relativa TOTAL (viejo)'!F94</f>
        <v>158369000</v>
      </c>
      <c r="I97" s="44">
        <f t="shared" si="13"/>
        <v>38654.754822158298</v>
      </c>
      <c r="J97" s="44">
        <f t="shared" si="14"/>
        <v>120867.54352177509</v>
      </c>
      <c r="K97" s="45">
        <f t="shared" si="15"/>
        <v>116.8598204238329</v>
      </c>
      <c r="L97" s="45">
        <f t="shared" si="16"/>
        <v>114.4555126750906</v>
      </c>
      <c r="M97" s="45">
        <f t="shared" si="17"/>
        <v>102.10064827158436</v>
      </c>
      <c r="N97" s="44" t="e">
        <f t="shared" si="18"/>
        <v>#DIV/0!</v>
      </c>
      <c r="O97" s="44">
        <f t="shared" si="19"/>
        <v>118741.12357847812</v>
      </c>
      <c r="P97" s="62" t="e">
        <f t="shared" si="9"/>
        <v>#DIV/0!</v>
      </c>
      <c r="Q97" s="62" t="e">
        <f t="shared" si="10"/>
        <v>#DIV/0!</v>
      </c>
      <c r="R97" s="61"/>
      <c r="S97" s="46">
        <v>1936</v>
      </c>
      <c r="T97" s="47">
        <v>4</v>
      </c>
      <c r="U97" s="48" t="str">
        <f t="shared" si="12"/>
        <v>1936-4</v>
      </c>
      <c r="V97" s="51">
        <f>V96+V96*RATE(12,,-V87,V99)</f>
        <v>127.95177976217543</v>
      </c>
    </row>
    <row r="98" spans="1:22" x14ac:dyDescent="0.25">
      <c r="A98" s="43">
        <v>2017</v>
      </c>
      <c r="B98" s="44">
        <f>'[2]PBI pr corr_1935-act_Empalmes'!C147</f>
        <v>10660228.494808454</v>
      </c>
      <c r="C98" s="44">
        <f>'[2]PBI pr constantes_EMPALME'!D147</f>
        <v>726389.94776251086</v>
      </c>
      <c r="D98" s="44" t="e">
        <f>B98/'Datos mes_tipo de cambio real'!R1469</f>
        <v>#DIV/0!</v>
      </c>
      <c r="E98" s="44">
        <f>'[3]FRED Graph'!B100</f>
        <v>19612.101999999999</v>
      </c>
      <c r="F98" s="44">
        <v>19612.101999999999</v>
      </c>
      <c r="G98" s="44">
        <v>18538100.726662699</v>
      </c>
      <c r="H98" s="44">
        <f>'[4]Prod. Relativa TOTAL (viejo)'!F95</f>
        <v>160219000</v>
      </c>
      <c r="I98" s="44">
        <f t="shared" si="13"/>
        <v>39183.622878786591</v>
      </c>
      <c r="J98" s="44">
        <f t="shared" si="14"/>
        <v>122408.09142486221</v>
      </c>
      <c r="K98" s="45">
        <f t="shared" si="15"/>
        <v>118.4586774443942</v>
      </c>
      <c r="L98" s="45">
        <f t="shared" si="16"/>
        <v>115.91433441425009</v>
      </c>
      <c r="M98" s="45">
        <f t="shared" si="17"/>
        <v>102.19502017848046</v>
      </c>
      <c r="N98" s="44" t="e">
        <f t="shared" si="18"/>
        <v>#DIV/0!</v>
      </c>
      <c r="O98" s="44">
        <f t="shared" si="19"/>
        <v>122408.09142486221</v>
      </c>
      <c r="P98" s="62" t="e">
        <f t="shared" si="9"/>
        <v>#DIV/0!</v>
      </c>
      <c r="Q98" s="62" t="e">
        <f t="shared" si="10"/>
        <v>#DIV/0!</v>
      </c>
      <c r="R98" s="61"/>
      <c r="S98" s="46">
        <v>1936</v>
      </c>
      <c r="T98" s="47">
        <v>5</v>
      </c>
      <c r="U98" s="48" t="str">
        <f t="shared" si="12"/>
        <v>1936-5</v>
      </c>
      <c r="V98" s="51">
        <f>V97+V97*RATE(12,,-V87,V99)</f>
        <v>127.42490999893928</v>
      </c>
    </row>
    <row r="99" spans="1:22" x14ac:dyDescent="0.25">
      <c r="A99" s="43">
        <v>2018</v>
      </c>
      <c r="B99" s="44">
        <f>'[2]PBI pr corr_1935-act_Empalmes'!C148</f>
        <v>14744810.677265817</v>
      </c>
      <c r="C99" s="44">
        <f>'[2]PBI pr constantes_EMPALME'!D148</f>
        <v>707377.44298321859</v>
      </c>
      <c r="D99" s="44" t="e">
        <f>B99/'Datos mes_tipo de cambio real'!R1470</f>
        <v>#DIV/0!</v>
      </c>
      <c r="E99" s="44">
        <f>'[3]FRED Graph'!B101</f>
        <v>20656.516</v>
      </c>
      <c r="F99" s="44">
        <v>20193.896000000001</v>
      </c>
      <c r="G99" s="44">
        <v>18814506.943942208</v>
      </c>
      <c r="H99" s="44">
        <f>'[4]Prod. Relativa TOTAL (viejo)'!F96</f>
        <v>162867000</v>
      </c>
      <c r="I99" s="44">
        <f t="shared" si="13"/>
        <v>37597.447814649015</v>
      </c>
      <c r="J99" s="44">
        <f t="shared" si="14"/>
        <v>123990.10235345404</v>
      </c>
      <c r="K99" s="45">
        <f t="shared" si="15"/>
        <v>113.66340364150298</v>
      </c>
      <c r="L99" s="45">
        <f t="shared" si="16"/>
        <v>117.41241956278259</v>
      </c>
      <c r="M99" s="45">
        <f t="shared" si="17"/>
        <v>96.806968176586352</v>
      </c>
      <c r="N99" s="44" t="e">
        <f t="shared" si="18"/>
        <v>#DIV/0!</v>
      </c>
      <c r="O99" s="44">
        <f t="shared" si="19"/>
        <v>126830.57955264111</v>
      </c>
      <c r="P99" s="62" t="e">
        <f t="shared" si="9"/>
        <v>#DIV/0!</v>
      </c>
      <c r="Q99" s="62" t="e">
        <f t="shared" si="10"/>
        <v>#DIV/0!</v>
      </c>
      <c r="R99" s="61"/>
      <c r="S99" s="46">
        <v>1936</v>
      </c>
      <c r="T99" s="47">
        <v>6</v>
      </c>
      <c r="U99" s="48" t="str">
        <f t="shared" si="12"/>
        <v>1936-6</v>
      </c>
      <c r="V99" s="50">
        <f>K17/L17*100</f>
        <v>126.90020973797726</v>
      </c>
    </row>
    <row r="100" spans="1:22" x14ac:dyDescent="0.25">
      <c r="A100" s="43">
        <v>2019</v>
      </c>
      <c r="B100" s="44">
        <f>'[2]PBI pr corr_1935-act_Empalmes'!C149</f>
        <v>21558444.149200607</v>
      </c>
      <c r="C100" s="44">
        <f>'[2]PBI pr constantes_EMPALME'!D149</f>
        <v>693223.80358938558</v>
      </c>
      <c r="D100" s="44" t="e">
        <f>B100/'Datos mes_tipo de cambio real'!R1471</f>
        <v>#DIV/0!</v>
      </c>
      <c r="E100" s="44">
        <f>'[3]FRED Graph'!B102</f>
        <v>21521.395</v>
      </c>
      <c r="F100" s="44">
        <v>20692.087</v>
      </c>
      <c r="G100" s="44">
        <v>19177011.923804943</v>
      </c>
      <c r="H100" s="44">
        <f>'[4]Prod. Relativa TOTAL (viejo)'!F97</f>
        <v>164734000</v>
      </c>
      <c r="I100" s="44">
        <f t="shared" si="13"/>
        <v>36148.687102231408</v>
      </c>
      <c r="J100" s="44">
        <f t="shared" si="14"/>
        <v>125609.08494906941</v>
      </c>
      <c r="K100" s="45">
        <f t="shared" si="15"/>
        <v>109.28355651870669</v>
      </c>
      <c r="L100" s="45">
        <f t="shared" si="16"/>
        <v>118.94551502905904</v>
      </c>
      <c r="M100" s="45">
        <f t="shared" si="17"/>
        <v>91.876987957055903</v>
      </c>
      <c r="N100" s="44" t="e">
        <f t="shared" si="18"/>
        <v>#DIV/0!</v>
      </c>
      <c r="O100" s="44">
        <f t="shared" si="19"/>
        <v>130643.30982068062</v>
      </c>
      <c r="P100" s="62" t="e">
        <f t="shared" si="9"/>
        <v>#DIV/0!</v>
      </c>
      <c r="Q100" s="62" t="e">
        <f t="shared" si="10"/>
        <v>#DIV/0!</v>
      </c>
      <c r="R100" s="61"/>
      <c r="S100" s="46">
        <v>1936</v>
      </c>
      <c r="T100" s="47">
        <v>7</v>
      </c>
      <c r="U100" s="48" t="str">
        <f t="shared" si="12"/>
        <v>1936-7</v>
      </c>
      <c r="V100" s="51">
        <f>V99+V99*RATE(12,,-V99,V111)</f>
        <v>126.95387697810368</v>
      </c>
    </row>
    <row r="101" spans="1:22" x14ac:dyDescent="0.25">
      <c r="A101" s="43">
        <v>2020</v>
      </c>
      <c r="B101" s="44">
        <f>'[2]PBI pr corr_1935-act_Empalmes'!C150</f>
        <v>27195699.0131163</v>
      </c>
      <c r="C101" s="44">
        <f>'[2]PBI pr constantes_EMPALME'!D150</f>
        <v>624294.93078527157</v>
      </c>
      <c r="D101" s="44" t="e">
        <f>B101/'Datos mes_tipo de cambio real'!R1472</f>
        <v>#DIV/0!</v>
      </c>
      <c r="E101" s="44">
        <f>'[3]FRED Graph'!B103</f>
        <v>21322.95</v>
      </c>
      <c r="F101" s="44">
        <v>20234.074000000001</v>
      </c>
      <c r="G101" s="44">
        <f>G100*AVERAGE('[5]Expansion EPH a TU - Desde 2010'!$E$51:$E$54)/AVERAGE('[5]Expansion EPH a TU - Desde 2010'!$E$47:$E$50)</f>
        <v>17660778.474024549</v>
      </c>
      <c r="H101" s="44">
        <f>H100*'[6]FRED Graph'!$C$995/'[6]FRED Graph'!$C$983</f>
        <v>155194114.25103149</v>
      </c>
      <c r="I101" s="44">
        <f t="shared" si="13"/>
        <v>35349.230596119181</v>
      </c>
      <c r="J101" s="44">
        <f t="shared" si="14"/>
        <v>130379.132595652</v>
      </c>
      <c r="K101" s="45">
        <f t="shared" si="15"/>
        <v>106.86666513831213</v>
      </c>
      <c r="L101" s="45">
        <f t="shared" si="16"/>
        <v>123.46251134557524</v>
      </c>
      <c r="M101" s="45">
        <f t="shared" si="17"/>
        <v>86.557987500504623</v>
      </c>
      <c r="N101" s="44" t="e">
        <f t="shared" si="18"/>
        <v>#DIV/0!</v>
      </c>
      <c r="O101" s="44">
        <f t="shared" si="19"/>
        <v>137395.35228449089</v>
      </c>
      <c r="P101" s="62" t="e">
        <f t="shared" si="9"/>
        <v>#DIV/0!</v>
      </c>
      <c r="Q101" s="62" t="e">
        <f t="shared" si="10"/>
        <v>#DIV/0!</v>
      </c>
      <c r="R101" s="61"/>
      <c r="S101" s="46">
        <v>1936</v>
      </c>
      <c r="T101" s="47">
        <v>8</v>
      </c>
      <c r="U101" s="48" t="str">
        <f t="shared" si="12"/>
        <v>1936-8</v>
      </c>
      <c r="V101" s="51">
        <f>V100+V100*RATE(12,,-V99,V111)</f>
        <v>127.00756691458866</v>
      </c>
    </row>
    <row r="102" spans="1:22" x14ac:dyDescent="0.25">
      <c r="A102" s="43">
        <v>2021</v>
      </c>
      <c r="B102" s="44">
        <f>'[2]PBI pr corr_1935-act_Empalmes'!C151</f>
        <v>46282066.00054384</v>
      </c>
      <c r="C102" s="44">
        <f>'[2]PBI pr constantes_EMPALME'!D151</f>
        <v>689210.67513181758</v>
      </c>
      <c r="D102" s="44" t="e">
        <f>B102/'Datos mes_tipo de cambio real'!R1473</f>
        <v>#DIV/0!</v>
      </c>
      <c r="E102" s="44">
        <f>'[3]FRED Graph'!B104</f>
        <v>23594.030999999999</v>
      </c>
      <c r="F102" s="44">
        <v>21407.691999999999</v>
      </c>
      <c r="G102" s="44">
        <f>G101*AVERAGE('[5]Expansion EPH a TU - Desde 2010'!$E$55:$E$58)/AVERAGE('[5]Expansion EPH a TU - Desde 2010'!$E$51:$E$54)</f>
        <v>19748777.838732097</v>
      </c>
      <c r="H102" s="44">
        <f>H101*'[6]FRED Graph'!$C$1007/'[6]FRED Graph'!$C$995</f>
        <v>159700538.69532007</v>
      </c>
      <c r="I102" s="44">
        <f t="shared" si="13"/>
        <v>34898.902643996022</v>
      </c>
      <c r="J102" s="44">
        <f t="shared" si="14"/>
        <v>134048.9654881004</v>
      </c>
      <c r="K102" s="45">
        <f t="shared" si="15"/>
        <v>105.50524805368538</v>
      </c>
      <c r="L102" s="45">
        <f t="shared" si="16"/>
        <v>126.93765937041634</v>
      </c>
      <c r="M102" s="45">
        <f t="shared" si="17"/>
        <v>83.115797610393045</v>
      </c>
      <c r="N102" s="44" t="e">
        <f t="shared" si="18"/>
        <v>#DIV/0!</v>
      </c>
      <c r="O102" s="44">
        <f t="shared" si="19"/>
        <v>147739.20734865629</v>
      </c>
      <c r="P102" s="62" t="e">
        <f t="shared" si="9"/>
        <v>#DIV/0!</v>
      </c>
      <c r="Q102" s="62" t="e">
        <f t="shared" si="10"/>
        <v>#DIV/0!</v>
      </c>
      <c r="R102" s="61"/>
      <c r="S102" s="46">
        <v>1936</v>
      </c>
      <c r="T102" s="47">
        <v>9</v>
      </c>
      <c r="U102" s="48" t="str">
        <f t="shared" si="12"/>
        <v>1936-9</v>
      </c>
      <c r="V102" s="51">
        <f>V101+V101*RATE(12,,-V99,V111)</f>
        <v>127.06127955703072</v>
      </c>
    </row>
    <row r="103" spans="1:22" x14ac:dyDescent="0.25">
      <c r="A103" s="43">
        <v>2022</v>
      </c>
      <c r="B103" s="44">
        <f>'[2]PBI pr corr_1935-act_Empalmes'!C152</f>
        <v>82650239.853444219</v>
      </c>
      <c r="C103" s="44">
        <f>'[2]PBI pr constantes_EMPALME'!D152</f>
        <v>725346.29748906638</v>
      </c>
      <c r="D103" s="44" t="e">
        <f>B103/'Datos mes_tipo de cambio real'!R1474</f>
        <v>#DIV/0!</v>
      </c>
      <c r="E103" s="44">
        <f>'[3]FRED Graph'!B105</f>
        <v>25744.108</v>
      </c>
      <c r="F103" s="44">
        <v>21822.037</v>
      </c>
      <c r="G103" s="44">
        <f>G102*AVERAGE('[5]Expansion EPH a TU - Desde 2010'!$E$59:$E$62)/AVERAGE('[5]Expansion EPH a TU - Desde 2010'!$E$55:$E$58)</f>
        <v>20862362.49248511</v>
      </c>
      <c r="H103" s="44">
        <f>H102*'[6]FRED Graph'!$C$1019/'[6]FRED Graph'!$C$1007</f>
        <v>166626892.96000379</v>
      </c>
      <c r="I103" s="44">
        <f>C103*1000000/G103</f>
        <v>34768.17631513907</v>
      </c>
      <c r="J103" s="44">
        <f>F103*1000000000/H103</f>
        <v>130963.47541712875</v>
      </c>
      <c r="K103" s="45">
        <f t="shared" si="15"/>
        <v>105.11004039074261</v>
      </c>
      <c r="L103" s="45">
        <f>J103/F$5*100</f>
        <v>124.01585474332603</v>
      </c>
      <c r="M103" s="45">
        <f t="shared" si="17"/>
        <v>84.755324718994572</v>
      </c>
      <c r="N103" s="44" t="e">
        <f>D103*1000000/G103</f>
        <v>#DIV/0!</v>
      </c>
      <c r="O103" s="44">
        <f>E103*1000000000/H103</f>
        <v>154501.51858847582</v>
      </c>
      <c r="P103" s="62" t="e">
        <f>N103/O103</f>
        <v>#DIV/0!</v>
      </c>
      <c r="Q103" s="62" t="e">
        <f>(D103*1000000)/(E103*1000000000)</f>
        <v>#DIV/0!</v>
      </c>
      <c r="R103" s="61"/>
      <c r="S103" s="46">
        <v>1936</v>
      </c>
      <c r="T103" s="47">
        <v>10</v>
      </c>
      <c r="U103" s="48" t="str">
        <f t="shared" si="12"/>
        <v>1936-10</v>
      </c>
      <c r="V103" s="51">
        <f>V102+V102*RATE(12,,-V99,V111)</f>
        <v>127.11501491503239</v>
      </c>
    </row>
    <row r="104" spans="1:22" x14ac:dyDescent="0.25">
      <c r="A104" s="43">
        <v>2023</v>
      </c>
      <c r="B104" s="43"/>
      <c r="C104" s="44">
        <f>'[2]PBI pr constantes_EMPALME'!D153</f>
        <v>0</v>
      </c>
      <c r="D104" s="44"/>
      <c r="E104" s="44"/>
      <c r="F104" s="44">
        <f>'[4]Prod. Relativa TOTAL (viejo)'!E101</f>
        <v>0</v>
      </c>
      <c r="G104" s="44">
        <f>'[2]PBI pr constantes_EMPALME'!F153</f>
        <v>0</v>
      </c>
      <c r="H104" s="44">
        <f>'[4]Prod. Relativa TOTAL (viejo)'!F101</f>
        <v>0</v>
      </c>
      <c r="I104" s="44">
        <f>'[2]PBI pr constantes_EMPALME'!H153</f>
        <v>0</v>
      </c>
      <c r="J104" s="44"/>
      <c r="K104" s="45"/>
      <c r="L104" s="45"/>
      <c r="M104" s="45"/>
      <c r="N104" s="44"/>
      <c r="O104" s="44"/>
      <c r="P104" s="62"/>
      <c r="Q104" s="62"/>
      <c r="S104" s="46">
        <v>1936</v>
      </c>
      <c r="T104" s="47">
        <v>11</v>
      </c>
      <c r="U104" s="48" t="str">
        <f t="shared" si="12"/>
        <v>1936-11</v>
      </c>
      <c r="V104" s="51">
        <f>V103+V103*RATE(12,,-V99,V111)</f>
        <v>127.1687729982003</v>
      </c>
    </row>
    <row r="105" spans="1:22" x14ac:dyDescent="0.25">
      <c r="M105" s="40"/>
      <c r="N105" s="40"/>
      <c r="O105" s="40"/>
      <c r="S105" s="46">
        <v>1936</v>
      </c>
      <c r="T105" s="47">
        <v>12</v>
      </c>
      <c r="U105" s="48" t="str">
        <f t="shared" si="12"/>
        <v>1936-12</v>
      </c>
      <c r="V105" s="51">
        <f>V104+V104*RATE(12,,-V99,V111)</f>
        <v>127.22255381614511</v>
      </c>
    </row>
    <row r="106" spans="1:22" x14ac:dyDescent="0.25">
      <c r="M106" s="40"/>
      <c r="N106" s="40"/>
      <c r="O106" s="40"/>
      <c r="S106" s="46">
        <v>1937</v>
      </c>
      <c r="T106" s="47">
        <v>1</v>
      </c>
      <c r="U106" s="48" t="str">
        <f t="shared" si="12"/>
        <v>1937-1</v>
      </c>
      <c r="V106" s="51">
        <f>V105+V105*RATE(12,,-V99,V111)</f>
        <v>127.27635737848158</v>
      </c>
    </row>
    <row r="107" spans="1:22" x14ac:dyDescent="0.25">
      <c r="M107" s="40"/>
      <c r="N107" s="40"/>
      <c r="O107" s="40"/>
      <c r="S107" s="46">
        <v>1937</v>
      </c>
      <c r="T107" s="47">
        <v>2</v>
      </c>
      <c r="U107" s="48" t="str">
        <f t="shared" si="12"/>
        <v>1937-2</v>
      </c>
      <c r="V107" s="51">
        <f>V106+V106*RATE(12,,-V99,V111)</f>
        <v>127.33018369482851</v>
      </c>
    </row>
    <row r="108" spans="1:22" x14ac:dyDescent="0.25">
      <c r="M108" s="40"/>
      <c r="N108" s="40"/>
      <c r="O108" s="40"/>
      <c r="S108" s="46">
        <v>1937</v>
      </c>
      <c r="T108" s="47">
        <v>3</v>
      </c>
      <c r="U108" s="48" t="str">
        <f t="shared" si="12"/>
        <v>1937-3</v>
      </c>
      <c r="V108" s="51">
        <f>V107+V107*RATE(12,,-V99,V111)</f>
        <v>127.38403277480876</v>
      </c>
    </row>
    <row r="109" spans="1:22" x14ac:dyDescent="0.25">
      <c r="M109" s="40"/>
      <c r="N109" s="40"/>
      <c r="O109" s="40"/>
      <c r="S109" s="46">
        <v>1937</v>
      </c>
      <c r="T109" s="47">
        <v>4</v>
      </c>
      <c r="U109" s="48" t="str">
        <f t="shared" si="12"/>
        <v>1937-4</v>
      </c>
      <c r="V109" s="51">
        <f>V108+V108*RATE(12,,-V99,V111)</f>
        <v>127.4379046280493</v>
      </c>
    </row>
    <row r="110" spans="1:22" x14ac:dyDescent="0.25">
      <c r="S110" s="46">
        <v>1937</v>
      </c>
      <c r="T110" s="47">
        <v>5</v>
      </c>
      <c r="U110" s="48" t="str">
        <f t="shared" si="12"/>
        <v>1937-5</v>
      </c>
      <c r="V110" s="51">
        <f>V109+V109*RATE(12,,-V99,V111)</f>
        <v>127.49179926418113</v>
      </c>
    </row>
    <row r="111" spans="1:22" x14ac:dyDescent="0.25">
      <c r="S111" s="46">
        <v>1937</v>
      </c>
      <c r="T111" s="47">
        <v>6</v>
      </c>
      <c r="U111" s="48" t="str">
        <f t="shared" si="12"/>
        <v>1937-6</v>
      </c>
      <c r="V111" s="50">
        <f>K18/L18*100</f>
        <v>127.54571669268148</v>
      </c>
    </row>
    <row r="112" spans="1:22" x14ac:dyDescent="0.25">
      <c r="S112" s="46">
        <v>1937</v>
      </c>
      <c r="T112" s="47">
        <v>7</v>
      </c>
      <c r="U112" s="48" t="str">
        <f t="shared" si="12"/>
        <v>1937-7</v>
      </c>
      <c r="V112" s="51">
        <f>V111+V111*RATE(12,,-V111,V123)</f>
        <v>127.78593325647971</v>
      </c>
    </row>
    <row r="113" spans="19:22" x14ac:dyDescent="0.25">
      <c r="S113" s="46">
        <v>1937</v>
      </c>
      <c r="T113" s="47">
        <v>8</v>
      </c>
      <c r="U113" s="48" t="str">
        <f t="shared" si="12"/>
        <v>1937-8</v>
      </c>
      <c r="V113" s="51">
        <f>V112+V112*RATE(12,,-V111,V123)</f>
        <v>128.02660223843057</v>
      </c>
    </row>
    <row r="114" spans="19:22" x14ac:dyDescent="0.25">
      <c r="S114" s="46">
        <v>1937</v>
      </c>
      <c r="T114" s="47">
        <v>9</v>
      </c>
      <c r="U114" s="48" t="str">
        <f t="shared" si="12"/>
        <v>1937-9</v>
      </c>
      <c r="V114" s="51">
        <f>V113+V113*RATE(12,,-V111,V123)</f>
        <v>128.26772449060763</v>
      </c>
    </row>
    <row r="115" spans="19:22" x14ac:dyDescent="0.25">
      <c r="S115" s="46">
        <v>1937</v>
      </c>
      <c r="T115" s="47">
        <v>10</v>
      </c>
      <c r="U115" s="48" t="str">
        <f t="shared" si="12"/>
        <v>1937-10</v>
      </c>
      <c r="V115" s="51">
        <f>V114+V114*RATE(12,,-V111,V123)</f>
        <v>128.50930086668927</v>
      </c>
    </row>
    <row r="116" spans="19:22" x14ac:dyDescent="0.25">
      <c r="S116" s="46">
        <v>1937</v>
      </c>
      <c r="T116" s="47">
        <v>11</v>
      </c>
      <c r="U116" s="48" t="str">
        <f t="shared" si="12"/>
        <v>1937-11</v>
      </c>
      <c r="V116" s="51">
        <f>V115+V115*RATE(12,,-V111,V123)</f>
        <v>128.7513322219616</v>
      </c>
    </row>
    <row r="117" spans="19:22" x14ac:dyDescent="0.25">
      <c r="S117" s="46">
        <v>1937</v>
      </c>
      <c r="T117" s="47">
        <v>12</v>
      </c>
      <c r="U117" s="48" t="str">
        <f t="shared" si="12"/>
        <v>1937-12</v>
      </c>
      <c r="V117" s="51">
        <f>V116+V116*RATE(12,,-V111,V123)</f>
        <v>128.99381941332157</v>
      </c>
    </row>
    <row r="118" spans="19:22" x14ac:dyDescent="0.25">
      <c r="S118" s="46">
        <v>1938</v>
      </c>
      <c r="T118" s="47">
        <v>1</v>
      </c>
      <c r="U118" s="48" t="str">
        <f t="shared" si="12"/>
        <v>1938-1</v>
      </c>
      <c r="V118" s="51">
        <f>V117+V117*RATE(12,,-V111,V123)</f>
        <v>129.23676329928003</v>
      </c>
    </row>
    <row r="119" spans="19:22" x14ac:dyDescent="0.25">
      <c r="S119" s="46">
        <v>1938</v>
      </c>
      <c r="T119" s="47">
        <v>2</v>
      </c>
      <c r="U119" s="48" t="str">
        <f t="shared" si="12"/>
        <v>1938-2</v>
      </c>
      <c r="V119" s="51">
        <f>V118+V118*RATE(12,,-V111,V123)</f>
        <v>129.48016473996469</v>
      </c>
    </row>
    <row r="120" spans="19:22" x14ac:dyDescent="0.25">
      <c r="S120" s="46">
        <v>1938</v>
      </c>
      <c r="T120" s="47">
        <v>3</v>
      </c>
      <c r="U120" s="48" t="str">
        <f t="shared" si="12"/>
        <v>1938-3</v>
      </c>
      <c r="V120" s="51">
        <f>V119+V119*RATE(12,,-V111,V123)</f>
        <v>129.72402459712325</v>
      </c>
    </row>
    <row r="121" spans="19:22" x14ac:dyDescent="0.25">
      <c r="S121" s="46">
        <v>1938</v>
      </c>
      <c r="T121" s="47">
        <v>4</v>
      </c>
      <c r="U121" s="48" t="str">
        <f t="shared" si="12"/>
        <v>1938-4</v>
      </c>
      <c r="V121" s="51">
        <f>V120+V120*RATE(12,,-V111,V123)</f>
        <v>129.96834373412634</v>
      </c>
    </row>
    <row r="122" spans="19:22" x14ac:dyDescent="0.25">
      <c r="S122" s="46">
        <v>1938</v>
      </c>
      <c r="T122" s="47">
        <v>5</v>
      </c>
      <c r="U122" s="48" t="str">
        <f t="shared" si="12"/>
        <v>1938-5</v>
      </c>
      <c r="V122" s="51">
        <f>V121+V121*RATE(12,,-V111,V123)</f>
        <v>130.21312301597069</v>
      </c>
    </row>
    <row r="123" spans="19:22" x14ac:dyDescent="0.25">
      <c r="S123" s="46">
        <v>1938</v>
      </c>
      <c r="T123" s="47">
        <v>6</v>
      </c>
      <c r="U123" s="48" t="str">
        <f t="shared" si="12"/>
        <v>1938-6</v>
      </c>
      <c r="V123" s="50">
        <f>K19/L19*100</f>
        <v>130.45836330917598</v>
      </c>
    </row>
    <row r="124" spans="19:22" x14ac:dyDescent="0.25">
      <c r="S124" s="46">
        <v>1938</v>
      </c>
      <c r="T124" s="47">
        <v>7</v>
      </c>
      <c r="U124" s="48" t="str">
        <f t="shared" si="12"/>
        <v>1938-7</v>
      </c>
      <c r="V124" s="51">
        <f>V123+V123*RATE(12,,-V123,V135)</f>
        <v>130.0106487210291</v>
      </c>
    </row>
    <row r="125" spans="19:22" x14ac:dyDescent="0.25">
      <c r="S125" s="46">
        <v>1938</v>
      </c>
      <c r="T125" s="47">
        <v>8</v>
      </c>
      <c r="U125" s="48" t="str">
        <f t="shared" si="12"/>
        <v>1938-8</v>
      </c>
      <c r="V125" s="51">
        <f>V124+V124*RATE(12,,-V123,V135)</f>
        <v>129.56447062580881</v>
      </c>
    </row>
    <row r="126" spans="19:22" x14ac:dyDescent="0.25">
      <c r="S126" s="46">
        <v>1938</v>
      </c>
      <c r="T126" s="47">
        <v>9</v>
      </c>
      <c r="U126" s="48" t="str">
        <f t="shared" si="12"/>
        <v>1938-9</v>
      </c>
      <c r="V126" s="51">
        <f>V125+V125*RATE(12,,-V123,V135)</f>
        <v>129.11982375048947</v>
      </c>
    </row>
    <row r="127" spans="19:22" x14ac:dyDescent="0.25">
      <c r="S127" s="46">
        <v>1938</v>
      </c>
      <c r="T127" s="47">
        <v>10</v>
      </c>
      <c r="U127" s="48" t="str">
        <f t="shared" si="12"/>
        <v>1938-10</v>
      </c>
      <c r="V127" s="51">
        <f>V126+V126*RATE(12,,-V123,V135)</f>
        <v>128.67670284014167</v>
      </c>
    </row>
    <row r="128" spans="19:22" x14ac:dyDescent="0.25">
      <c r="S128" s="46">
        <v>1938</v>
      </c>
      <c r="T128" s="47">
        <v>11</v>
      </c>
      <c r="U128" s="48" t="str">
        <f t="shared" si="12"/>
        <v>1938-11</v>
      </c>
      <c r="V128" s="51">
        <f>V127+V127*RATE(12,,-V123,V135)</f>
        <v>128.23510265787019</v>
      </c>
    </row>
    <row r="129" spans="19:22" x14ac:dyDescent="0.25">
      <c r="S129" s="46">
        <v>1938</v>
      </c>
      <c r="T129" s="47">
        <v>12</v>
      </c>
      <c r="U129" s="48" t="str">
        <f t="shared" si="12"/>
        <v>1938-12</v>
      </c>
      <c r="V129" s="51">
        <f>V128+V128*RATE(12,,-V123,V135)</f>
        <v>127.79501798475209</v>
      </c>
    </row>
    <row r="130" spans="19:22" x14ac:dyDescent="0.25">
      <c r="S130" s="46">
        <v>1939</v>
      </c>
      <c r="T130" s="47">
        <v>1</v>
      </c>
      <c r="U130" s="48" t="str">
        <f t="shared" si="12"/>
        <v>1939-1</v>
      </c>
      <c r="V130" s="51">
        <f>V129+V129*RATE(12,,-V123,V135)</f>
        <v>127.35644361977505</v>
      </c>
    </row>
    <row r="131" spans="19:22" x14ac:dyDescent="0.25">
      <c r="S131" s="46">
        <v>1939</v>
      </c>
      <c r="T131" s="47">
        <v>2</v>
      </c>
      <c r="U131" s="48" t="str">
        <f t="shared" si="12"/>
        <v>1939-2</v>
      </c>
      <c r="V131" s="51">
        <f>V130+V130*RATE(12,,-V123,V135)</f>
        <v>126.91937437977587</v>
      </c>
    </row>
    <row r="132" spans="19:22" x14ac:dyDescent="0.25">
      <c r="S132" s="46">
        <v>1939</v>
      </c>
      <c r="T132" s="47">
        <v>3</v>
      </c>
      <c r="U132" s="48" t="str">
        <f t="shared" si="12"/>
        <v>1939-3</v>
      </c>
      <c r="V132" s="51">
        <f>V131+V131*RATE(12,,-V123,V135)</f>
        <v>126.48380509937924</v>
      </c>
    </row>
    <row r="133" spans="19:22" x14ac:dyDescent="0.25">
      <c r="S133" s="46">
        <v>1939</v>
      </c>
      <c r="T133" s="47">
        <v>4</v>
      </c>
      <c r="U133" s="48" t="str">
        <f t="shared" si="12"/>
        <v>1939-4</v>
      </c>
      <c r="V133" s="51">
        <f>V132+V132*RATE(12,,-V123,V135)</f>
        <v>126.04973063093666</v>
      </c>
    </row>
    <row r="134" spans="19:22" x14ac:dyDescent="0.25">
      <c r="S134" s="46">
        <v>1939</v>
      </c>
      <c r="T134" s="47">
        <v>5</v>
      </c>
      <c r="U134" s="48" t="str">
        <f t="shared" si="12"/>
        <v>1939-5</v>
      </c>
      <c r="V134" s="51">
        <f>V133+V133*RATE(12,,-V123,V135)</f>
        <v>125.61714584446568</v>
      </c>
    </row>
    <row r="135" spans="19:22" x14ac:dyDescent="0.25">
      <c r="S135" s="46">
        <v>1939</v>
      </c>
      <c r="T135" s="47">
        <v>6</v>
      </c>
      <c r="U135" s="48" t="str">
        <f t="shared" si="12"/>
        <v>1939-6</v>
      </c>
      <c r="V135" s="50">
        <f>K20/L20*100</f>
        <v>125.18604562713888</v>
      </c>
    </row>
    <row r="136" spans="19:22" x14ac:dyDescent="0.25">
      <c r="S136" s="46">
        <v>1939</v>
      </c>
      <c r="T136" s="47">
        <v>7</v>
      </c>
      <c r="U136" s="48" t="str">
        <f t="shared" ref="U136:U199" si="20">_xlfn.CONCAT(S136,"-",T136)</f>
        <v>1939-7</v>
      </c>
      <c r="V136" s="51">
        <f>V135+V135*RATE(12,,-V135,V147)</f>
        <v>124.95709423983315</v>
      </c>
    </row>
    <row r="137" spans="19:22" x14ac:dyDescent="0.25">
      <c r="S137" s="46">
        <v>1939</v>
      </c>
      <c r="T137" s="47">
        <v>8</v>
      </c>
      <c r="U137" s="48" t="str">
        <f t="shared" si="20"/>
        <v>1939-8</v>
      </c>
      <c r="V137" s="51">
        <f>V136+V136*RATE(12,,-V135,V147)</f>
        <v>124.72856157921127</v>
      </c>
    </row>
    <row r="138" spans="19:22" x14ac:dyDescent="0.25">
      <c r="S138" s="46">
        <v>1939</v>
      </c>
      <c r="T138" s="47">
        <v>9</v>
      </c>
      <c r="U138" s="48" t="str">
        <f t="shared" si="20"/>
        <v>1939-9</v>
      </c>
      <c r="V138" s="51">
        <f>V137+V137*RATE(12,,-V135,V147)</f>
        <v>124.5004468794686</v>
      </c>
    </row>
    <row r="139" spans="19:22" x14ac:dyDescent="0.25">
      <c r="S139" s="46">
        <v>1939</v>
      </c>
      <c r="T139" s="47">
        <v>10</v>
      </c>
      <c r="U139" s="48" t="str">
        <f t="shared" si="20"/>
        <v>1939-10</v>
      </c>
      <c r="V139" s="51">
        <f>V138+V138*RATE(12,,-V135,V147)</f>
        <v>124.27274937620105</v>
      </c>
    </row>
    <row r="140" spans="19:22" x14ac:dyDescent="0.25">
      <c r="S140" s="46">
        <v>1939</v>
      </c>
      <c r="T140" s="47">
        <v>11</v>
      </c>
      <c r="U140" s="48" t="str">
        <f t="shared" si="20"/>
        <v>1939-11</v>
      </c>
      <c r="V140" s="51">
        <f>V139+V139*RATE(12,,-V135,V147)</f>
        <v>124.04546830640257</v>
      </c>
    </row>
    <row r="141" spans="19:22" x14ac:dyDescent="0.25">
      <c r="S141" s="46">
        <v>1939</v>
      </c>
      <c r="T141" s="47">
        <v>12</v>
      </c>
      <c r="U141" s="48" t="str">
        <f t="shared" si="20"/>
        <v>1939-12</v>
      </c>
      <c r="V141" s="51">
        <f>V140+V140*RATE(12,,-V135,V147)</f>
        <v>123.81860290846255</v>
      </c>
    </row>
    <row r="142" spans="19:22" x14ac:dyDescent="0.25">
      <c r="S142" s="46">
        <v>1940</v>
      </c>
      <c r="T142" s="47">
        <v>1</v>
      </c>
      <c r="U142" s="48" t="str">
        <f t="shared" si="20"/>
        <v>1940-1</v>
      </c>
      <c r="V142" s="51">
        <f>V141+V141*RATE(12,,-V135,V147)</f>
        <v>123.59215242216328</v>
      </c>
    </row>
    <row r="143" spans="19:22" x14ac:dyDescent="0.25">
      <c r="S143" s="46">
        <v>1940</v>
      </c>
      <c r="T143" s="47">
        <v>2</v>
      </c>
      <c r="U143" s="48" t="str">
        <f t="shared" si="20"/>
        <v>1940-2</v>
      </c>
      <c r="V143" s="51">
        <f>V142+V142*RATE(12,,-V135,V147)</f>
        <v>123.3661160886774</v>
      </c>
    </row>
    <row r="144" spans="19:22" x14ac:dyDescent="0.25">
      <c r="S144" s="46">
        <v>1940</v>
      </c>
      <c r="T144" s="47">
        <v>3</v>
      </c>
      <c r="U144" s="48" t="str">
        <f t="shared" si="20"/>
        <v>1940-3</v>
      </c>
      <c r="V144" s="51">
        <f>V143+V143*RATE(12,,-V135,V147)</f>
        <v>123.14049315056538</v>
      </c>
    </row>
    <row r="145" spans="19:22" x14ac:dyDescent="0.25">
      <c r="S145" s="46">
        <v>1940</v>
      </c>
      <c r="T145" s="47">
        <v>4</v>
      </c>
      <c r="U145" s="48" t="str">
        <f t="shared" si="20"/>
        <v>1940-4</v>
      </c>
      <c r="V145" s="51">
        <f>V144+V144*RATE(12,,-V135,V147)</f>
        <v>122.91528285177293</v>
      </c>
    </row>
    <row r="146" spans="19:22" x14ac:dyDescent="0.25">
      <c r="S146" s="46">
        <v>1940</v>
      </c>
      <c r="T146" s="47">
        <v>5</v>
      </c>
      <c r="U146" s="48" t="str">
        <f t="shared" si="20"/>
        <v>1940-5</v>
      </c>
      <c r="V146" s="51">
        <f>V145+V145*RATE(12,,-V135,V147)</f>
        <v>122.69048443762854</v>
      </c>
    </row>
    <row r="147" spans="19:22" x14ac:dyDescent="0.25">
      <c r="S147" s="46">
        <v>1940</v>
      </c>
      <c r="T147" s="47">
        <v>6</v>
      </c>
      <c r="U147" s="48" t="str">
        <f t="shared" si="20"/>
        <v>1940-6</v>
      </c>
      <c r="V147" s="50">
        <f>K21/L21*100</f>
        <v>122.46609715455637</v>
      </c>
    </row>
    <row r="148" spans="19:22" x14ac:dyDescent="0.25">
      <c r="S148" s="46">
        <v>1940</v>
      </c>
      <c r="T148" s="47">
        <v>7</v>
      </c>
      <c r="U148" s="48" t="str">
        <f t="shared" si="20"/>
        <v>1940-7</v>
      </c>
      <c r="V148" s="51">
        <f>V147+V147*RATE(12,,-V147,V159)</f>
        <v>121.99813777526364</v>
      </c>
    </row>
    <row r="149" spans="19:22" x14ac:dyDescent="0.25">
      <c r="S149" s="46">
        <v>1940</v>
      </c>
      <c r="T149" s="47">
        <v>8</v>
      </c>
      <c r="U149" s="48" t="str">
        <f t="shared" si="20"/>
        <v>1940-8</v>
      </c>
      <c r="V149" s="51">
        <f>V148+V148*RATE(12,,-V147,V159)</f>
        <v>121.53196653151012</v>
      </c>
    </row>
    <row r="150" spans="19:22" x14ac:dyDescent="0.25">
      <c r="S150" s="46">
        <v>1940</v>
      </c>
      <c r="T150" s="47">
        <v>9</v>
      </c>
      <c r="U150" s="48" t="str">
        <f t="shared" si="20"/>
        <v>1940-9</v>
      </c>
      <c r="V150" s="51">
        <f>V149+V149*RATE(12,,-V147,V159)</f>
        <v>121.06757659059011</v>
      </c>
    </row>
    <row r="151" spans="19:22" x14ac:dyDescent="0.25">
      <c r="S151" s="46">
        <v>1940</v>
      </c>
      <c r="T151" s="47">
        <v>10</v>
      </c>
      <c r="U151" s="48" t="str">
        <f t="shared" si="20"/>
        <v>1940-10</v>
      </c>
      <c r="V151" s="51">
        <f>V150+V150*RATE(12,,-V147,V159)</f>
        <v>120.60496114590663</v>
      </c>
    </row>
    <row r="152" spans="19:22" x14ac:dyDescent="0.25">
      <c r="S152" s="46">
        <v>1940</v>
      </c>
      <c r="T152" s="47">
        <v>11</v>
      </c>
      <c r="U152" s="48" t="str">
        <f t="shared" si="20"/>
        <v>1940-11</v>
      </c>
      <c r="V152" s="51">
        <f>V151+V151*RATE(12,,-V147,V159)</f>
        <v>120.1441134168716</v>
      </c>
    </row>
    <row r="153" spans="19:22" x14ac:dyDescent="0.25">
      <c r="S153" s="46">
        <v>1940</v>
      </c>
      <c r="T153" s="47">
        <v>12</v>
      </c>
      <c r="U153" s="48" t="str">
        <f t="shared" si="20"/>
        <v>1940-12</v>
      </c>
      <c r="V153" s="51">
        <f>V152+V152*RATE(12,,-V147,V159)</f>
        <v>119.6850266488065</v>
      </c>
    </row>
    <row r="154" spans="19:22" x14ac:dyDescent="0.25">
      <c r="S154" s="46">
        <v>1941</v>
      </c>
      <c r="T154" s="47">
        <v>1</v>
      </c>
      <c r="U154" s="48" t="str">
        <f t="shared" si="20"/>
        <v>1941-1</v>
      </c>
      <c r="V154" s="51">
        <f>V153+V153*RATE(12,,-V147,V159)</f>
        <v>119.22769411284331</v>
      </c>
    </row>
    <row r="155" spans="19:22" x14ac:dyDescent="0.25">
      <c r="S155" s="46">
        <v>1941</v>
      </c>
      <c r="T155" s="47">
        <v>2</v>
      </c>
      <c r="U155" s="48" t="str">
        <f t="shared" si="20"/>
        <v>1941-2</v>
      </c>
      <c r="V155" s="51">
        <f>V154+V154*RATE(12,,-V147,V159)</f>
        <v>118.77210910582595</v>
      </c>
    </row>
    <row r="156" spans="19:22" x14ac:dyDescent="0.25">
      <c r="S156" s="46">
        <v>1941</v>
      </c>
      <c r="T156" s="47">
        <v>3</v>
      </c>
      <c r="U156" s="48" t="str">
        <f t="shared" si="20"/>
        <v>1941-3</v>
      </c>
      <c r="V156" s="51">
        <f>V155+V155*RATE(12,,-V147,V159)</f>
        <v>118.31826495021197</v>
      </c>
    </row>
    <row r="157" spans="19:22" x14ac:dyDescent="0.25">
      <c r="S157" s="46">
        <v>1941</v>
      </c>
      <c r="T157" s="47">
        <v>4</v>
      </c>
      <c r="U157" s="48" t="str">
        <f t="shared" si="20"/>
        <v>1941-4</v>
      </c>
      <c r="V157" s="51">
        <f>V156+V156*RATE(12,,-V147,V159)</f>
        <v>117.86615499397473</v>
      </c>
    </row>
    <row r="158" spans="19:22" x14ac:dyDescent="0.25">
      <c r="S158" s="46">
        <v>1941</v>
      </c>
      <c r="T158" s="47">
        <v>5</v>
      </c>
      <c r="U158" s="48" t="str">
        <f t="shared" si="20"/>
        <v>1941-5</v>
      </c>
      <c r="V158" s="51">
        <f>V157+V157*RATE(12,,-V147,V159)</f>
        <v>117.41577261050585</v>
      </c>
    </row>
    <row r="159" spans="19:22" x14ac:dyDescent="0.25">
      <c r="S159" s="46">
        <v>1941</v>
      </c>
      <c r="T159" s="47">
        <v>6</v>
      </c>
      <c r="U159" s="48" t="str">
        <f t="shared" si="20"/>
        <v>1941-6</v>
      </c>
      <c r="V159" s="50">
        <f>K22/L22*100</f>
        <v>116.96711119805086</v>
      </c>
    </row>
    <row r="160" spans="19:22" x14ac:dyDescent="0.25">
      <c r="S160" s="46">
        <v>1941</v>
      </c>
      <c r="T160" s="47">
        <v>7</v>
      </c>
      <c r="U160" s="48" t="str">
        <f t="shared" si="20"/>
        <v>1941-7</v>
      </c>
      <c r="V160" s="51">
        <f>V159+V159*RATE(12,,-V159,V171)</f>
        <v>116.44971757360076</v>
      </c>
    </row>
    <row r="161" spans="19:22" x14ac:dyDescent="0.25">
      <c r="S161" s="46">
        <v>1941</v>
      </c>
      <c r="T161" s="47">
        <v>8</v>
      </c>
      <c r="U161" s="48" t="str">
        <f t="shared" si="20"/>
        <v>1941-8</v>
      </c>
      <c r="V161" s="51">
        <f>V160+V160*RATE(12,,-V159,V171)</f>
        <v>115.93461259388063</v>
      </c>
    </row>
    <row r="162" spans="19:22" x14ac:dyDescent="0.25">
      <c r="S162" s="46">
        <v>1941</v>
      </c>
      <c r="T162" s="47">
        <v>9</v>
      </c>
      <c r="U162" s="48" t="str">
        <f t="shared" si="20"/>
        <v>1941-9</v>
      </c>
      <c r="V162" s="51">
        <f>V161+V161*RATE(12,,-V159,V171)</f>
        <v>115.42178613527382</v>
      </c>
    </row>
    <row r="163" spans="19:22" x14ac:dyDescent="0.25">
      <c r="S163" s="46">
        <v>1941</v>
      </c>
      <c r="T163" s="47">
        <v>10</v>
      </c>
      <c r="U163" s="48" t="str">
        <f t="shared" si="20"/>
        <v>1941-10</v>
      </c>
      <c r="V163" s="51">
        <f>V162+V162*RATE(12,,-V159,V171)</f>
        <v>114.91122811894462</v>
      </c>
    </row>
    <row r="164" spans="19:22" x14ac:dyDescent="0.25">
      <c r="S164" s="46">
        <v>1941</v>
      </c>
      <c r="T164" s="47">
        <v>11</v>
      </c>
      <c r="U164" s="48" t="str">
        <f t="shared" si="20"/>
        <v>1941-11</v>
      </c>
      <c r="V164" s="51">
        <f>V163+V163*RATE(12,,-V159,V171)</f>
        <v>114.40292851064017</v>
      </c>
    </row>
    <row r="165" spans="19:22" x14ac:dyDescent="0.25">
      <c r="S165" s="46">
        <v>1941</v>
      </c>
      <c r="T165" s="47">
        <v>12</v>
      </c>
      <c r="U165" s="48" t="str">
        <f t="shared" si="20"/>
        <v>1941-12</v>
      </c>
      <c r="V165" s="51">
        <f>V164+V164*RATE(12,,-V159,V171)</f>
        <v>113.8968773204932</v>
      </c>
    </row>
    <row r="166" spans="19:22" x14ac:dyDescent="0.25">
      <c r="S166" s="46">
        <v>1942</v>
      </c>
      <c r="T166" s="47">
        <v>1</v>
      </c>
      <c r="U166" s="48" t="str">
        <f t="shared" si="20"/>
        <v>1942-1</v>
      </c>
      <c r="V166" s="51">
        <f>V165+V165*RATE(12,,-V159,V171)</f>
        <v>113.39306460282577</v>
      </c>
    </row>
    <row r="167" spans="19:22" x14ac:dyDescent="0.25">
      <c r="S167" s="46">
        <v>1942</v>
      </c>
      <c r="T167" s="47">
        <v>2</v>
      </c>
      <c r="U167" s="48" t="str">
        <f t="shared" si="20"/>
        <v>1942-2</v>
      </c>
      <c r="V167" s="51">
        <f>V166+V166*RATE(12,,-V159,V171)</f>
        <v>112.89148045595374</v>
      </c>
    </row>
    <row r="168" spans="19:22" x14ac:dyDescent="0.25">
      <c r="S168" s="46">
        <v>1942</v>
      </c>
      <c r="T168" s="47">
        <v>3</v>
      </c>
      <c r="U168" s="48" t="str">
        <f t="shared" si="20"/>
        <v>1942-3</v>
      </c>
      <c r="V168" s="51">
        <f>V167+V167*RATE(12,,-V159,V171)</f>
        <v>112.3921150219922</v>
      </c>
    </row>
    <row r="169" spans="19:22" x14ac:dyDescent="0.25">
      <c r="S169" s="46">
        <v>1942</v>
      </c>
      <c r="T169" s="47">
        <v>4</v>
      </c>
      <c r="U169" s="48" t="str">
        <f t="shared" si="20"/>
        <v>1942-4</v>
      </c>
      <c r="V169" s="51">
        <f>V168+V168*RATE(12,,-V159,V171)</f>
        <v>111.89495848666169</v>
      </c>
    </row>
    <row r="170" spans="19:22" x14ac:dyDescent="0.25">
      <c r="S170" s="46">
        <v>1942</v>
      </c>
      <c r="T170" s="47">
        <v>5</v>
      </c>
      <c r="U170" s="48" t="str">
        <f t="shared" si="20"/>
        <v>1942-5</v>
      </c>
      <c r="V170" s="51">
        <f>V169+V169*RATE(12,,-V159,V171)</f>
        <v>111.40000107909539</v>
      </c>
    </row>
    <row r="171" spans="19:22" x14ac:dyDescent="0.25">
      <c r="S171" s="46">
        <v>1942</v>
      </c>
      <c r="T171" s="47">
        <v>6</v>
      </c>
      <c r="U171" s="48" t="str">
        <f t="shared" si="20"/>
        <v>1942-6</v>
      </c>
      <c r="V171" s="50">
        <f>K23/L23*100</f>
        <v>110.9072330711262</v>
      </c>
    </row>
    <row r="172" spans="19:22" x14ac:dyDescent="0.25">
      <c r="S172" s="46">
        <v>1942</v>
      </c>
      <c r="T172" s="47">
        <v>7</v>
      </c>
      <c r="U172" s="48" t="str">
        <f t="shared" si="20"/>
        <v>1942-7</v>
      </c>
      <c r="V172" s="51">
        <f>V171+V171*RATE(12,,-V171,V183)</f>
        <v>110.76947199461861</v>
      </c>
    </row>
    <row r="173" spans="19:22" x14ac:dyDescent="0.25">
      <c r="S173" s="46">
        <v>1942</v>
      </c>
      <c r="T173" s="47">
        <v>8</v>
      </c>
      <c r="U173" s="48" t="str">
        <f t="shared" si="20"/>
        <v>1942-8</v>
      </c>
      <c r="V173" s="51">
        <f>V172+V172*RATE(12,,-V171,V183)</f>
        <v>110.63188203512185</v>
      </c>
    </row>
    <row r="174" spans="19:22" x14ac:dyDescent="0.25">
      <c r="S174" s="46">
        <v>1942</v>
      </c>
      <c r="T174" s="47">
        <v>9</v>
      </c>
      <c r="U174" s="48" t="str">
        <f t="shared" si="20"/>
        <v>1942-9</v>
      </c>
      <c r="V174" s="51">
        <f>V173+V173*RATE(12,,-V171,V183)</f>
        <v>110.49446298008651</v>
      </c>
    </row>
    <row r="175" spans="19:22" x14ac:dyDescent="0.25">
      <c r="S175" s="46">
        <v>1942</v>
      </c>
      <c r="T175" s="47">
        <v>10</v>
      </c>
      <c r="U175" s="48" t="str">
        <f t="shared" si="20"/>
        <v>1942-10</v>
      </c>
      <c r="V175" s="51">
        <f>V174+V174*RATE(12,,-V171,V183)</f>
        <v>110.35721461722724</v>
      </c>
    </row>
    <row r="176" spans="19:22" x14ac:dyDescent="0.25">
      <c r="S176" s="46">
        <v>1942</v>
      </c>
      <c r="T176" s="47">
        <v>11</v>
      </c>
      <c r="U176" s="48" t="str">
        <f t="shared" si="20"/>
        <v>1942-11</v>
      </c>
      <c r="V176" s="51">
        <f>V175+V175*RATE(12,,-V171,V183)</f>
        <v>110.22013673452236</v>
      </c>
    </row>
    <row r="177" spans="19:22" ht="13.8" thickBot="1" x14ac:dyDescent="0.3">
      <c r="S177" s="46">
        <v>1942</v>
      </c>
      <c r="T177" s="47">
        <v>12</v>
      </c>
      <c r="U177" s="48" t="str">
        <f t="shared" si="20"/>
        <v>1942-12</v>
      </c>
      <c r="V177" s="51">
        <f>V176+V176*RATE(12,,-V171,V183)</f>
        <v>110.08322912021353</v>
      </c>
    </row>
    <row r="178" spans="19:22" x14ac:dyDescent="0.25">
      <c r="S178" s="52">
        <v>1943</v>
      </c>
      <c r="T178" s="53">
        <v>1</v>
      </c>
      <c r="U178" s="48" t="str">
        <f t="shared" si="20"/>
        <v>1943-1</v>
      </c>
      <c r="V178" s="51">
        <f>V177+V177*RATE(12,,-V171,V183)</f>
        <v>109.94649156280548</v>
      </c>
    </row>
    <row r="179" spans="19:22" x14ac:dyDescent="0.25">
      <c r="S179" s="46">
        <v>1943</v>
      </c>
      <c r="T179" s="47">
        <v>2</v>
      </c>
      <c r="U179" s="48" t="str">
        <f t="shared" si="20"/>
        <v>1943-2</v>
      </c>
      <c r="V179" s="51">
        <f>V178+V178*RATE(12,,-V171,V183)</f>
        <v>109.80992385106561</v>
      </c>
    </row>
    <row r="180" spans="19:22" x14ac:dyDescent="0.25">
      <c r="S180" s="46">
        <v>1943</v>
      </c>
      <c r="T180" s="47">
        <v>3</v>
      </c>
      <c r="U180" s="48" t="str">
        <f t="shared" si="20"/>
        <v>1943-3</v>
      </c>
      <c r="V180" s="51">
        <f>V179+V179*RATE(12,,-V171,V183)</f>
        <v>109.67352577402372</v>
      </c>
    </row>
    <row r="181" spans="19:22" x14ac:dyDescent="0.25">
      <c r="S181" s="46">
        <v>1943</v>
      </c>
      <c r="T181" s="47">
        <v>4</v>
      </c>
      <c r="U181" s="48" t="str">
        <f t="shared" si="20"/>
        <v>1943-4</v>
      </c>
      <c r="V181" s="51">
        <f>V180+V180*RATE(12,,-V171,V183)</f>
        <v>109.53729712097164</v>
      </c>
    </row>
    <row r="182" spans="19:22" x14ac:dyDescent="0.25">
      <c r="S182" s="46">
        <v>1943</v>
      </c>
      <c r="T182" s="47">
        <v>5</v>
      </c>
      <c r="U182" s="48" t="str">
        <f t="shared" si="20"/>
        <v>1943-5</v>
      </c>
      <c r="V182" s="51">
        <f>V181+V181*RATE(12,,-V171,V183)</f>
        <v>109.40123768146296</v>
      </c>
    </row>
    <row r="183" spans="19:22" x14ac:dyDescent="0.25">
      <c r="S183" s="46">
        <v>1943</v>
      </c>
      <c r="T183" s="47">
        <v>6</v>
      </c>
      <c r="U183" s="48" t="str">
        <f t="shared" si="20"/>
        <v>1943-6</v>
      </c>
      <c r="V183" s="50">
        <f>K24/L24*100</f>
        <v>109.26534724509682</v>
      </c>
    </row>
    <row r="184" spans="19:22" x14ac:dyDescent="0.25">
      <c r="S184" s="46">
        <v>1943</v>
      </c>
      <c r="T184" s="47">
        <v>7</v>
      </c>
      <c r="U184" s="48" t="str">
        <f t="shared" si="20"/>
        <v>1943-7</v>
      </c>
      <c r="V184" s="51">
        <f>V183+V183*RATE(12,,-V183,V195)</f>
        <v>108.99606965590255</v>
      </c>
    </row>
    <row r="185" spans="19:22" x14ac:dyDescent="0.25">
      <c r="S185" s="46">
        <v>1943</v>
      </c>
      <c r="T185" s="47">
        <v>8</v>
      </c>
      <c r="U185" s="48" t="str">
        <f t="shared" si="20"/>
        <v>1943-8</v>
      </c>
      <c r="V185" s="51">
        <f>V184+V184*RATE(12,,-V183,V195)</f>
        <v>108.72745568442303</v>
      </c>
    </row>
    <row r="186" spans="19:22" x14ac:dyDescent="0.25">
      <c r="S186" s="46">
        <v>1943</v>
      </c>
      <c r="T186" s="47">
        <v>9</v>
      </c>
      <c r="U186" s="48" t="str">
        <f t="shared" si="20"/>
        <v>1943-9</v>
      </c>
      <c r="V186" s="51">
        <f>V185+V185*RATE(12,,-V183,V195)</f>
        <v>108.4595036952141</v>
      </c>
    </row>
    <row r="187" spans="19:22" x14ac:dyDescent="0.25">
      <c r="S187" s="46">
        <v>1943</v>
      </c>
      <c r="T187" s="47">
        <v>10</v>
      </c>
      <c r="U187" s="48" t="str">
        <f t="shared" si="20"/>
        <v>1943-10</v>
      </c>
      <c r="V187" s="51">
        <f>V186+V186*RATE(12,,-V183,V195)</f>
        <v>108.19221205686198</v>
      </c>
    </row>
    <row r="188" spans="19:22" x14ac:dyDescent="0.25">
      <c r="S188" s="46">
        <v>1943</v>
      </c>
      <c r="T188" s="47">
        <v>11</v>
      </c>
      <c r="U188" s="48" t="str">
        <f t="shared" si="20"/>
        <v>1943-11</v>
      </c>
      <c r="V188" s="51">
        <f>V187+V187*RATE(12,,-V183,V195)</f>
        <v>107.92557914197344</v>
      </c>
    </row>
    <row r="189" spans="19:22" x14ac:dyDescent="0.25">
      <c r="S189" s="46">
        <v>1943</v>
      </c>
      <c r="T189" s="47">
        <v>12</v>
      </c>
      <c r="U189" s="48" t="str">
        <f t="shared" si="20"/>
        <v>1943-12</v>
      </c>
      <c r="V189" s="51">
        <f>V188+V188*RATE(12,,-V183,V195)</f>
        <v>107.65960332716587</v>
      </c>
    </row>
    <row r="190" spans="19:22" x14ac:dyDescent="0.25">
      <c r="S190" s="46">
        <v>1944</v>
      </c>
      <c r="T190" s="47">
        <v>1</v>
      </c>
      <c r="U190" s="48" t="str">
        <f t="shared" si="20"/>
        <v>1944-1</v>
      </c>
      <c r="V190" s="51">
        <f>V189+V189*RATE(12,,-V183,V195)</f>
        <v>107.39428299305736</v>
      </c>
    </row>
    <row r="191" spans="19:22" x14ac:dyDescent="0.25">
      <c r="S191" s="46">
        <v>1944</v>
      </c>
      <c r="T191" s="47">
        <v>2</v>
      </c>
      <c r="U191" s="48" t="str">
        <f t="shared" si="20"/>
        <v>1944-2</v>
      </c>
      <c r="V191" s="51">
        <f>V190+V190*RATE(12,,-V183,V195)</f>
        <v>107.12961652425687</v>
      </c>
    </row>
    <row r="192" spans="19:22" x14ac:dyDescent="0.25">
      <c r="S192" s="46">
        <v>1944</v>
      </c>
      <c r="T192" s="47">
        <v>3</v>
      </c>
      <c r="U192" s="48" t="str">
        <f t="shared" si="20"/>
        <v>1944-3</v>
      </c>
      <c r="V192" s="51">
        <f>V191+V191*RATE(12,,-V183,V195)</f>
        <v>106.8656023093544</v>
      </c>
    </row>
    <row r="193" spans="19:22" x14ac:dyDescent="0.25">
      <c r="S193" s="46">
        <v>1944</v>
      </c>
      <c r="T193" s="47">
        <v>4</v>
      </c>
      <c r="U193" s="48" t="str">
        <f t="shared" si="20"/>
        <v>1944-4</v>
      </c>
      <c r="V193" s="51">
        <f>V192+V192*RATE(12,,-V183,V195)</f>
        <v>106.60223874091116</v>
      </c>
    </row>
    <row r="194" spans="19:22" x14ac:dyDescent="0.25">
      <c r="S194" s="46">
        <v>1944</v>
      </c>
      <c r="T194" s="47">
        <v>5</v>
      </c>
      <c r="U194" s="48" t="str">
        <f t="shared" si="20"/>
        <v>1944-5</v>
      </c>
      <c r="V194" s="51">
        <f>V193+V193*RATE(12,,-V183,V195)</f>
        <v>106.33952421544981</v>
      </c>
    </row>
    <row r="195" spans="19:22" x14ac:dyDescent="0.25">
      <c r="S195" s="46">
        <v>1944</v>
      </c>
      <c r="T195" s="47">
        <v>6</v>
      </c>
      <c r="U195" s="48" t="str">
        <f t="shared" si="20"/>
        <v>1944-6</v>
      </c>
      <c r="V195" s="50">
        <f>K25/L25*100</f>
        <v>106.07745713315128</v>
      </c>
    </row>
    <row r="196" spans="19:22" x14ac:dyDescent="0.25">
      <c r="S196" s="46">
        <v>1944</v>
      </c>
      <c r="T196" s="47">
        <v>7</v>
      </c>
      <c r="U196" s="48" t="str">
        <f t="shared" si="20"/>
        <v>1944-7</v>
      </c>
      <c r="V196" s="51">
        <f>V195+V195*RATE(12,,-V195,V207)</f>
        <v>106.53298207738882</v>
      </c>
    </row>
    <row r="197" spans="19:22" x14ac:dyDescent="0.25">
      <c r="S197" s="46">
        <v>1944</v>
      </c>
      <c r="T197" s="47">
        <v>8</v>
      </c>
      <c r="U197" s="48" t="str">
        <f t="shared" si="20"/>
        <v>1944-8</v>
      </c>
      <c r="V197" s="51">
        <f>V196+V196*RATE(12,,-V195,V207)</f>
        <v>106.99046316745066</v>
      </c>
    </row>
    <row r="198" spans="19:22" x14ac:dyDescent="0.25">
      <c r="S198" s="46">
        <v>1944</v>
      </c>
      <c r="T198" s="47">
        <v>9</v>
      </c>
      <c r="U198" s="48" t="str">
        <f t="shared" si="20"/>
        <v>1944-9</v>
      </c>
      <c r="V198" s="51">
        <f>V197+V197*RATE(12,,-V195,V207)</f>
        <v>107.44990880354962</v>
      </c>
    </row>
    <row r="199" spans="19:22" x14ac:dyDescent="0.25">
      <c r="S199" s="46">
        <v>1944</v>
      </c>
      <c r="T199" s="47">
        <v>10</v>
      </c>
      <c r="U199" s="48" t="str">
        <f t="shared" si="20"/>
        <v>1944-10</v>
      </c>
      <c r="V199" s="51">
        <f>V198+V198*RATE(12,,-V195,V207)</f>
        <v>107.91132742197132</v>
      </c>
    </row>
    <row r="200" spans="19:22" x14ac:dyDescent="0.25">
      <c r="S200" s="46">
        <v>1944</v>
      </c>
      <c r="T200" s="47">
        <v>11</v>
      </c>
      <c r="U200" s="48" t="str">
        <f t="shared" ref="U200:U263" si="21">_xlfn.CONCAT(S200,"-",T200)</f>
        <v>1944-11</v>
      </c>
      <c r="V200" s="51">
        <f>V199+V199*RATE(12,,-V195,V207)</f>
        <v>108.37472749522902</v>
      </c>
    </row>
    <row r="201" spans="19:22" x14ac:dyDescent="0.25">
      <c r="S201" s="46">
        <v>1944</v>
      </c>
      <c r="T201" s="47">
        <v>12</v>
      </c>
      <c r="U201" s="48" t="str">
        <f t="shared" si="21"/>
        <v>1944-12</v>
      </c>
      <c r="V201" s="51">
        <f>V200+V200*RATE(12,,-V195,V207)</f>
        <v>108.84011753221921</v>
      </c>
    </row>
    <row r="202" spans="19:22" x14ac:dyDescent="0.25">
      <c r="S202" s="46">
        <v>1945</v>
      </c>
      <c r="T202" s="47">
        <v>1</v>
      </c>
      <c r="U202" s="48" t="str">
        <f t="shared" si="21"/>
        <v>1945-1</v>
      </c>
      <c r="V202" s="51">
        <f>V201+V201*RATE(12,,-V195,V207)</f>
        <v>109.30750607837787</v>
      </c>
    </row>
    <row r="203" spans="19:22" x14ac:dyDescent="0.25">
      <c r="S203" s="46">
        <v>1945</v>
      </c>
      <c r="T203" s="47">
        <v>2</v>
      </c>
      <c r="U203" s="48" t="str">
        <f t="shared" si="21"/>
        <v>1945-2</v>
      </c>
      <c r="V203" s="51">
        <f>V202+V202*RATE(12,,-V195,V207)</f>
        <v>109.77690171583737</v>
      </c>
    </row>
    <row r="204" spans="19:22" x14ac:dyDescent="0.25">
      <c r="S204" s="46">
        <v>1945</v>
      </c>
      <c r="T204" s="47">
        <v>3</v>
      </c>
      <c r="U204" s="48" t="str">
        <f t="shared" si="21"/>
        <v>1945-3</v>
      </c>
      <c r="V204" s="51">
        <f>V203+V203*RATE(12,,-V195,V207)</f>
        <v>110.24831306358402</v>
      </c>
    </row>
    <row r="205" spans="19:22" x14ac:dyDescent="0.25">
      <c r="S205" s="46">
        <v>1945</v>
      </c>
      <c r="T205" s="47">
        <v>4</v>
      </c>
      <c r="U205" s="48" t="str">
        <f t="shared" si="21"/>
        <v>1945-4</v>
      </c>
      <c r="V205" s="51">
        <f>V204+V204*RATE(12,,-V195,V207)</f>
        <v>110.7217487776164</v>
      </c>
    </row>
    <row r="206" spans="19:22" x14ac:dyDescent="0.25">
      <c r="S206" s="46">
        <v>1945</v>
      </c>
      <c r="T206" s="47">
        <v>5</v>
      </c>
      <c r="U206" s="48" t="str">
        <f t="shared" si="21"/>
        <v>1945-5</v>
      </c>
      <c r="V206" s="51">
        <f>V205+V205*RATE(12,,-V195,V207)</f>
        <v>111.19721755110422</v>
      </c>
    </row>
    <row r="207" spans="19:22" x14ac:dyDescent="0.25">
      <c r="S207" s="46">
        <v>1945</v>
      </c>
      <c r="T207" s="47">
        <v>6</v>
      </c>
      <c r="U207" s="48" t="str">
        <f t="shared" si="21"/>
        <v>1945-6</v>
      </c>
      <c r="V207" s="50">
        <f>K26/L26*100</f>
        <v>111.67472811450318</v>
      </c>
    </row>
    <row r="208" spans="19:22" x14ac:dyDescent="0.25">
      <c r="S208" s="46">
        <v>1945</v>
      </c>
      <c r="T208" s="47">
        <v>7</v>
      </c>
      <c r="U208" s="48" t="str">
        <f t="shared" si="21"/>
        <v>1945-7</v>
      </c>
      <c r="V208" s="51">
        <f>V207+V207*RATE(12,,-V207,V219)</f>
        <v>112.44893330893692</v>
      </c>
    </row>
    <row r="209" spans="19:22" x14ac:dyDescent="0.25">
      <c r="S209" s="46">
        <v>1945</v>
      </c>
      <c r="T209" s="47">
        <v>8</v>
      </c>
      <c r="U209" s="48" t="str">
        <f t="shared" si="21"/>
        <v>1945-8</v>
      </c>
      <c r="V209" s="51">
        <f>V208+V208*RATE(12,,-V207,V219)</f>
        <v>113.22850582051758</v>
      </c>
    </row>
    <row r="210" spans="19:22" x14ac:dyDescent="0.25">
      <c r="S210" s="46">
        <v>1945</v>
      </c>
      <c r="T210" s="47">
        <v>9</v>
      </c>
      <c r="U210" s="48" t="str">
        <f t="shared" si="21"/>
        <v>1945-9</v>
      </c>
      <c r="V210" s="51">
        <f>V209+V209*RATE(12,,-V207,V219)</f>
        <v>114.01348285913936</v>
      </c>
    </row>
    <row r="211" spans="19:22" x14ac:dyDescent="0.25">
      <c r="S211" s="46">
        <v>1945</v>
      </c>
      <c r="T211" s="47">
        <v>10</v>
      </c>
      <c r="U211" s="48" t="str">
        <f t="shared" si="21"/>
        <v>1945-10</v>
      </c>
      <c r="V211" s="51">
        <f>V210+V210*RATE(12,,-V207,V219)</f>
        <v>114.80390189266073</v>
      </c>
    </row>
    <row r="212" spans="19:22" x14ac:dyDescent="0.25">
      <c r="S212" s="46">
        <v>1945</v>
      </c>
      <c r="T212" s="47">
        <v>11</v>
      </c>
      <c r="U212" s="48" t="str">
        <f t="shared" si="21"/>
        <v>1945-11</v>
      </c>
      <c r="V212" s="51">
        <f>V211+V211*RATE(12,,-V207,V219)</f>
        <v>115.59980064869286</v>
      </c>
    </row>
    <row r="213" spans="19:22" x14ac:dyDescent="0.25">
      <c r="S213" s="46">
        <v>1945</v>
      </c>
      <c r="T213" s="47">
        <v>12</v>
      </c>
      <c r="U213" s="48" t="str">
        <f t="shared" si="21"/>
        <v>1945-12</v>
      </c>
      <c r="V213" s="51">
        <f>V212+V212*RATE(12,,-V207,V219)</f>
        <v>116.40121711640037</v>
      </c>
    </row>
    <row r="214" spans="19:22" x14ac:dyDescent="0.25">
      <c r="S214" s="46">
        <v>1946</v>
      </c>
      <c r="T214" s="47">
        <v>1</v>
      </c>
      <c r="U214" s="48" t="str">
        <f t="shared" si="21"/>
        <v>1946-1</v>
      </c>
      <c r="V214" s="51">
        <f>V213+V213*RATE(12,,-V207,V219)</f>
        <v>117.20818954831465</v>
      </c>
    </row>
    <row r="215" spans="19:22" x14ac:dyDescent="0.25">
      <c r="S215" s="46">
        <v>1946</v>
      </c>
      <c r="T215" s="47">
        <v>2</v>
      </c>
      <c r="U215" s="48" t="str">
        <f t="shared" si="21"/>
        <v>1946-2</v>
      </c>
      <c r="V215" s="51">
        <f>V214+V214*RATE(12,,-V207,V219)</f>
        <v>118.02075646215962</v>
      </c>
    </row>
    <row r="216" spans="19:22" x14ac:dyDescent="0.25">
      <c r="S216" s="46">
        <v>1946</v>
      </c>
      <c r="T216" s="47">
        <v>3</v>
      </c>
      <c r="U216" s="48" t="str">
        <f t="shared" si="21"/>
        <v>1946-3</v>
      </c>
      <c r="V216" s="51">
        <f>V215+V215*RATE(12,,-V207,V219)</f>
        <v>118.83895664269032</v>
      </c>
    </row>
    <row r="217" spans="19:22" x14ac:dyDescent="0.25">
      <c r="S217" s="46">
        <v>1946</v>
      </c>
      <c r="T217" s="47">
        <v>4</v>
      </c>
      <c r="U217" s="48" t="str">
        <f t="shared" si="21"/>
        <v>1946-4</v>
      </c>
      <c r="V217" s="51">
        <f>V216+V216*RATE(12,,-V207,V219)</f>
        <v>119.66282914354406</v>
      </c>
    </row>
    <row r="218" spans="19:22" x14ac:dyDescent="0.25">
      <c r="S218" s="46">
        <v>1946</v>
      </c>
      <c r="T218" s="47">
        <v>5</v>
      </c>
      <c r="U218" s="48" t="str">
        <f t="shared" si="21"/>
        <v>1946-5</v>
      </c>
      <c r="V218" s="51">
        <f>V217+V217*RATE(12,,-V207,V219)</f>
        <v>120.49241328910453</v>
      </c>
    </row>
    <row r="219" spans="19:22" x14ac:dyDescent="0.25">
      <c r="S219" s="46">
        <v>1946</v>
      </c>
      <c r="T219" s="47">
        <v>6</v>
      </c>
      <c r="U219" s="48" t="str">
        <f t="shared" si="21"/>
        <v>1946-6</v>
      </c>
      <c r="V219" s="50">
        <f>K27/L27*100</f>
        <v>121.32774867635673</v>
      </c>
    </row>
    <row r="220" spans="19:22" x14ac:dyDescent="0.25">
      <c r="S220" s="46">
        <v>1946</v>
      </c>
      <c r="T220" s="47">
        <v>7</v>
      </c>
      <c r="U220" s="48" t="str">
        <f t="shared" si="21"/>
        <v>1946-7</v>
      </c>
      <c r="V220" s="51">
        <f>V219+V219*RATE(12,,-V219,V231)</f>
        <v>121.70665896108591</v>
      </c>
    </row>
    <row r="221" spans="19:22" x14ac:dyDescent="0.25">
      <c r="S221" s="46">
        <v>1946</v>
      </c>
      <c r="T221" s="47">
        <v>8</v>
      </c>
      <c r="U221" s="48" t="str">
        <f t="shared" si="21"/>
        <v>1946-8</v>
      </c>
      <c r="V221" s="51">
        <f>V220+V220*RATE(12,,-V219,V231)</f>
        <v>122.0867525942695</v>
      </c>
    </row>
    <row r="222" spans="19:22" x14ac:dyDescent="0.25">
      <c r="S222" s="46">
        <v>1946</v>
      </c>
      <c r="T222" s="47">
        <v>9</v>
      </c>
      <c r="U222" s="48" t="str">
        <f t="shared" si="21"/>
        <v>1946-9</v>
      </c>
      <c r="V222" s="51">
        <f>V221+V221*RATE(12,,-V219,V231)</f>
        <v>122.46803327154106</v>
      </c>
    </row>
    <row r="223" spans="19:22" x14ac:dyDescent="0.25">
      <c r="S223" s="46">
        <v>1946</v>
      </c>
      <c r="T223" s="47">
        <v>10</v>
      </c>
      <c r="U223" s="48" t="str">
        <f t="shared" si="21"/>
        <v>1946-10</v>
      </c>
      <c r="V223" s="51">
        <f>V222+V222*RATE(12,,-V219,V231)</f>
        <v>122.85050470007573</v>
      </c>
    </row>
    <row r="224" spans="19:22" x14ac:dyDescent="0.25">
      <c r="S224" s="46">
        <v>1946</v>
      </c>
      <c r="T224" s="47">
        <v>11</v>
      </c>
      <c r="U224" s="48" t="str">
        <f t="shared" si="21"/>
        <v>1946-11</v>
      </c>
      <c r="V224" s="51">
        <f>V223+V223*RATE(12,,-V219,V231)</f>
        <v>123.23417059862628</v>
      </c>
    </row>
    <row r="225" spans="19:22" x14ac:dyDescent="0.25">
      <c r="S225" s="46">
        <v>1946</v>
      </c>
      <c r="T225" s="47">
        <v>12</v>
      </c>
      <c r="U225" s="48" t="str">
        <f t="shared" si="21"/>
        <v>1946-12</v>
      </c>
      <c r="V225" s="51">
        <f>V224+V224*RATE(12,,-V219,V231)</f>
        <v>123.61903469755923</v>
      </c>
    </row>
    <row r="226" spans="19:22" x14ac:dyDescent="0.25">
      <c r="S226" s="46">
        <v>1947</v>
      </c>
      <c r="T226" s="47">
        <v>1</v>
      </c>
      <c r="U226" s="48" t="str">
        <f t="shared" si="21"/>
        <v>1947-1</v>
      </c>
      <c r="V226" s="51">
        <f>V225+V225*RATE(12,,-V219,V231)</f>
        <v>124.00510073889117</v>
      </c>
    </row>
    <row r="227" spans="19:22" x14ac:dyDescent="0.25">
      <c r="S227" s="46">
        <v>1947</v>
      </c>
      <c r="T227" s="47">
        <v>2</v>
      </c>
      <c r="U227" s="48" t="str">
        <f t="shared" si="21"/>
        <v>1947-2</v>
      </c>
      <c r="V227" s="51">
        <f>V226+V226*RATE(12,,-V219,V231)</f>
        <v>124.39237247632514</v>
      </c>
    </row>
    <row r="228" spans="19:22" x14ac:dyDescent="0.25">
      <c r="S228" s="46">
        <v>1947</v>
      </c>
      <c r="T228" s="47">
        <v>3</v>
      </c>
      <c r="U228" s="48" t="str">
        <f t="shared" si="21"/>
        <v>1947-3</v>
      </c>
      <c r="V228" s="51">
        <f>V227+V227*RATE(12,,-V219,V231)</f>
        <v>124.78085367528706</v>
      </c>
    </row>
    <row r="229" spans="19:22" x14ac:dyDescent="0.25">
      <c r="S229" s="46">
        <v>1947</v>
      </c>
      <c r="T229" s="47">
        <v>4</v>
      </c>
      <c r="U229" s="48" t="str">
        <f t="shared" si="21"/>
        <v>1947-4</v>
      </c>
      <c r="V229" s="51">
        <f>V228+V228*RATE(12,,-V219,V231)</f>
        <v>125.17054811296244</v>
      </c>
    </row>
    <row r="230" spans="19:22" x14ac:dyDescent="0.25">
      <c r="S230" s="46">
        <v>1947</v>
      </c>
      <c r="T230" s="47">
        <v>5</v>
      </c>
      <c r="U230" s="48" t="str">
        <f t="shared" si="21"/>
        <v>1947-5</v>
      </c>
      <c r="V230" s="51">
        <f>V229+V229*RATE(12,,-V219,V231)</f>
        <v>125.56145957833303</v>
      </c>
    </row>
    <row r="231" spans="19:22" x14ac:dyDescent="0.25">
      <c r="S231" s="46">
        <v>1947</v>
      </c>
      <c r="T231" s="47">
        <v>6</v>
      </c>
      <c r="U231" s="48" t="str">
        <f t="shared" si="21"/>
        <v>1947-6</v>
      </c>
      <c r="V231" s="50">
        <f>K28/L28*100</f>
        <v>125.95359187214198</v>
      </c>
    </row>
    <row r="232" spans="19:22" x14ac:dyDescent="0.25">
      <c r="S232" s="46">
        <v>1947</v>
      </c>
      <c r="T232" s="47">
        <v>7</v>
      </c>
      <c r="U232" s="48" t="str">
        <f t="shared" si="21"/>
        <v>1947-7</v>
      </c>
      <c r="V232" s="51">
        <f>V231+V231*RATE(12,,-V231,V243)</f>
        <v>126.18195422705838</v>
      </c>
    </row>
    <row r="233" spans="19:22" x14ac:dyDescent="0.25">
      <c r="S233" s="46">
        <v>1947</v>
      </c>
      <c r="T233" s="47">
        <v>8</v>
      </c>
      <c r="U233" s="48" t="str">
        <f t="shared" si="21"/>
        <v>1947-8</v>
      </c>
      <c r="V233" s="51">
        <f>V232+V232*RATE(12,,-V231,V243)</f>
        <v>126.41073061832236</v>
      </c>
    </row>
    <row r="234" spans="19:22" x14ac:dyDescent="0.25">
      <c r="S234" s="46">
        <v>1947</v>
      </c>
      <c r="T234" s="47">
        <v>9</v>
      </c>
      <c r="U234" s="48" t="str">
        <f t="shared" si="21"/>
        <v>1947-9</v>
      </c>
      <c r="V234" s="51">
        <f>V233+V233*RATE(12,,-V231,V243)</f>
        <v>126.63992179660974</v>
      </c>
    </row>
    <row r="235" spans="19:22" x14ac:dyDescent="0.25">
      <c r="S235" s="46">
        <v>1947</v>
      </c>
      <c r="T235" s="47">
        <v>10</v>
      </c>
      <c r="U235" s="48" t="str">
        <f t="shared" si="21"/>
        <v>1947-10</v>
      </c>
      <c r="V235" s="51">
        <f>V234+V234*RATE(12,,-V231,V243)</f>
        <v>126.86952851395735</v>
      </c>
    </row>
    <row r="236" spans="19:22" x14ac:dyDescent="0.25">
      <c r="S236" s="46">
        <v>1947</v>
      </c>
      <c r="T236" s="47">
        <v>11</v>
      </c>
      <c r="U236" s="48" t="str">
        <f t="shared" si="21"/>
        <v>1947-11</v>
      </c>
      <c r="V236" s="51">
        <f>V235+V235*RATE(12,,-V231,V243)</f>
        <v>127.09955152376553</v>
      </c>
    </row>
    <row r="237" spans="19:22" x14ac:dyDescent="0.25">
      <c r="S237" s="46">
        <v>1947</v>
      </c>
      <c r="T237" s="47">
        <v>12</v>
      </c>
      <c r="U237" s="48" t="str">
        <f t="shared" si="21"/>
        <v>1947-12</v>
      </c>
      <c r="V237" s="51">
        <f>V236+V236*RATE(12,,-V231,V243)</f>
        <v>127.32999158080058</v>
      </c>
    </row>
    <row r="238" spans="19:22" x14ac:dyDescent="0.25">
      <c r="S238" s="46">
        <v>1948</v>
      </c>
      <c r="T238" s="47">
        <v>1</v>
      </c>
      <c r="U238" s="48" t="str">
        <f t="shared" si="21"/>
        <v>1948-1</v>
      </c>
      <c r="V238" s="51">
        <f>V237+V237*RATE(12,,-V231,V243)</f>
        <v>127.56084944119725</v>
      </c>
    </row>
    <row r="239" spans="19:22" x14ac:dyDescent="0.25">
      <c r="S239" s="46">
        <v>1948</v>
      </c>
      <c r="T239" s="47">
        <v>2</v>
      </c>
      <c r="U239" s="48" t="str">
        <f t="shared" si="21"/>
        <v>1948-2</v>
      </c>
      <c r="V239" s="51">
        <f>V238+V238*RATE(12,,-V231,V243)</f>
        <v>127.79212586246119</v>
      </c>
    </row>
    <row r="240" spans="19:22" x14ac:dyDescent="0.25">
      <c r="S240" s="46">
        <v>1948</v>
      </c>
      <c r="T240" s="47">
        <v>3</v>
      </c>
      <c r="U240" s="48" t="str">
        <f t="shared" si="21"/>
        <v>1948-3</v>
      </c>
      <c r="V240" s="51">
        <f>V239+V239*RATE(12,,-V231,V243)</f>
        <v>128.0238216034715</v>
      </c>
    </row>
    <row r="241" spans="19:22" x14ac:dyDescent="0.25">
      <c r="S241" s="46">
        <v>1948</v>
      </c>
      <c r="T241" s="47">
        <v>4</v>
      </c>
      <c r="U241" s="48" t="str">
        <f t="shared" si="21"/>
        <v>1948-4</v>
      </c>
      <c r="V241" s="51">
        <f>V240+V240*RATE(12,,-V231,V243)</f>
        <v>128.25593742448314</v>
      </c>
    </row>
    <row r="242" spans="19:22" x14ac:dyDescent="0.25">
      <c r="S242" s="46">
        <v>1948</v>
      </c>
      <c r="T242" s="47">
        <v>5</v>
      </c>
      <c r="U242" s="48" t="str">
        <f t="shared" si="21"/>
        <v>1948-5</v>
      </c>
      <c r="V242" s="51">
        <f>V241+V241*RATE(12,,-V231,V243)</f>
        <v>128.48847408712948</v>
      </c>
    </row>
    <row r="243" spans="19:22" x14ac:dyDescent="0.25">
      <c r="S243" s="46">
        <v>1948</v>
      </c>
      <c r="T243" s="47">
        <v>6</v>
      </c>
      <c r="U243" s="48" t="str">
        <f t="shared" si="21"/>
        <v>1948-6</v>
      </c>
      <c r="V243" s="50">
        <f>K29/L29*100</f>
        <v>128.7214323543177</v>
      </c>
    </row>
    <row r="244" spans="19:22" x14ac:dyDescent="0.25">
      <c r="S244" s="46">
        <v>1948</v>
      </c>
      <c r="T244" s="47">
        <v>7</v>
      </c>
      <c r="U244" s="48" t="str">
        <f t="shared" si="21"/>
        <v>1948-7</v>
      </c>
      <c r="V244" s="51">
        <f>V243+V243*RATE(12,,-V243,V255)</f>
        <v>128.32717209928083</v>
      </c>
    </row>
    <row r="245" spans="19:22" x14ac:dyDescent="0.25">
      <c r="S245" s="46">
        <v>1948</v>
      </c>
      <c r="T245" s="47">
        <v>8</v>
      </c>
      <c r="U245" s="48" t="str">
        <f t="shared" si="21"/>
        <v>1948-8</v>
      </c>
      <c r="V245" s="51">
        <f>V244+V244*RATE(12,,-V243,V255)</f>
        <v>127.93411942207976</v>
      </c>
    </row>
    <row r="246" spans="19:22" x14ac:dyDescent="0.25">
      <c r="S246" s="46">
        <v>1948</v>
      </c>
      <c r="T246" s="47">
        <v>9</v>
      </c>
      <c r="U246" s="48" t="str">
        <f t="shared" si="21"/>
        <v>1948-9</v>
      </c>
      <c r="V246" s="51">
        <f>V245+V245*RATE(12,,-V243,V255)</f>
        <v>127.54227062403014</v>
      </c>
    </row>
    <row r="247" spans="19:22" x14ac:dyDescent="0.25">
      <c r="S247" s="46">
        <v>1948</v>
      </c>
      <c r="T247" s="47">
        <v>10</v>
      </c>
      <c r="U247" s="48" t="str">
        <f t="shared" si="21"/>
        <v>1948-10</v>
      </c>
      <c r="V247" s="51">
        <f>V246+V246*RATE(12,,-V243,V255)</f>
        <v>127.1516220177763</v>
      </c>
    </row>
    <row r="248" spans="19:22" x14ac:dyDescent="0.25">
      <c r="S248" s="46">
        <v>1948</v>
      </c>
      <c r="T248" s="47">
        <v>11</v>
      </c>
      <c r="U248" s="48" t="str">
        <f t="shared" si="21"/>
        <v>1948-11</v>
      </c>
      <c r="V248" s="51">
        <f>V247+V247*RATE(12,,-V243,V255)</f>
        <v>126.76216992725661</v>
      </c>
    </row>
    <row r="249" spans="19:22" x14ac:dyDescent="0.25">
      <c r="S249" s="46">
        <v>1948</v>
      </c>
      <c r="T249" s="47">
        <v>12</v>
      </c>
      <c r="U249" s="48" t="str">
        <f t="shared" si="21"/>
        <v>1948-12</v>
      </c>
      <c r="V249" s="51">
        <f>V248+V248*RATE(12,,-V243,V255)</f>
        <v>126.37391068766875</v>
      </c>
    </row>
    <row r="250" spans="19:22" x14ac:dyDescent="0.25">
      <c r="S250" s="46">
        <v>1949</v>
      </c>
      <c r="T250" s="47">
        <v>1</v>
      </c>
      <c r="U250" s="48" t="str">
        <f t="shared" si="21"/>
        <v>1949-1</v>
      </c>
      <c r="V250" s="51">
        <f>V249+V249*RATE(12,,-V243,V255)</f>
        <v>125.98684064543538</v>
      </c>
    </row>
    <row r="251" spans="19:22" x14ac:dyDescent="0.25">
      <c r="S251" s="46">
        <v>1949</v>
      </c>
      <c r="T251" s="47">
        <v>2</v>
      </c>
      <c r="U251" s="48" t="str">
        <f t="shared" si="21"/>
        <v>1949-2</v>
      </c>
      <c r="V251" s="51">
        <f>V250+V250*RATE(12,,-V243,V255)</f>
        <v>125.60095615816964</v>
      </c>
    </row>
    <row r="252" spans="19:22" x14ac:dyDescent="0.25">
      <c r="S252" s="46">
        <v>1949</v>
      </c>
      <c r="T252" s="47">
        <v>3</v>
      </c>
      <c r="U252" s="48" t="str">
        <f t="shared" si="21"/>
        <v>1949-3</v>
      </c>
      <c r="V252" s="51">
        <f>V251+V251*RATE(12,,-V243,V255)</f>
        <v>125.21625359464093</v>
      </c>
    </row>
    <row r="253" spans="19:22" x14ac:dyDescent="0.25">
      <c r="S253" s="46">
        <v>1949</v>
      </c>
      <c r="T253" s="47">
        <v>4</v>
      </c>
      <c r="U253" s="48" t="str">
        <f t="shared" si="21"/>
        <v>1949-4</v>
      </c>
      <c r="V253" s="51">
        <f>V252+V252*RATE(12,,-V243,V255)</f>
        <v>124.83272933474073</v>
      </c>
    </row>
    <row r="254" spans="19:22" x14ac:dyDescent="0.25">
      <c r="S254" s="46">
        <v>1949</v>
      </c>
      <c r="T254" s="47">
        <v>5</v>
      </c>
      <c r="U254" s="48" t="str">
        <f t="shared" si="21"/>
        <v>1949-5</v>
      </c>
      <c r="V254" s="51">
        <f>V253+V253*RATE(12,,-V243,V255)</f>
        <v>124.45037976944853</v>
      </c>
    </row>
    <row r="255" spans="19:22" x14ac:dyDescent="0.25">
      <c r="S255" s="46">
        <v>1949</v>
      </c>
      <c r="T255" s="47">
        <v>6</v>
      </c>
      <c r="U255" s="48" t="str">
        <f t="shared" si="21"/>
        <v>1949-6</v>
      </c>
      <c r="V255" s="50">
        <f>K30/L30*100</f>
        <v>124.069201300394</v>
      </c>
    </row>
    <row r="256" spans="19:22" x14ac:dyDescent="0.25">
      <c r="S256" s="46">
        <v>1949</v>
      </c>
      <c r="T256" s="47">
        <v>7</v>
      </c>
      <c r="U256" s="48" t="str">
        <f t="shared" si="21"/>
        <v>1949-7</v>
      </c>
      <c r="V256" s="51">
        <f>V255+V255*RATE(12,,-V255,V267)</f>
        <v>123.61443205025121</v>
      </c>
    </row>
    <row r="257" spans="19:22" x14ac:dyDescent="0.25">
      <c r="S257" s="46">
        <v>1949</v>
      </c>
      <c r="T257" s="47">
        <v>8</v>
      </c>
      <c r="U257" s="48" t="str">
        <f t="shared" si="21"/>
        <v>1949-8</v>
      </c>
      <c r="V257" s="51">
        <f>V256+V256*RATE(12,,-V255,V267)</f>
        <v>123.16132973330947</v>
      </c>
    </row>
    <row r="258" spans="19:22" x14ac:dyDescent="0.25">
      <c r="S258" s="46">
        <v>1949</v>
      </c>
      <c r="T258" s="47">
        <v>9</v>
      </c>
      <c r="U258" s="48" t="str">
        <f t="shared" si="21"/>
        <v>1949-9</v>
      </c>
      <c r="V258" s="51">
        <f>V257+V257*RATE(12,,-V255,V267)</f>
        <v>122.70988823951122</v>
      </c>
    </row>
    <row r="259" spans="19:22" x14ac:dyDescent="0.25">
      <c r="S259" s="46">
        <v>1949</v>
      </c>
      <c r="T259" s="47">
        <v>10</v>
      </c>
      <c r="U259" s="48" t="str">
        <f t="shared" si="21"/>
        <v>1949-10</v>
      </c>
      <c r="V259" s="51">
        <f>V258+V258*RATE(12,,-V255,V267)</f>
        <v>122.26010148119498</v>
      </c>
    </row>
    <row r="260" spans="19:22" x14ac:dyDescent="0.25">
      <c r="S260" s="46">
        <v>1949</v>
      </c>
      <c r="T260" s="47">
        <v>11</v>
      </c>
      <c r="U260" s="48" t="str">
        <f t="shared" si="21"/>
        <v>1949-11</v>
      </c>
      <c r="V260" s="51">
        <f>V259+V259*RATE(12,,-V255,V267)</f>
        <v>121.81196339301331</v>
      </c>
    </row>
    <row r="261" spans="19:22" x14ac:dyDescent="0.25">
      <c r="S261" s="46">
        <v>1949</v>
      </c>
      <c r="T261" s="47">
        <v>12</v>
      </c>
      <c r="U261" s="48" t="str">
        <f t="shared" si="21"/>
        <v>1949-12</v>
      </c>
      <c r="V261" s="51">
        <f>V260+V260*RATE(12,,-V255,V267)</f>
        <v>121.36546793185099</v>
      </c>
    </row>
    <row r="262" spans="19:22" x14ac:dyDescent="0.25">
      <c r="S262" s="46">
        <v>1950</v>
      </c>
      <c r="T262" s="47">
        <v>1</v>
      </c>
      <c r="U262" s="48" t="str">
        <f t="shared" si="21"/>
        <v>1950-1</v>
      </c>
      <c r="V262" s="51">
        <f>V261+V261*RATE(12,,-V255,V267)</f>
        <v>120.92060907674347</v>
      </c>
    </row>
    <row r="263" spans="19:22" x14ac:dyDescent="0.25">
      <c r="S263" s="46">
        <v>1950</v>
      </c>
      <c r="T263" s="47">
        <v>2</v>
      </c>
      <c r="U263" s="48" t="str">
        <f t="shared" si="21"/>
        <v>1950-2</v>
      </c>
      <c r="V263" s="51">
        <f>V262+V262*RATE(12,,-V255,V267)</f>
        <v>120.4773808287958</v>
      </c>
    </row>
    <row r="264" spans="19:22" x14ac:dyDescent="0.25">
      <c r="S264" s="46">
        <v>1950</v>
      </c>
      <c r="T264" s="47">
        <v>3</v>
      </c>
      <c r="U264" s="48" t="str">
        <f t="shared" ref="U264:U327" si="22">_xlfn.CONCAT(S264,"-",T264)</f>
        <v>1950-3</v>
      </c>
      <c r="V264" s="51">
        <f>V263+V263*RATE(12,,-V255,V267)</f>
        <v>120.03577721110165</v>
      </c>
    </row>
    <row r="265" spans="19:22" x14ac:dyDescent="0.25">
      <c r="S265" s="46">
        <v>1950</v>
      </c>
      <c r="T265" s="47">
        <v>4</v>
      </c>
      <c r="U265" s="48" t="str">
        <f t="shared" si="22"/>
        <v>1950-4</v>
      </c>
      <c r="V265" s="51">
        <f>V264+V264*RATE(12,,-V255,V267)</f>
        <v>119.59579226866271</v>
      </c>
    </row>
    <row r="266" spans="19:22" x14ac:dyDescent="0.25">
      <c r="S266" s="46">
        <v>1950</v>
      </c>
      <c r="T266" s="47">
        <v>5</v>
      </c>
      <c r="U266" s="48" t="str">
        <f t="shared" si="22"/>
        <v>1950-5</v>
      </c>
      <c r="V266" s="51">
        <f>V265+V265*RATE(12,,-V255,V267)</f>
        <v>119.15742006830841</v>
      </c>
    </row>
    <row r="267" spans="19:22" x14ac:dyDescent="0.25">
      <c r="S267" s="46">
        <v>1950</v>
      </c>
      <c r="T267" s="47">
        <v>6</v>
      </c>
      <c r="U267" s="48" t="str">
        <f t="shared" si="22"/>
        <v>1950-6</v>
      </c>
      <c r="V267" s="50">
        <f>K31/L31*100</f>
        <v>118.72065469816097</v>
      </c>
    </row>
    <row r="268" spans="19:22" x14ac:dyDescent="0.25">
      <c r="S268" s="46">
        <v>1950</v>
      </c>
      <c r="T268" s="47">
        <v>7</v>
      </c>
      <c r="U268" s="48" t="str">
        <f t="shared" si="22"/>
        <v>1950-7</v>
      </c>
      <c r="V268" s="51">
        <f>V267+V267*RATE(12,,-V267,V279)</f>
        <v>118.56096042606701</v>
      </c>
    </row>
    <row r="269" spans="19:22" x14ac:dyDescent="0.25">
      <c r="S269" s="46">
        <v>1950</v>
      </c>
      <c r="T269" s="47">
        <v>8</v>
      </c>
      <c r="U269" s="48" t="str">
        <f t="shared" si="22"/>
        <v>1950-8</v>
      </c>
      <c r="V269" s="51">
        <f>V268+V268*RATE(12,,-V267,V279)</f>
        <v>118.40148096293451</v>
      </c>
    </row>
    <row r="270" spans="19:22" x14ac:dyDescent="0.25">
      <c r="S270" s="46">
        <v>1950</v>
      </c>
      <c r="T270" s="47">
        <v>9</v>
      </c>
      <c r="U270" s="48" t="str">
        <f t="shared" si="22"/>
        <v>1950-9</v>
      </c>
      <c r="V270" s="51">
        <f>V269+V269*RATE(12,,-V267,V279)</f>
        <v>118.2422160198183</v>
      </c>
    </row>
    <row r="271" spans="19:22" x14ac:dyDescent="0.25">
      <c r="S271" s="46">
        <v>1950</v>
      </c>
      <c r="T271" s="47">
        <v>10</v>
      </c>
      <c r="U271" s="48" t="str">
        <f t="shared" si="22"/>
        <v>1950-10</v>
      </c>
      <c r="V271" s="51">
        <f>V270+V270*RATE(12,,-V267,V279)</f>
        <v>118.08316530816185</v>
      </c>
    </row>
    <row r="272" spans="19:22" x14ac:dyDescent="0.25">
      <c r="S272" s="46">
        <v>1950</v>
      </c>
      <c r="T272" s="47">
        <v>11</v>
      </c>
      <c r="U272" s="48" t="str">
        <f t="shared" si="22"/>
        <v>1950-11</v>
      </c>
      <c r="V272" s="51">
        <f>V271+V271*RATE(12,,-V267,V279)</f>
        <v>117.92432853979682</v>
      </c>
    </row>
    <row r="273" spans="19:22" x14ac:dyDescent="0.25">
      <c r="S273" s="46">
        <v>1950</v>
      </c>
      <c r="T273" s="47">
        <v>12</v>
      </c>
      <c r="U273" s="48" t="str">
        <f t="shared" si="22"/>
        <v>1950-12</v>
      </c>
      <c r="V273" s="51">
        <f>V272+V272*RATE(12,,-V267,V279)</f>
        <v>117.76570542694245</v>
      </c>
    </row>
    <row r="274" spans="19:22" x14ac:dyDescent="0.25">
      <c r="S274" s="46">
        <v>1951</v>
      </c>
      <c r="T274" s="47">
        <v>1</v>
      </c>
      <c r="U274" s="48" t="str">
        <f t="shared" si="22"/>
        <v>1951-1</v>
      </c>
      <c r="V274" s="51">
        <f>V273+V273*RATE(12,,-V267,V279)</f>
        <v>117.60729568220509</v>
      </c>
    </row>
    <row r="275" spans="19:22" x14ac:dyDescent="0.25">
      <c r="S275" s="46">
        <v>1951</v>
      </c>
      <c r="T275" s="47">
        <v>2</v>
      </c>
      <c r="U275" s="48" t="str">
        <f t="shared" si="22"/>
        <v>1951-2</v>
      </c>
      <c r="V275" s="51">
        <f>V274+V274*RATE(12,,-V267,V279)</f>
        <v>117.4490990185777</v>
      </c>
    </row>
    <row r="276" spans="19:22" x14ac:dyDescent="0.25">
      <c r="S276" s="46">
        <v>1951</v>
      </c>
      <c r="T276" s="47">
        <v>3</v>
      </c>
      <c r="U276" s="48" t="str">
        <f t="shared" si="22"/>
        <v>1951-3</v>
      </c>
      <c r="V276" s="51">
        <f>V275+V275*RATE(12,,-V267,V279)</f>
        <v>117.29111514943926</v>
      </c>
    </row>
    <row r="277" spans="19:22" x14ac:dyDescent="0.25">
      <c r="S277" s="46">
        <v>1951</v>
      </c>
      <c r="T277" s="47">
        <v>4</v>
      </c>
      <c r="U277" s="48" t="str">
        <f t="shared" si="22"/>
        <v>1951-4</v>
      </c>
      <c r="V277" s="51">
        <f>V276+V276*RATE(12,,-V267,V279)</f>
        <v>117.13334378855433</v>
      </c>
    </row>
    <row r="278" spans="19:22" x14ac:dyDescent="0.25">
      <c r="S278" s="46">
        <v>1951</v>
      </c>
      <c r="T278" s="47">
        <v>5</v>
      </c>
      <c r="U278" s="48" t="str">
        <f t="shared" si="22"/>
        <v>1951-5</v>
      </c>
      <c r="V278" s="51">
        <f>V277+V277*RATE(12,,-V267,V279)</f>
        <v>116.97578465007247</v>
      </c>
    </row>
    <row r="279" spans="19:22" x14ac:dyDescent="0.25">
      <c r="S279" s="46">
        <v>1951</v>
      </c>
      <c r="T279" s="47">
        <v>6</v>
      </c>
      <c r="U279" s="48" t="str">
        <f t="shared" si="22"/>
        <v>1951-6</v>
      </c>
      <c r="V279" s="50">
        <f>K32/L32*100</f>
        <v>116.81843744829041</v>
      </c>
    </row>
    <row r="280" spans="19:22" x14ac:dyDescent="0.25">
      <c r="S280" s="46">
        <v>1951</v>
      </c>
      <c r="T280" s="47">
        <v>7</v>
      </c>
      <c r="U280" s="48" t="str">
        <f t="shared" si="22"/>
        <v>1951-7</v>
      </c>
      <c r="V280" s="51">
        <f>V279+V279*RATE(12,,-V279,V291)</f>
        <v>116.36568414912388</v>
      </c>
    </row>
    <row r="281" spans="19:22" x14ac:dyDescent="0.25">
      <c r="S281" s="46">
        <v>1951</v>
      </c>
      <c r="T281" s="47">
        <v>8</v>
      </c>
      <c r="U281" s="48" t="str">
        <f t="shared" si="22"/>
        <v>1951-8</v>
      </c>
      <c r="V281" s="51">
        <f>V280+V280*RATE(12,,-V279,V291)</f>
        <v>115.91468558623343</v>
      </c>
    </row>
    <row r="282" spans="19:22" x14ac:dyDescent="0.25">
      <c r="S282" s="46">
        <v>1951</v>
      </c>
      <c r="T282" s="47">
        <v>9</v>
      </c>
      <c r="U282" s="48" t="str">
        <f t="shared" si="22"/>
        <v>1951-9</v>
      </c>
      <c r="V282" s="51">
        <f>V281+V281*RATE(12,,-V279,V291)</f>
        <v>115.46543495878646</v>
      </c>
    </row>
    <row r="283" spans="19:22" x14ac:dyDescent="0.25">
      <c r="S283" s="46">
        <v>1951</v>
      </c>
      <c r="T283" s="47">
        <v>10</v>
      </c>
      <c r="U283" s="48" t="str">
        <f t="shared" si="22"/>
        <v>1951-10</v>
      </c>
      <c r="V283" s="51">
        <f>V282+V282*RATE(12,,-V279,V291)</f>
        <v>115.01792549230836</v>
      </c>
    </row>
    <row r="284" spans="19:22" x14ac:dyDescent="0.25">
      <c r="S284" s="46">
        <v>1951</v>
      </c>
      <c r="T284" s="47">
        <v>11</v>
      </c>
      <c r="U284" s="48" t="str">
        <f t="shared" si="22"/>
        <v>1951-11</v>
      </c>
      <c r="V284" s="51">
        <f>V283+V283*RATE(12,,-V279,V291)</f>
        <v>114.57215043858035</v>
      </c>
    </row>
    <row r="285" spans="19:22" x14ac:dyDescent="0.25">
      <c r="S285" s="46">
        <v>1951</v>
      </c>
      <c r="T285" s="47">
        <v>12</v>
      </c>
      <c r="U285" s="48" t="str">
        <f t="shared" si="22"/>
        <v>1951-12</v>
      </c>
      <c r="V285" s="51">
        <f>V284+V284*RATE(12,,-V279,V291)</f>
        <v>114.12810307553774</v>
      </c>
    </row>
    <row r="286" spans="19:22" x14ac:dyDescent="0.25">
      <c r="S286" s="46">
        <v>1952</v>
      </c>
      <c r="T286" s="47">
        <v>1</v>
      </c>
      <c r="U286" s="48" t="str">
        <f t="shared" si="22"/>
        <v>1952-1</v>
      </c>
      <c r="V286" s="51">
        <f>V285+V285*RATE(12,,-V279,V291)</f>
        <v>113.68577670716853</v>
      </c>
    </row>
    <row r="287" spans="19:22" x14ac:dyDescent="0.25">
      <c r="S287" s="46">
        <v>1952</v>
      </c>
      <c r="T287" s="47">
        <v>2</v>
      </c>
      <c r="U287" s="48" t="str">
        <f t="shared" si="22"/>
        <v>1952-2</v>
      </c>
      <c r="V287" s="51">
        <f>V286+V286*RATE(12,,-V279,V291)</f>
        <v>113.24516466341247</v>
      </c>
    </row>
    <row r="288" spans="19:22" x14ac:dyDescent="0.25">
      <c r="S288" s="46">
        <v>1952</v>
      </c>
      <c r="T288" s="47">
        <v>3</v>
      </c>
      <c r="U288" s="48" t="str">
        <f t="shared" si="22"/>
        <v>1952-3</v>
      </c>
      <c r="V288" s="51">
        <f>V287+V287*RATE(12,,-V279,V291)</f>
        <v>112.80626030006046</v>
      </c>
    </row>
    <row r="289" spans="19:22" x14ac:dyDescent="0.25">
      <c r="S289" s="46">
        <v>1952</v>
      </c>
      <c r="T289" s="47">
        <v>4</v>
      </c>
      <c r="U289" s="48" t="str">
        <f t="shared" si="22"/>
        <v>1952-4</v>
      </c>
      <c r="V289" s="51">
        <f>V288+V288*RATE(12,,-V279,V291)</f>
        <v>112.36905699865439</v>
      </c>
    </row>
    <row r="290" spans="19:22" x14ac:dyDescent="0.25">
      <c r="S290" s="46">
        <v>1952</v>
      </c>
      <c r="T290" s="47">
        <v>5</v>
      </c>
      <c r="U290" s="48" t="str">
        <f t="shared" si="22"/>
        <v>1952-5</v>
      </c>
      <c r="V290" s="51">
        <f>V289+V289*RATE(12,,-V279,V291)</f>
        <v>111.93354816638728</v>
      </c>
    </row>
    <row r="291" spans="19:22" x14ac:dyDescent="0.25">
      <c r="S291" s="46">
        <v>1952</v>
      </c>
      <c r="T291" s="47">
        <v>6</v>
      </c>
      <c r="U291" s="48" t="str">
        <f t="shared" si="22"/>
        <v>1952-6</v>
      </c>
      <c r="V291" s="50">
        <f>K33/L33*100</f>
        <v>111.49972723555183</v>
      </c>
    </row>
    <row r="292" spans="19:22" x14ac:dyDescent="0.25">
      <c r="S292" s="46">
        <v>1952</v>
      </c>
      <c r="T292" s="47">
        <v>7</v>
      </c>
      <c r="U292" s="48" t="str">
        <f t="shared" si="22"/>
        <v>1952-7</v>
      </c>
      <c r="V292" s="51">
        <f>V291+V291*RATE(12,,-V291,V303)</f>
        <v>111.42075411704116</v>
      </c>
    </row>
    <row r="293" spans="19:22" x14ac:dyDescent="0.25">
      <c r="S293" s="46">
        <v>1952</v>
      </c>
      <c r="T293" s="47">
        <v>8</v>
      </c>
      <c r="U293" s="48" t="str">
        <f t="shared" si="22"/>
        <v>1952-8</v>
      </c>
      <c r="V293" s="51">
        <f>V292+V292*RATE(12,,-V291,V303)</f>
        <v>111.34183693367581</v>
      </c>
    </row>
    <row r="294" spans="19:22" x14ac:dyDescent="0.25">
      <c r="S294" s="46">
        <v>1952</v>
      </c>
      <c r="T294" s="47">
        <v>9</v>
      </c>
      <c r="U294" s="48" t="str">
        <f t="shared" si="22"/>
        <v>1952-9</v>
      </c>
      <c r="V294" s="51">
        <f>V293+V293*RATE(12,,-V291,V303)</f>
        <v>111.262975645838</v>
      </c>
    </row>
    <row r="295" spans="19:22" x14ac:dyDescent="0.25">
      <c r="S295" s="46">
        <v>1952</v>
      </c>
      <c r="T295" s="47">
        <v>10</v>
      </c>
      <c r="U295" s="48" t="str">
        <f t="shared" si="22"/>
        <v>1952-10</v>
      </c>
      <c r="V295" s="51">
        <f>V294+V294*RATE(12,,-V291,V303)</f>
        <v>111.184170213938</v>
      </c>
    </row>
    <row r="296" spans="19:22" x14ac:dyDescent="0.25">
      <c r="S296" s="46">
        <v>1952</v>
      </c>
      <c r="T296" s="47">
        <v>11</v>
      </c>
      <c r="U296" s="48" t="str">
        <f t="shared" si="22"/>
        <v>1952-11</v>
      </c>
      <c r="V296" s="51">
        <f>V295+V295*RATE(12,,-V291,V303)</f>
        <v>111.10542059841413</v>
      </c>
    </row>
    <row r="297" spans="19:22" x14ac:dyDescent="0.25">
      <c r="S297" s="46">
        <v>1952</v>
      </c>
      <c r="T297" s="47">
        <v>12</v>
      </c>
      <c r="U297" s="48" t="str">
        <f t="shared" si="22"/>
        <v>1952-12</v>
      </c>
      <c r="V297" s="51">
        <f>V296+V296*RATE(12,,-V291,V303)</f>
        <v>111.02672675973271</v>
      </c>
    </row>
    <row r="298" spans="19:22" x14ac:dyDescent="0.25">
      <c r="S298" s="46">
        <v>1953</v>
      </c>
      <c r="T298" s="47">
        <v>1</v>
      </c>
      <c r="U298" s="48" t="str">
        <f t="shared" si="22"/>
        <v>1953-1</v>
      </c>
      <c r="V298" s="51">
        <f>V297+V297*RATE(12,,-V291,V303)</f>
        <v>110.94808865838807</v>
      </c>
    </row>
    <row r="299" spans="19:22" x14ac:dyDescent="0.25">
      <c r="S299" s="46">
        <v>1953</v>
      </c>
      <c r="T299" s="47">
        <v>2</v>
      </c>
      <c r="U299" s="48" t="str">
        <f t="shared" si="22"/>
        <v>1953-2</v>
      </c>
      <c r="V299" s="51">
        <f>V298+V298*RATE(12,,-V291,V303)</f>
        <v>110.86950625490253</v>
      </c>
    </row>
    <row r="300" spans="19:22" x14ac:dyDescent="0.25">
      <c r="S300" s="46">
        <v>1953</v>
      </c>
      <c r="T300" s="47">
        <v>3</v>
      </c>
      <c r="U300" s="48" t="str">
        <f t="shared" si="22"/>
        <v>1953-3</v>
      </c>
      <c r="V300" s="51">
        <f>V299+V299*RATE(12,,-V291,V303)</f>
        <v>110.79097950982636</v>
      </c>
    </row>
    <row r="301" spans="19:22" x14ac:dyDescent="0.25">
      <c r="S301" s="46">
        <v>1953</v>
      </c>
      <c r="T301" s="47">
        <v>4</v>
      </c>
      <c r="U301" s="48" t="str">
        <f t="shared" si="22"/>
        <v>1953-4</v>
      </c>
      <c r="V301" s="51">
        <f>V300+V300*RATE(12,,-V291,V303)</f>
        <v>110.71250838373777</v>
      </c>
    </row>
    <row r="302" spans="19:22" x14ac:dyDescent="0.25">
      <c r="S302" s="46">
        <v>1953</v>
      </c>
      <c r="T302" s="47">
        <v>5</v>
      </c>
      <c r="U302" s="48" t="str">
        <f t="shared" si="22"/>
        <v>1953-5</v>
      </c>
      <c r="V302" s="51">
        <f>V301+V301*RATE(12,,-V291,V303)</f>
        <v>110.63409283724292</v>
      </c>
    </row>
    <row r="303" spans="19:22" x14ac:dyDescent="0.25">
      <c r="S303" s="46">
        <v>1953</v>
      </c>
      <c r="T303" s="47">
        <v>6</v>
      </c>
      <c r="U303" s="48" t="str">
        <f t="shared" si="22"/>
        <v>1953-6</v>
      </c>
      <c r="V303" s="50">
        <f>K34/L34*100</f>
        <v>110.55573283078768</v>
      </c>
    </row>
    <row r="304" spans="19:22" x14ac:dyDescent="0.25">
      <c r="S304" s="46">
        <v>1953</v>
      </c>
      <c r="T304" s="47">
        <v>7</v>
      </c>
      <c r="U304" s="48" t="str">
        <f t="shared" si="22"/>
        <v>1953-7</v>
      </c>
      <c r="V304" s="51">
        <f>V303+V303*RATE(12,,-V303,V315)</f>
        <v>110.65866614962773</v>
      </c>
    </row>
    <row r="305" spans="19:22" x14ac:dyDescent="0.25">
      <c r="S305" s="46">
        <v>1953</v>
      </c>
      <c r="T305" s="47">
        <v>8</v>
      </c>
      <c r="U305" s="48" t="str">
        <f t="shared" si="22"/>
        <v>1953-8</v>
      </c>
      <c r="V305" s="51">
        <f>V304+V304*RATE(12,,-V303,V315)</f>
        <v>110.76169530491025</v>
      </c>
    </row>
    <row r="306" spans="19:22" x14ac:dyDescent="0.25">
      <c r="S306" s="46">
        <v>1953</v>
      </c>
      <c r="T306" s="47">
        <v>9</v>
      </c>
      <c r="U306" s="48" t="str">
        <f t="shared" si="22"/>
        <v>1953-9</v>
      </c>
      <c r="V306" s="51">
        <f>V305+V305*RATE(12,,-V303,V315)</f>
        <v>110.86482038586409</v>
      </c>
    </row>
    <row r="307" spans="19:22" x14ac:dyDescent="0.25">
      <c r="S307" s="46">
        <v>1953</v>
      </c>
      <c r="T307" s="47">
        <v>10</v>
      </c>
      <c r="U307" s="48" t="str">
        <f t="shared" si="22"/>
        <v>1953-10</v>
      </c>
      <c r="V307" s="51">
        <f>V306+V306*RATE(12,,-V303,V315)</f>
        <v>110.96804148180121</v>
      </c>
    </row>
    <row r="308" spans="19:22" x14ac:dyDescent="0.25">
      <c r="S308" s="46">
        <v>1953</v>
      </c>
      <c r="T308" s="47">
        <v>11</v>
      </c>
      <c r="U308" s="48" t="str">
        <f t="shared" si="22"/>
        <v>1953-11</v>
      </c>
      <c r="V308" s="51">
        <f>V307+V307*RATE(12,,-V303,V315)</f>
        <v>111.0713586821167</v>
      </c>
    </row>
    <row r="309" spans="19:22" x14ac:dyDescent="0.25">
      <c r="S309" s="46">
        <v>1953</v>
      </c>
      <c r="T309" s="47">
        <v>12</v>
      </c>
      <c r="U309" s="48" t="str">
        <f t="shared" si="22"/>
        <v>1953-12</v>
      </c>
      <c r="V309" s="51">
        <f>V308+V308*RATE(12,,-V303,V315)</f>
        <v>111.17477207628889</v>
      </c>
    </row>
    <row r="310" spans="19:22" x14ac:dyDescent="0.25">
      <c r="S310" s="46">
        <v>1954</v>
      </c>
      <c r="T310" s="47">
        <v>1</v>
      </c>
      <c r="U310" s="48" t="str">
        <f t="shared" si="22"/>
        <v>1954-1</v>
      </c>
      <c r="V310" s="51">
        <f>V309+V309*RATE(12,,-V303,V315)</f>
        <v>111.27828175387943</v>
      </c>
    </row>
    <row r="311" spans="19:22" x14ac:dyDescent="0.25">
      <c r="S311" s="46">
        <v>1954</v>
      </c>
      <c r="T311" s="47">
        <v>2</v>
      </c>
      <c r="U311" s="48" t="str">
        <f t="shared" si="22"/>
        <v>1954-2</v>
      </c>
      <c r="V311" s="51">
        <f>V310+V310*RATE(12,,-V303,V315)</f>
        <v>111.38188780453333</v>
      </c>
    </row>
    <row r="312" spans="19:22" x14ac:dyDescent="0.25">
      <c r="S312" s="46">
        <v>1954</v>
      </c>
      <c r="T312" s="47">
        <v>3</v>
      </c>
      <c r="U312" s="48" t="str">
        <f t="shared" si="22"/>
        <v>1954-3</v>
      </c>
      <c r="V312" s="51">
        <f>V311+V311*RATE(12,,-V303,V315)</f>
        <v>111.48559031797912</v>
      </c>
    </row>
    <row r="313" spans="19:22" x14ac:dyDescent="0.25">
      <c r="S313" s="46">
        <v>1954</v>
      </c>
      <c r="T313" s="47">
        <v>4</v>
      </c>
      <c r="U313" s="48" t="str">
        <f t="shared" si="22"/>
        <v>1954-4</v>
      </c>
      <c r="V313" s="51">
        <f>V312+V312*RATE(12,,-V303,V315)</f>
        <v>111.58938938402879</v>
      </c>
    </row>
    <row r="314" spans="19:22" x14ac:dyDescent="0.25">
      <c r="S314" s="46">
        <v>1954</v>
      </c>
      <c r="T314" s="47">
        <v>5</v>
      </c>
      <c r="U314" s="48" t="str">
        <f t="shared" si="22"/>
        <v>1954-5</v>
      </c>
      <c r="V314" s="51">
        <f>V313+V313*RATE(12,,-V303,V315)</f>
        <v>111.69328509257802</v>
      </c>
    </row>
    <row r="315" spans="19:22" x14ac:dyDescent="0.25">
      <c r="S315" s="46">
        <v>1954</v>
      </c>
      <c r="T315" s="47">
        <v>6</v>
      </c>
      <c r="U315" s="48" t="str">
        <f t="shared" si="22"/>
        <v>1954-6</v>
      </c>
      <c r="V315" s="50">
        <f>K35/L35*100</f>
        <v>111.79727753348652</v>
      </c>
    </row>
    <row r="316" spans="19:22" x14ac:dyDescent="0.25">
      <c r="S316" s="46">
        <v>1954</v>
      </c>
      <c r="T316" s="47">
        <v>7</v>
      </c>
      <c r="U316" s="48" t="str">
        <f t="shared" si="22"/>
        <v>1954-7</v>
      </c>
      <c r="V316" s="51">
        <f>V315+V315*RATE(12,,-V315,V327)</f>
        <v>111.85453660532873</v>
      </c>
    </row>
    <row r="317" spans="19:22" x14ac:dyDescent="0.25">
      <c r="S317" s="46">
        <v>1954</v>
      </c>
      <c r="T317" s="47">
        <v>8</v>
      </c>
      <c r="U317" s="48" t="str">
        <f t="shared" si="22"/>
        <v>1954-8</v>
      </c>
      <c r="V317" s="51">
        <f>V316+V316*RATE(12,,-V315,V327)</f>
        <v>111.91182500347817</v>
      </c>
    </row>
    <row r="318" spans="19:22" x14ac:dyDescent="0.25">
      <c r="S318" s="46">
        <v>1954</v>
      </c>
      <c r="T318" s="47">
        <v>9</v>
      </c>
      <c r="U318" s="48" t="str">
        <f t="shared" si="22"/>
        <v>1954-9</v>
      </c>
      <c r="V318" s="51">
        <f>V317+V317*RATE(12,,-V315,V327)</f>
        <v>111.96914274295486</v>
      </c>
    </row>
    <row r="319" spans="19:22" x14ac:dyDescent="0.25">
      <c r="S319" s="46">
        <v>1954</v>
      </c>
      <c r="T319" s="47">
        <v>10</v>
      </c>
      <c r="U319" s="48" t="str">
        <f t="shared" si="22"/>
        <v>1954-10</v>
      </c>
      <c r="V319" s="51">
        <f>V318+V318*RATE(12,,-V315,V327)</f>
        <v>112.0264898387865</v>
      </c>
    </row>
    <row r="320" spans="19:22" x14ac:dyDescent="0.25">
      <c r="S320" s="46">
        <v>1954</v>
      </c>
      <c r="T320" s="47">
        <v>11</v>
      </c>
      <c r="U320" s="48" t="str">
        <f t="shared" si="22"/>
        <v>1954-11</v>
      </c>
      <c r="V320" s="51">
        <f>V319+V319*RATE(12,,-V315,V327)</f>
        <v>112.08386630600852</v>
      </c>
    </row>
    <row r="321" spans="19:22" x14ac:dyDescent="0.25">
      <c r="S321" s="46">
        <v>1954</v>
      </c>
      <c r="T321" s="47">
        <v>12</v>
      </c>
      <c r="U321" s="48" t="str">
        <f t="shared" si="22"/>
        <v>1954-12</v>
      </c>
      <c r="V321" s="51">
        <f>V320+V320*RATE(12,,-V315,V327)</f>
        <v>112.141272159664</v>
      </c>
    </row>
    <row r="322" spans="19:22" x14ac:dyDescent="0.25">
      <c r="S322" s="46">
        <v>1955</v>
      </c>
      <c r="T322" s="47">
        <v>1</v>
      </c>
      <c r="U322" s="48" t="str">
        <f t="shared" si="22"/>
        <v>1955-1</v>
      </c>
      <c r="V322" s="51">
        <f>V321+V321*RATE(12,,-V315,V327)</f>
        <v>112.19870741480376</v>
      </c>
    </row>
    <row r="323" spans="19:22" x14ac:dyDescent="0.25">
      <c r="S323" s="46">
        <v>1955</v>
      </c>
      <c r="T323" s="47">
        <v>2</v>
      </c>
      <c r="U323" s="48" t="str">
        <f t="shared" si="22"/>
        <v>1955-2</v>
      </c>
      <c r="V323" s="51">
        <f>V322+V322*RATE(12,,-V315,V327)</f>
        <v>112.25617208648634</v>
      </c>
    </row>
    <row r="324" spans="19:22" x14ac:dyDescent="0.25">
      <c r="S324" s="46">
        <v>1955</v>
      </c>
      <c r="T324" s="47">
        <v>3</v>
      </c>
      <c r="U324" s="48" t="str">
        <f t="shared" si="22"/>
        <v>1955-3</v>
      </c>
      <c r="V324" s="51">
        <f>V323+V323*RATE(12,,-V315,V327)</f>
        <v>112.31366618977796</v>
      </c>
    </row>
    <row r="325" spans="19:22" x14ac:dyDescent="0.25">
      <c r="S325" s="46">
        <v>1955</v>
      </c>
      <c r="T325" s="47">
        <v>4</v>
      </c>
      <c r="U325" s="48" t="str">
        <f t="shared" si="22"/>
        <v>1955-4</v>
      </c>
      <c r="V325" s="51">
        <f>V324+V324*RATE(12,,-V315,V327)</f>
        <v>112.37118973975257</v>
      </c>
    </row>
    <row r="326" spans="19:22" x14ac:dyDescent="0.25">
      <c r="S326" s="46">
        <v>1955</v>
      </c>
      <c r="T326" s="47">
        <v>5</v>
      </c>
      <c r="U326" s="48" t="str">
        <f t="shared" si="22"/>
        <v>1955-5</v>
      </c>
      <c r="V326" s="51">
        <f>V325+V325*RATE(12,,-V315,V327)</f>
        <v>112.42874275149184</v>
      </c>
    </row>
    <row r="327" spans="19:22" x14ac:dyDescent="0.25">
      <c r="S327" s="46">
        <v>1955</v>
      </c>
      <c r="T327" s="47">
        <v>6</v>
      </c>
      <c r="U327" s="48" t="str">
        <f t="shared" si="22"/>
        <v>1955-6</v>
      </c>
      <c r="V327" s="50">
        <f>K36/L36*100</f>
        <v>112.48632523994961</v>
      </c>
    </row>
    <row r="328" spans="19:22" x14ac:dyDescent="0.25">
      <c r="S328" s="46">
        <v>1955</v>
      </c>
      <c r="T328" s="47">
        <v>7</v>
      </c>
      <c r="U328" s="48" t="str">
        <f t="shared" ref="U328:U391" si="23">_xlfn.CONCAT(S328,"-",T328)</f>
        <v>1955-7</v>
      </c>
      <c r="V328" s="51">
        <f>V327+V327*RATE(12,,-V327,V339)</f>
        <v>112.7048761079527</v>
      </c>
    </row>
    <row r="329" spans="19:22" x14ac:dyDescent="0.25">
      <c r="S329" s="46">
        <v>1955</v>
      </c>
      <c r="T329" s="47">
        <v>8</v>
      </c>
      <c r="U329" s="48" t="str">
        <f t="shared" si="23"/>
        <v>1955-8</v>
      </c>
      <c r="V329" s="51">
        <f>V328+V328*RATE(12,,-V327,V339)</f>
        <v>112.92385160074288</v>
      </c>
    </row>
    <row r="330" spans="19:22" x14ac:dyDescent="0.25">
      <c r="S330" s="46">
        <v>1955</v>
      </c>
      <c r="T330" s="47">
        <v>9</v>
      </c>
      <c r="U330" s="48" t="str">
        <f t="shared" si="23"/>
        <v>1955-9</v>
      </c>
      <c r="V330" s="51">
        <f>V329+V329*RATE(12,,-V327,V339)</f>
        <v>113.14325254332812</v>
      </c>
    </row>
    <row r="331" spans="19:22" x14ac:dyDescent="0.25">
      <c r="S331" s="46">
        <v>1955</v>
      </c>
      <c r="T331" s="47">
        <v>10</v>
      </c>
      <c r="U331" s="48" t="str">
        <f t="shared" si="23"/>
        <v>1955-10</v>
      </c>
      <c r="V331" s="51">
        <f>V330+V330*RATE(12,,-V327,V339)</f>
        <v>113.36307976231932</v>
      </c>
    </row>
    <row r="332" spans="19:22" x14ac:dyDescent="0.25">
      <c r="S332" s="46">
        <v>1955</v>
      </c>
      <c r="T332" s="47">
        <v>11</v>
      </c>
      <c r="U332" s="48" t="str">
        <f t="shared" si="23"/>
        <v>1955-11</v>
      </c>
      <c r="V332" s="51">
        <f>V331+V331*RATE(12,,-V327,V339)</f>
        <v>113.5833340859334</v>
      </c>
    </row>
    <row r="333" spans="19:22" x14ac:dyDescent="0.25">
      <c r="S333" s="46">
        <v>1955</v>
      </c>
      <c r="T333" s="47">
        <v>12</v>
      </c>
      <c r="U333" s="48" t="str">
        <f t="shared" si="23"/>
        <v>1955-12</v>
      </c>
      <c r="V333" s="51">
        <f>V332+V332*RATE(12,,-V327,V339)</f>
        <v>113.80401634399644</v>
      </c>
    </row>
    <row r="334" spans="19:22" x14ac:dyDescent="0.25">
      <c r="S334" s="46">
        <v>1956</v>
      </c>
      <c r="T334" s="47">
        <v>1</v>
      </c>
      <c r="U334" s="48" t="str">
        <f t="shared" si="23"/>
        <v>1956-1</v>
      </c>
      <c r="V334" s="51">
        <f>V333+V333*RATE(12,,-V327,V339)</f>
        <v>114.02512736794679</v>
      </c>
    </row>
    <row r="335" spans="19:22" x14ac:dyDescent="0.25">
      <c r="S335" s="46">
        <v>1956</v>
      </c>
      <c r="T335" s="47">
        <v>2</v>
      </c>
      <c r="U335" s="48" t="str">
        <f t="shared" si="23"/>
        <v>1956-2</v>
      </c>
      <c r="V335" s="51">
        <f>V334+V334*RATE(12,,-V327,V339)</f>
        <v>114.24666799083823</v>
      </c>
    </row>
    <row r="336" spans="19:22" x14ac:dyDescent="0.25">
      <c r="S336" s="46">
        <v>1956</v>
      </c>
      <c r="T336" s="47">
        <v>3</v>
      </c>
      <c r="U336" s="48" t="str">
        <f t="shared" si="23"/>
        <v>1956-3</v>
      </c>
      <c r="V336" s="51">
        <f>V335+V335*RATE(12,,-V327,V339)</f>
        <v>114.46863904734307</v>
      </c>
    </row>
    <row r="337" spans="19:22" x14ac:dyDescent="0.25">
      <c r="S337" s="46">
        <v>1956</v>
      </c>
      <c r="T337" s="47">
        <v>4</v>
      </c>
      <c r="U337" s="48" t="str">
        <f t="shared" si="23"/>
        <v>1956-4</v>
      </c>
      <c r="V337" s="51">
        <f>V336+V336*RATE(12,,-V327,V339)</f>
        <v>114.69104137375533</v>
      </c>
    </row>
    <row r="338" spans="19:22" x14ac:dyDescent="0.25">
      <c r="S338" s="46">
        <v>1956</v>
      </c>
      <c r="T338" s="47">
        <v>5</v>
      </c>
      <c r="U338" s="48" t="str">
        <f t="shared" si="23"/>
        <v>1956-5</v>
      </c>
      <c r="V338" s="51">
        <f>V337+V337*RATE(12,,-V327,V339)</f>
        <v>114.91387580799383</v>
      </c>
    </row>
    <row r="339" spans="19:22" x14ac:dyDescent="0.25">
      <c r="S339" s="46">
        <v>1956</v>
      </c>
      <c r="T339" s="47">
        <v>6</v>
      </c>
      <c r="U339" s="48" t="str">
        <f t="shared" si="23"/>
        <v>1956-6</v>
      </c>
      <c r="V339" s="50">
        <f>K37/L37*100</f>
        <v>115.1371431895133</v>
      </c>
    </row>
    <row r="340" spans="19:22" x14ac:dyDescent="0.25">
      <c r="S340" s="46">
        <v>1956</v>
      </c>
      <c r="T340" s="47">
        <v>7</v>
      </c>
      <c r="U340" s="48" t="str">
        <f t="shared" si="23"/>
        <v>1956-7</v>
      </c>
      <c r="V340" s="51">
        <f>V339+V339*RATE(12,,-V339,V351)</f>
        <v>115.30028956674336</v>
      </c>
    </row>
    <row r="341" spans="19:22" x14ac:dyDescent="0.25">
      <c r="S341" s="46">
        <v>1956</v>
      </c>
      <c r="T341" s="47">
        <v>8</v>
      </c>
      <c r="U341" s="48" t="str">
        <f t="shared" si="23"/>
        <v>1956-8</v>
      </c>
      <c r="V341" s="51">
        <f>V340+V340*RATE(12,,-V339,V351)</f>
        <v>115.46366711820326</v>
      </c>
    </row>
    <row r="342" spans="19:22" x14ac:dyDescent="0.25">
      <c r="S342" s="46">
        <v>1956</v>
      </c>
      <c r="T342" s="47">
        <v>9</v>
      </c>
      <c r="U342" s="48" t="str">
        <f t="shared" si="23"/>
        <v>1956-9</v>
      </c>
      <c r="V342" s="51">
        <f>V341+V341*RATE(12,,-V339,V351)</f>
        <v>115.62727617146096</v>
      </c>
    </row>
    <row r="343" spans="19:22" x14ac:dyDescent="0.25">
      <c r="S343" s="46">
        <v>1956</v>
      </c>
      <c r="T343" s="47">
        <v>10</v>
      </c>
      <c r="U343" s="48" t="str">
        <f t="shared" si="23"/>
        <v>1956-10</v>
      </c>
      <c r="V343" s="51">
        <f>V342+V342*RATE(12,,-V339,V351)</f>
        <v>115.79111705454856</v>
      </c>
    </row>
    <row r="344" spans="19:22" x14ac:dyDescent="0.25">
      <c r="S344" s="46">
        <v>1956</v>
      </c>
      <c r="T344" s="47">
        <v>11</v>
      </c>
      <c r="U344" s="48" t="str">
        <f t="shared" si="23"/>
        <v>1956-11</v>
      </c>
      <c r="V344" s="51">
        <f>V343+V343*RATE(12,,-V339,V351)</f>
        <v>115.95519009596299</v>
      </c>
    </row>
    <row r="345" spans="19:22" x14ac:dyDescent="0.25">
      <c r="S345" s="46">
        <v>1956</v>
      </c>
      <c r="T345" s="47">
        <v>12</v>
      </c>
      <c r="U345" s="48" t="str">
        <f t="shared" si="23"/>
        <v>1956-12</v>
      </c>
      <c r="V345" s="51">
        <f>V344+V344*RATE(12,,-V339,V351)</f>
        <v>116.11949562466663</v>
      </c>
    </row>
    <row r="346" spans="19:22" x14ac:dyDescent="0.25">
      <c r="S346" s="46">
        <v>1957</v>
      </c>
      <c r="T346" s="47">
        <v>1</v>
      </c>
      <c r="U346" s="48" t="str">
        <f t="shared" si="23"/>
        <v>1957-1</v>
      </c>
      <c r="V346" s="51">
        <f>V345+V345*RATE(12,,-V339,V351)</f>
        <v>116.284033970088</v>
      </c>
    </row>
    <row r="347" spans="19:22" x14ac:dyDescent="0.25">
      <c r="S347" s="46">
        <v>1957</v>
      </c>
      <c r="T347" s="47">
        <v>2</v>
      </c>
      <c r="U347" s="48" t="str">
        <f t="shared" si="23"/>
        <v>1957-2</v>
      </c>
      <c r="V347" s="51">
        <f>V346+V346*RATE(12,,-V339,V351)</f>
        <v>116.44880546212242</v>
      </c>
    </row>
    <row r="348" spans="19:22" x14ac:dyDescent="0.25">
      <c r="S348" s="46">
        <v>1957</v>
      </c>
      <c r="T348" s="47">
        <v>3</v>
      </c>
      <c r="U348" s="48" t="str">
        <f t="shared" si="23"/>
        <v>1957-3</v>
      </c>
      <c r="V348" s="51">
        <f>V347+V347*RATE(12,,-V339,V351)</f>
        <v>116.61381043113266</v>
      </c>
    </row>
    <row r="349" spans="19:22" x14ac:dyDescent="0.25">
      <c r="S349" s="46">
        <v>1957</v>
      </c>
      <c r="T349" s="47">
        <v>4</v>
      </c>
      <c r="U349" s="48" t="str">
        <f t="shared" si="23"/>
        <v>1957-4</v>
      </c>
      <c r="V349" s="51">
        <f>V348+V348*RATE(12,,-V339,V351)</f>
        <v>116.77904920794961</v>
      </c>
    </row>
    <row r="350" spans="19:22" x14ac:dyDescent="0.25">
      <c r="S350" s="46">
        <v>1957</v>
      </c>
      <c r="T350" s="47">
        <v>5</v>
      </c>
      <c r="U350" s="48" t="str">
        <f t="shared" si="23"/>
        <v>1957-5</v>
      </c>
      <c r="V350" s="51">
        <f>V349+V349*RATE(12,,-V339,V351)</f>
        <v>116.94452212387291</v>
      </c>
    </row>
    <row r="351" spans="19:22" x14ac:dyDescent="0.25">
      <c r="S351" s="46">
        <v>1957</v>
      </c>
      <c r="T351" s="47">
        <v>6</v>
      </c>
      <c r="U351" s="48" t="str">
        <f t="shared" si="23"/>
        <v>1957-6</v>
      </c>
      <c r="V351" s="50">
        <f>K38/L38*100</f>
        <v>117.1102295105626</v>
      </c>
    </row>
    <row r="352" spans="19:22" x14ac:dyDescent="0.25">
      <c r="S352" s="46">
        <v>1957</v>
      </c>
      <c r="T352" s="47">
        <v>7</v>
      </c>
      <c r="U352" s="48" t="str">
        <f t="shared" si="23"/>
        <v>1957-7</v>
      </c>
      <c r="V352" s="51">
        <f>V351+V351*RATE(12,,-V351,V363)</f>
        <v>117.34925133378341</v>
      </c>
    </row>
    <row r="353" spans="19:22" x14ac:dyDescent="0.25">
      <c r="S353" s="46">
        <v>1957</v>
      </c>
      <c r="T353" s="47">
        <v>8</v>
      </c>
      <c r="U353" s="48" t="str">
        <f t="shared" si="23"/>
        <v>1957-8</v>
      </c>
      <c r="V353" s="51">
        <f>V352+V352*RATE(12,,-V351,V363)</f>
        <v>117.58876100022864</v>
      </c>
    </row>
    <row r="354" spans="19:22" x14ac:dyDescent="0.25">
      <c r="S354" s="46">
        <v>1957</v>
      </c>
      <c r="T354" s="47">
        <v>9</v>
      </c>
      <c r="U354" s="48" t="str">
        <f t="shared" si="23"/>
        <v>1957-9</v>
      </c>
      <c r="V354" s="51">
        <f>V353+V353*RATE(12,,-V351,V363)</f>
        <v>117.82875950558565</v>
      </c>
    </row>
    <row r="355" spans="19:22" x14ac:dyDescent="0.25">
      <c r="S355" s="46">
        <v>1957</v>
      </c>
      <c r="T355" s="47">
        <v>10</v>
      </c>
      <c r="U355" s="48" t="str">
        <f t="shared" si="23"/>
        <v>1957-10</v>
      </c>
      <c r="V355" s="51">
        <f>V354+V354*RATE(12,,-V351,V363)</f>
        <v>118.06924784757402</v>
      </c>
    </row>
    <row r="356" spans="19:22" x14ac:dyDescent="0.25">
      <c r="S356" s="46">
        <v>1957</v>
      </c>
      <c r="T356" s="47">
        <v>11</v>
      </c>
      <c r="U356" s="48" t="str">
        <f t="shared" si="23"/>
        <v>1957-11</v>
      </c>
      <c r="V356" s="51">
        <f>V355+V355*RATE(12,,-V351,V363)</f>
        <v>118.31022702594966</v>
      </c>
    </row>
    <row r="357" spans="19:22" x14ac:dyDescent="0.25">
      <c r="S357" s="46">
        <v>1957</v>
      </c>
      <c r="T357" s="47">
        <v>12</v>
      </c>
      <c r="U357" s="48" t="str">
        <f t="shared" si="23"/>
        <v>1957-12</v>
      </c>
      <c r="V357" s="51">
        <f>V356+V356*RATE(12,,-V351,V363)</f>
        <v>118.55169804250899</v>
      </c>
    </row>
    <row r="358" spans="19:22" x14ac:dyDescent="0.25">
      <c r="S358" s="46">
        <v>1958</v>
      </c>
      <c r="T358" s="47">
        <v>1</v>
      </c>
      <c r="U358" s="48" t="str">
        <f t="shared" si="23"/>
        <v>1958-1</v>
      </c>
      <c r="V358" s="51">
        <f>V357+V357*RATE(12,,-V351,V363)</f>
        <v>118.79366190109307</v>
      </c>
    </row>
    <row r="359" spans="19:22" x14ac:dyDescent="0.25">
      <c r="S359" s="46">
        <v>1958</v>
      </c>
      <c r="T359" s="47">
        <v>2</v>
      </c>
      <c r="U359" s="48" t="str">
        <f t="shared" si="23"/>
        <v>1958-2</v>
      </c>
      <c r="V359" s="51">
        <f>V358+V358*RATE(12,,-V351,V363)</f>
        <v>119.03611960759186</v>
      </c>
    </row>
    <row r="360" spans="19:22" x14ac:dyDescent="0.25">
      <c r="S360" s="46">
        <v>1958</v>
      </c>
      <c r="T360" s="47">
        <v>3</v>
      </c>
      <c r="U360" s="48" t="str">
        <f t="shared" si="23"/>
        <v>1958-3</v>
      </c>
      <c r="V360" s="51">
        <f>V359+V359*RATE(12,,-V351,V363)</f>
        <v>119.27907216994826</v>
      </c>
    </row>
    <row r="361" spans="19:22" x14ac:dyDescent="0.25">
      <c r="S361" s="46">
        <v>1958</v>
      </c>
      <c r="T361" s="47">
        <v>4</v>
      </c>
      <c r="U361" s="48" t="str">
        <f t="shared" si="23"/>
        <v>1958-4</v>
      </c>
      <c r="V361" s="51">
        <f>V360+V360*RATE(12,,-V351,V363)</f>
        <v>119.52252059816244</v>
      </c>
    </row>
    <row r="362" spans="19:22" x14ac:dyDescent="0.25">
      <c r="S362" s="46">
        <v>1958</v>
      </c>
      <c r="T362" s="47">
        <v>5</v>
      </c>
      <c r="U362" s="48" t="str">
        <f t="shared" si="23"/>
        <v>1958-5</v>
      </c>
      <c r="V362" s="51">
        <f>V361+V361*RATE(12,,-V351,V363)</f>
        <v>119.76646590429596</v>
      </c>
    </row>
    <row r="363" spans="19:22" x14ac:dyDescent="0.25">
      <c r="S363" s="46">
        <v>1958</v>
      </c>
      <c r="T363" s="47">
        <v>6</v>
      </c>
      <c r="U363" s="48" t="str">
        <f t="shared" si="23"/>
        <v>1958-6</v>
      </c>
      <c r="V363" s="50">
        <f>K39/L39*100</f>
        <v>120.01090910238239</v>
      </c>
    </row>
    <row r="364" spans="19:22" x14ac:dyDescent="0.25">
      <c r="S364" s="46">
        <v>1958</v>
      </c>
      <c r="T364" s="47">
        <v>7</v>
      </c>
      <c r="U364" s="48" t="str">
        <f t="shared" si="23"/>
        <v>1958-7</v>
      </c>
      <c r="V364" s="51">
        <f>V363+V363*RATE(12,,-V363,V375)</f>
        <v>119.07026480303362</v>
      </c>
    </row>
    <row r="365" spans="19:22" x14ac:dyDescent="0.25">
      <c r="S365" s="46">
        <v>1958</v>
      </c>
      <c r="T365" s="47">
        <v>8</v>
      </c>
      <c r="U365" s="48" t="str">
        <f t="shared" si="23"/>
        <v>1958-8</v>
      </c>
      <c r="V365" s="51">
        <f>V364+V364*RATE(12,,-V363,V375)</f>
        <v>118.13699326424901</v>
      </c>
    </row>
    <row r="366" spans="19:22" x14ac:dyDescent="0.25">
      <c r="S366" s="46">
        <v>1958</v>
      </c>
      <c r="T366" s="47">
        <v>9</v>
      </c>
      <c r="U366" s="48" t="str">
        <f t="shared" si="23"/>
        <v>1958-9</v>
      </c>
      <c r="V366" s="51">
        <f>V365+V365*RATE(12,,-V363,V375)</f>
        <v>117.21103669840535</v>
      </c>
    </row>
    <row r="367" spans="19:22" x14ac:dyDescent="0.25">
      <c r="S367" s="46">
        <v>1958</v>
      </c>
      <c r="T367" s="47">
        <v>10</v>
      </c>
      <c r="U367" s="48" t="str">
        <f t="shared" si="23"/>
        <v>1958-10</v>
      </c>
      <c r="V367" s="51">
        <f>V366+V366*RATE(12,,-V363,V375)</f>
        <v>116.29233777081824</v>
      </c>
    </row>
    <row r="368" spans="19:22" x14ac:dyDescent="0.25">
      <c r="S368" s="46">
        <v>1958</v>
      </c>
      <c r="T368" s="47">
        <v>11</v>
      </c>
      <c r="U368" s="48" t="str">
        <f t="shared" si="23"/>
        <v>1958-11</v>
      </c>
      <c r="V368" s="51">
        <f>V367+V367*RATE(12,,-V363,V375)</f>
        <v>115.38083959619198</v>
      </c>
    </row>
    <row r="369" spans="19:22" x14ac:dyDescent="0.25">
      <c r="S369" s="46">
        <v>1958</v>
      </c>
      <c r="T369" s="47">
        <v>12</v>
      </c>
      <c r="U369" s="48" t="str">
        <f t="shared" si="23"/>
        <v>1958-12</v>
      </c>
      <c r="V369" s="51">
        <f>V368+V368*RATE(12,,-V363,V375)</f>
        <v>114.47648573509723</v>
      </c>
    </row>
    <row r="370" spans="19:22" x14ac:dyDescent="0.25">
      <c r="S370" s="46">
        <v>1959</v>
      </c>
      <c r="T370" s="47">
        <v>1</v>
      </c>
      <c r="U370" s="48" t="str">
        <f t="shared" si="23"/>
        <v>1959-1</v>
      </c>
      <c r="V370" s="51">
        <f>V369+V369*RATE(12,,-V363,V375)</f>
        <v>113.57922019047633</v>
      </c>
    </row>
    <row r="371" spans="19:22" x14ac:dyDescent="0.25">
      <c r="S371" s="46">
        <v>1959</v>
      </c>
      <c r="T371" s="47">
        <v>2</v>
      </c>
      <c r="U371" s="48" t="str">
        <f t="shared" si="23"/>
        <v>1959-2</v>
      </c>
      <c r="V371" s="51">
        <f>V370+V370*RATE(12,,-V363,V375)</f>
        <v>112.68898740417602</v>
      </c>
    </row>
    <row r="372" spans="19:22" x14ac:dyDescent="0.25">
      <c r="S372" s="46">
        <v>1959</v>
      </c>
      <c r="T372" s="47">
        <v>3</v>
      </c>
      <c r="U372" s="48" t="str">
        <f t="shared" si="23"/>
        <v>1959-3</v>
      </c>
      <c r="V372" s="51">
        <f>V371+V371*RATE(12,,-V363,V375)</f>
        <v>111.80573225350724</v>
      </c>
    </row>
    <row r="373" spans="19:22" x14ac:dyDescent="0.25">
      <c r="S373" s="46">
        <v>1959</v>
      </c>
      <c r="T373" s="47">
        <v>4</v>
      </c>
      <c r="U373" s="48" t="str">
        <f t="shared" si="23"/>
        <v>1959-4</v>
      </c>
      <c r="V373" s="51">
        <f>V372+V372*RATE(12,,-V363,V375)</f>
        <v>110.92940004783206</v>
      </c>
    </row>
    <row r="374" spans="19:22" x14ac:dyDescent="0.25">
      <c r="S374" s="46">
        <v>1959</v>
      </c>
      <c r="T374" s="47">
        <v>5</v>
      </c>
      <c r="U374" s="48" t="str">
        <f t="shared" si="23"/>
        <v>1959-5</v>
      </c>
      <c r="V374" s="51">
        <f>V373+V373*RATE(12,,-V363,V375)</f>
        <v>110.05993652517719</v>
      </c>
    </row>
    <row r="375" spans="19:22" x14ac:dyDescent="0.25">
      <c r="S375" s="46">
        <v>1959</v>
      </c>
      <c r="T375" s="47">
        <v>6</v>
      </c>
      <c r="U375" s="48" t="str">
        <f t="shared" si="23"/>
        <v>1959-6</v>
      </c>
      <c r="V375" s="50">
        <f>K40/L40*100</f>
        <v>109.19728784762135</v>
      </c>
    </row>
    <row r="376" spans="19:22" x14ac:dyDescent="0.25">
      <c r="S376" s="46">
        <v>1959</v>
      </c>
      <c r="T376" s="47">
        <v>7</v>
      </c>
      <c r="U376" s="48" t="str">
        <f t="shared" si="23"/>
        <v>1959-7</v>
      </c>
      <c r="V376" s="51">
        <f>V375+V375*RATE(12,,-V375,V387)</f>
        <v>109.77281361767319</v>
      </c>
    </row>
    <row r="377" spans="19:22" x14ac:dyDescent="0.25">
      <c r="S377" s="46">
        <v>1959</v>
      </c>
      <c r="T377" s="47">
        <v>8</v>
      </c>
      <c r="U377" s="48" t="str">
        <f t="shared" si="23"/>
        <v>1959-8</v>
      </c>
      <c r="V377" s="51">
        <f>V376+V376*RATE(12,,-V375,V387)</f>
        <v>110.35137270401451</v>
      </c>
    </row>
    <row r="378" spans="19:22" x14ac:dyDescent="0.25">
      <c r="S378" s="46">
        <v>1959</v>
      </c>
      <c r="T378" s="47">
        <v>9</v>
      </c>
      <c r="U378" s="48" t="str">
        <f t="shared" si="23"/>
        <v>1959-9</v>
      </c>
      <c r="V378" s="51">
        <f>V377+V377*RATE(12,,-V375,V387)</f>
        <v>110.93298109377946</v>
      </c>
    </row>
    <row r="379" spans="19:22" x14ac:dyDescent="0.25">
      <c r="S379" s="46">
        <v>1959</v>
      </c>
      <c r="T379" s="47">
        <v>10</v>
      </c>
      <c r="U379" s="48" t="str">
        <f t="shared" si="23"/>
        <v>1959-10</v>
      </c>
      <c r="V379" s="51">
        <f>V378+V378*RATE(12,,-V375,V387)</f>
        <v>111.51765485836266</v>
      </c>
    </row>
    <row r="380" spans="19:22" x14ac:dyDescent="0.25">
      <c r="S380" s="46">
        <v>1959</v>
      </c>
      <c r="T380" s="47">
        <v>11</v>
      </c>
      <c r="U380" s="48" t="str">
        <f t="shared" si="23"/>
        <v>1959-11</v>
      </c>
      <c r="V380" s="51">
        <f>V379+V379*RATE(12,,-V375,V387)</f>
        <v>112.10541015386319</v>
      </c>
    </row>
    <row r="381" spans="19:22" x14ac:dyDescent="0.25">
      <c r="S381" s="46">
        <v>1959</v>
      </c>
      <c r="T381" s="47">
        <v>12</v>
      </c>
      <c r="U381" s="48" t="str">
        <f t="shared" si="23"/>
        <v>1959-12</v>
      </c>
      <c r="V381" s="51">
        <f>V380+V380*RATE(12,,-V375,V387)</f>
        <v>112.69626322153107</v>
      </c>
    </row>
    <row r="382" spans="19:22" x14ac:dyDescent="0.25">
      <c r="S382" s="54">
        <v>1960</v>
      </c>
      <c r="T382" s="55">
        <v>1</v>
      </c>
      <c r="U382" s="54" t="str">
        <f t="shared" si="23"/>
        <v>1960-1</v>
      </c>
      <c r="V382" s="51">
        <f>V381+V381*RATE(12,,-V375,V387)</f>
        <v>113.29023038821606</v>
      </c>
    </row>
    <row r="383" spans="19:22" x14ac:dyDescent="0.25">
      <c r="S383" s="54">
        <v>1960</v>
      </c>
      <c r="T383" s="55">
        <v>2</v>
      </c>
      <c r="U383" s="54" t="str">
        <f t="shared" si="23"/>
        <v>1960-2</v>
      </c>
      <c r="V383" s="51">
        <f>V382+V382*RATE(12,,-V375,V387)</f>
        <v>113.88732806681878</v>
      </c>
    </row>
    <row r="384" spans="19:22" x14ac:dyDescent="0.25">
      <c r="S384" s="54">
        <v>1960</v>
      </c>
      <c r="T384" s="55">
        <v>3</v>
      </c>
      <c r="U384" s="54" t="str">
        <f t="shared" si="23"/>
        <v>1960-3</v>
      </c>
      <c r="V384" s="51">
        <f>V383+V383*RATE(12,,-V375,V387)</f>
        <v>114.4875727567443</v>
      </c>
    </row>
    <row r="385" spans="19:22" x14ac:dyDescent="0.25">
      <c r="S385" s="54">
        <v>1960</v>
      </c>
      <c r="T385" s="55">
        <v>4</v>
      </c>
      <c r="U385" s="54" t="str">
        <f t="shared" si="23"/>
        <v>1960-4</v>
      </c>
      <c r="V385" s="51">
        <f>V384+V384*RATE(12,,-V375,V387)</f>
        <v>115.09098104435799</v>
      </c>
    </row>
    <row r="386" spans="19:22" x14ac:dyDescent="0.25">
      <c r="S386" s="54">
        <v>1960</v>
      </c>
      <c r="T386" s="55">
        <v>5</v>
      </c>
      <c r="U386" s="54" t="str">
        <f t="shared" si="23"/>
        <v>1960-5</v>
      </c>
      <c r="V386" s="51">
        <f>V385+V385*RATE(12,,-V375,V387)</f>
        <v>115.69756960344388</v>
      </c>
    </row>
    <row r="387" spans="19:22" x14ac:dyDescent="0.25">
      <c r="S387" s="54">
        <v>1960</v>
      </c>
      <c r="T387" s="55">
        <v>6</v>
      </c>
      <c r="U387" s="54" t="str">
        <f t="shared" si="23"/>
        <v>1960-6</v>
      </c>
      <c r="V387" s="50">
        <f>K41/L41*100</f>
        <v>116.30735519563062</v>
      </c>
    </row>
    <row r="388" spans="19:22" x14ac:dyDescent="0.25">
      <c r="S388" s="54">
        <v>1960</v>
      </c>
      <c r="T388" s="55">
        <v>7</v>
      </c>
      <c r="U388" s="54" t="str">
        <f t="shared" si="23"/>
        <v>1960-7</v>
      </c>
      <c r="V388" s="51">
        <f>V387+V387*RATE(12,,-V387,V399)</f>
        <v>116.72100372612978</v>
      </c>
    </row>
    <row r="389" spans="19:22" x14ac:dyDescent="0.25">
      <c r="S389" s="54">
        <v>1960</v>
      </c>
      <c r="T389" s="55">
        <v>8</v>
      </c>
      <c r="U389" s="54" t="str">
        <f t="shared" si="23"/>
        <v>1960-8</v>
      </c>
      <c r="V389" s="51">
        <f>V388+V388*RATE(12,,-V387,V399)</f>
        <v>117.13612340268412</v>
      </c>
    </row>
    <row r="390" spans="19:22" x14ac:dyDescent="0.25">
      <c r="S390" s="54">
        <v>1960</v>
      </c>
      <c r="T390" s="55">
        <v>9</v>
      </c>
      <c r="U390" s="54" t="str">
        <f t="shared" si="23"/>
        <v>1960-9</v>
      </c>
      <c r="V390" s="51">
        <f>V389+V389*RATE(12,,-V387,V399)</f>
        <v>117.55271945744256</v>
      </c>
    </row>
    <row r="391" spans="19:22" x14ac:dyDescent="0.25">
      <c r="S391" s="54">
        <v>1960</v>
      </c>
      <c r="T391" s="55">
        <v>10</v>
      </c>
      <c r="U391" s="54" t="str">
        <f t="shared" si="23"/>
        <v>1960-10</v>
      </c>
      <c r="V391" s="51">
        <f>V390+V390*RATE(12,,-V387,V399)</f>
        <v>117.97079714116224</v>
      </c>
    </row>
    <row r="392" spans="19:22" x14ac:dyDescent="0.25">
      <c r="S392" s="54">
        <v>1960</v>
      </c>
      <c r="T392" s="55">
        <v>11</v>
      </c>
      <c r="U392" s="54" t="str">
        <f t="shared" ref="U392:U455" si="24">_xlfn.CONCAT(S392,"-",T392)</f>
        <v>1960-11</v>
      </c>
      <c r="V392" s="51">
        <f>V391+V391*RATE(12,,-V387,V399)</f>
        <v>118.39036172327467</v>
      </c>
    </row>
    <row r="393" spans="19:22" x14ac:dyDescent="0.25">
      <c r="S393" s="54">
        <v>1960</v>
      </c>
      <c r="T393" s="55">
        <v>12</v>
      </c>
      <c r="U393" s="54" t="str">
        <f t="shared" si="24"/>
        <v>1960-12</v>
      </c>
      <c r="V393" s="51">
        <f>V392+V392*RATE(12,,-V387,V399)</f>
        <v>118.81141849195215</v>
      </c>
    </row>
    <row r="394" spans="19:22" x14ac:dyDescent="0.25">
      <c r="S394" s="54">
        <v>1961</v>
      </c>
      <c r="T394" s="55">
        <v>1</v>
      </c>
      <c r="U394" s="54" t="str">
        <f t="shared" si="24"/>
        <v>1961-1</v>
      </c>
      <c r="V394" s="51">
        <f>V393+V393*RATE(12,,-V387,V399)</f>
        <v>119.23397275417446</v>
      </c>
    </row>
    <row r="395" spans="19:22" x14ac:dyDescent="0.25">
      <c r="S395" s="54">
        <v>1961</v>
      </c>
      <c r="T395" s="55">
        <v>2</v>
      </c>
      <c r="U395" s="54" t="str">
        <f t="shared" si="24"/>
        <v>1961-2</v>
      </c>
      <c r="V395" s="51">
        <f>V394+V394*RATE(12,,-V387,V399)</f>
        <v>119.65802983579567</v>
      </c>
    </row>
    <row r="396" spans="19:22" x14ac:dyDescent="0.25">
      <c r="S396" s="54">
        <v>1961</v>
      </c>
      <c r="T396" s="55">
        <v>3</v>
      </c>
      <c r="U396" s="54" t="str">
        <f t="shared" si="24"/>
        <v>1961-3</v>
      </c>
      <c r="V396" s="51">
        <f>V395+V395*RATE(12,,-V387,V399)</f>
        <v>120.08359508161136</v>
      </c>
    </row>
    <row r="397" spans="19:22" x14ac:dyDescent="0.25">
      <c r="S397" s="54">
        <v>1961</v>
      </c>
      <c r="T397" s="55">
        <v>4</v>
      </c>
      <c r="U397" s="54" t="str">
        <f t="shared" si="24"/>
        <v>1961-4</v>
      </c>
      <c r="V397" s="51">
        <f>V396+V396*RATE(12,,-V387,V399)</f>
        <v>120.51067385542592</v>
      </c>
    </row>
    <row r="398" spans="19:22" x14ac:dyDescent="0.25">
      <c r="S398" s="54">
        <v>1961</v>
      </c>
      <c r="T398" s="55">
        <v>5</v>
      </c>
      <c r="U398" s="54" t="str">
        <f t="shared" si="24"/>
        <v>1961-5</v>
      </c>
      <c r="V398" s="51">
        <f>V397+V397*RATE(12,,-V387,V399)</f>
        <v>120.93927154012019</v>
      </c>
    </row>
    <row r="399" spans="19:22" x14ac:dyDescent="0.25">
      <c r="S399" s="54">
        <v>1961</v>
      </c>
      <c r="T399" s="55">
        <v>6</v>
      </c>
      <c r="U399" s="54" t="str">
        <f t="shared" si="24"/>
        <v>1961-6</v>
      </c>
      <c r="V399" s="50">
        <f>K42/L42*100</f>
        <v>121.36939353765858</v>
      </c>
    </row>
    <row r="400" spans="19:22" x14ac:dyDescent="0.25">
      <c r="S400" s="54">
        <v>1961</v>
      </c>
      <c r="T400" s="55">
        <v>7</v>
      </c>
      <c r="U400" s="54" t="str">
        <f t="shared" si="24"/>
        <v>1961-7</v>
      </c>
      <c r="V400" s="51">
        <f>V399+V399*RATE(12,,-V399,V411)</f>
        <v>121.02162153312511</v>
      </c>
    </row>
    <row r="401" spans="19:22" x14ac:dyDescent="0.25">
      <c r="S401" s="54">
        <v>1961</v>
      </c>
      <c r="T401" s="55">
        <v>8</v>
      </c>
      <c r="U401" s="54" t="str">
        <f t="shared" si="24"/>
        <v>1961-8</v>
      </c>
      <c r="V401" s="51">
        <f>V400+V400*RATE(12,,-V399,V411)</f>
        <v>120.67484603490689</v>
      </c>
    </row>
    <row r="402" spans="19:22" x14ac:dyDescent="0.25">
      <c r="S402" s="54">
        <v>1961</v>
      </c>
      <c r="T402" s="55">
        <v>9</v>
      </c>
      <c r="U402" s="54" t="str">
        <f t="shared" si="24"/>
        <v>1961-9</v>
      </c>
      <c r="V402" s="51">
        <f>V401+V401*RATE(12,,-V399,V411)</f>
        <v>120.32906418761353</v>
      </c>
    </row>
    <row r="403" spans="19:22" x14ac:dyDescent="0.25">
      <c r="S403" s="54">
        <v>1961</v>
      </c>
      <c r="T403" s="55">
        <v>10</v>
      </c>
      <c r="U403" s="54" t="str">
        <f t="shared" si="24"/>
        <v>1961-10</v>
      </c>
      <c r="V403" s="51">
        <f>V402+V402*RATE(12,,-V399,V411)</f>
        <v>119.98427314403648</v>
      </c>
    </row>
    <row r="404" spans="19:22" x14ac:dyDescent="0.25">
      <c r="S404" s="54">
        <v>1961</v>
      </c>
      <c r="T404" s="55">
        <v>11</v>
      </c>
      <c r="U404" s="54" t="str">
        <f t="shared" si="24"/>
        <v>1961-11</v>
      </c>
      <c r="V404" s="51">
        <f>V403+V403*RATE(12,,-V399,V411)</f>
        <v>119.64047006512561</v>
      </c>
    </row>
    <row r="405" spans="19:22" x14ac:dyDescent="0.25">
      <c r="S405" s="54">
        <v>1961</v>
      </c>
      <c r="T405" s="55">
        <v>12</v>
      </c>
      <c r="U405" s="54" t="str">
        <f t="shared" si="24"/>
        <v>1961-12</v>
      </c>
      <c r="V405" s="51">
        <f>V404+V404*RATE(12,,-V399,V411)</f>
        <v>119.29765211996579</v>
      </c>
    </row>
    <row r="406" spans="19:22" x14ac:dyDescent="0.25">
      <c r="S406" s="54">
        <v>1962</v>
      </c>
      <c r="T406" s="55">
        <v>1</v>
      </c>
      <c r="U406" s="54" t="str">
        <f t="shared" si="24"/>
        <v>1962-1</v>
      </c>
      <c r="V406" s="51">
        <f>V405+V405*RATE(12,,-V399,V411)</f>
        <v>118.95581648575359</v>
      </c>
    </row>
    <row r="407" spans="19:22" x14ac:dyDescent="0.25">
      <c r="S407" s="54">
        <v>1962</v>
      </c>
      <c r="T407" s="55">
        <v>2</v>
      </c>
      <c r="U407" s="54" t="str">
        <f t="shared" si="24"/>
        <v>1962-2</v>
      </c>
      <c r="V407" s="51">
        <f>V406+V406*RATE(12,,-V399,V411)</f>
        <v>118.61496034777404</v>
      </c>
    </row>
    <row r="408" spans="19:22" x14ac:dyDescent="0.25">
      <c r="S408" s="54">
        <v>1962</v>
      </c>
      <c r="T408" s="55">
        <v>3</v>
      </c>
      <c r="U408" s="54" t="str">
        <f t="shared" si="24"/>
        <v>1962-3</v>
      </c>
      <c r="V408" s="51">
        <f>V407+V407*RATE(12,,-V399,V411)</f>
        <v>118.2750808993775</v>
      </c>
    </row>
    <row r="409" spans="19:22" x14ac:dyDescent="0.25">
      <c r="S409" s="54">
        <v>1962</v>
      </c>
      <c r="T409" s="55">
        <v>4</v>
      </c>
      <c r="U409" s="54" t="str">
        <f t="shared" si="24"/>
        <v>1962-4</v>
      </c>
      <c r="V409" s="51">
        <f>V408+V408*RATE(12,,-V399,V411)</f>
        <v>117.93617534195646</v>
      </c>
    </row>
    <row r="410" spans="19:22" x14ac:dyDescent="0.25">
      <c r="S410" s="54">
        <v>1962</v>
      </c>
      <c r="T410" s="55">
        <v>5</v>
      </c>
      <c r="U410" s="54" t="str">
        <f t="shared" si="24"/>
        <v>1962-5</v>
      </c>
      <c r="V410" s="51">
        <f>V409+V409*RATE(12,,-V399,V411)</f>
        <v>117.59824088492256</v>
      </c>
    </row>
    <row r="411" spans="19:22" x14ac:dyDescent="0.25">
      <c r="S411" s="54">
        <v>1962</v>
      </c>
      <c r="T411" s="55">
        <v>6</v>
      </c>
      <c r="U411" s="54" t="str">
        <f t="shared" si="24"/>
        <v>1962-6</v>
      </c>
      <c r="V411" s="50">
        <f>K43/L43*100</f>
        <v>117.26127474532184</v>
      </c>
    </row>
    <row r="412" spans="19:22" x14ac:dyDescent="0.25">
      <c r="S412" s="54">
        <v>1962</v>
      </c>
      <c r="T412" s="55">
        <v>7</v>
      </c>
      <c r="U412" s="54" t="str">
        <f t="shared" si="24"/>
        <v>1962-7</v>
      </c>
      <c r="V412" s="51">
        <f>V411+V411*RATE(12,,-V411,V423)</f>
        <v>116.87040788401688</v>
      </c>
    </row>
    <row r="413" spans="19:22" x14ac:dyDescent="0.25">
      <c r="S413" s="54">
        <v>1962</v>
      </c>
      <c r="T413" s="55">
        <v>8</v>
      </c>
      <c r="U413" s="54" t="str">
        <f t="shared" si="24"/>
        <v>1962-8</v>
      </c>
      <c r="V413" s="51">
        <f>V412+V412*RATE(12,,-V411,V423)</f>
        <v>116.4808438987347</v>
      </c>
    </row>
    <row r="414" spans="19:22" x14ac:dyDescent="0.25">
      <c r="S414" s="54">
        <v>1962</v>
      </c>
      <c r="T414" s="55">
        <v>9</v>
      </c>
      <c r="U414" s="54" t="str">
        <f t="shared" si="24"/>
        <v>1962-9</v>
      </c>
      <c r="V414" s="51">
        <f>V413+V413*RATE(12,,-V411,V423)</f>
        <v>116.09257844660029</v>
      </c>
    </row>
    <row r="415" spans="19:22" x14ac:dyDescent="0.25">
      <c r="S415" s="54">
        <v>1962</v>
      </c>
      <c r="T415" s="55">
        <v>10</v>
      </c>
      <c r="U415" s="54" t="str">
        <f t="shared" si="24"/>
        <v>1962-10</v>
      </c>
      <c r="V415" s="51">
        <f>V414+V414*RATE(12,,-V411,V423)</f>
        <v>115.7056071992147</v>
      </c>
    </row>
    <row r="416" spans="19:22" x14ac:dyDescent="0.25">
      <c r="S416" s="54">
        <v>1962</v>
      </c>
      <c r="T416" s="55">
        <v>11</v>
      </c>
      <c r="U416" s="54" t="str">
        <f t="shared" si="24"/>
        <v>1962-11</v>
      </c>
      <c r="V416" s="51">
        <f>V415+V415*RATE(12,,-V411,V423)</f>
        <v>115.31992584260685</v>
      </c>
    </row>
    <row r="417" spans="19:22" x14ac:dyDescent="0.25">
      <c r="S417" s="54">
        <v>1962</v>
      </c>
      <c r="T417" s="55">
        <v>12</v>
      </c>
      <c r="U417" s="54" t="str">
        <f t="shared" si="24"/>
        <v>1962-12</v>
      </c>
      <c r="V417" s="51">
        <f>V416+V416*RATE(12,,-V411,V423)</f>
        <v>114.93553007718542</v>
      </c>
    </row>
    <row r="418" spans="19:22" x14ac:dyDescent="0.25">
      <c r="S418" s="54">
        <v>1963</v>
      </c>
      <c r="T418" s="55">
        <v>1</v>
      </c>
      <c r="U418" s="54" t="str">
        <f t="shared" si="24"/>
        <v>1963-1</v>
      </c>
      <c r="V418" s="51">
        <f>V417+V417*RATE(12,,-V411,V423)</f>
        <v>114.55241561769091</v>
      </c>
    </row>
    <row r="419" spans="19:22" x14ac:dyDescent="0.25">
      <c r="S419" s="54">
        <v>1963</v>
      </c>
      <c r="T419" s="55">
        <v>2</v>
      </c>
      <c r="U419" s="54" t="str">
        <f t="shared" si="24"/>
        <v>1963-2</v>
      </c>
      <c r="V419" s="51">
        <f>V418+V418*RATE(12,,-V411,V423)</f>
        <v>114.17057819314788</v>
      </c>
    </row>
    <row r="420" spans="19:22" x14ac:dyDescent="0.25">
      <c r="S420" s="54">
        <v>1963</v>
      </c>
      <c r="T420" s="55">
        <v>3</v>
      </c>
      <c r="U420" s="54" t="str">
        <f t="shared" si="24"/>
        <v>1963-3</v>
      </c>
      <c r="V420" s="51">
        <f>V419+V419*RATE(12,,-V411,V423)</f>
        <v>113.79001354681728</v>
      </c>
    </row>
    <row r="421" spans="19:22" x14ac:dyDescent="0.25">
      <c r="S421" s="54">
        <v>1963</v>
      </c>
      <c r="T421" s="55">
        <v>4</v>
      </c>
      <c r="U421" s="54" t="str">
        <f t="shared" si="24"/>
        <v>1963-4</v>
      </c>
      <c r="V421" s="51">
        <f>V420+V420*RATE(12,,-V411,V423)</f>
        <v>113.4107174361491</v>
      </c>
    </row>
    <row r="422" spans="19:22" x14ac:dyDescent="0.25">
      <c r="S422" s="54">
        <v>1963</v>
      </c>
      <c r="T422" s="55">
        <v>5</v>
      </c>
      <c r="U422" s="54" t="str">
        <f t="shared" si="24"/>
        <v>1963-5</v>
      </c>
      <c r="V422" s="51">
        <f>V421+V421*RATE(12,,-V411,V423)</f>
        <v>113.032685632735</v>
      </c>
    </row>
    <row r="423" spans="19:22" x14ac:dyDescent="0.25">
      <c r="S423" s="54">
        <v>1963</v>
      </c>
      <c r="T423" s="55">
        <v>6</v>
      </c>
      <c r="U423" s="54" t="str">
        <f t="shared" si="24"/>
        <v>1963-6</v>
      </c>
      <c r="V423" s="50">
        <f>K44/L44*100</f>
        <v>112.65591392186651</v>
      </c>
    </row>
    <row r="424" spans="19:22" x14ac:dyDescent="0.25">
      <c r="S424" s="54">
        <v>1963</v>
      </c>
      <c r="T424" s="55">
        <v>7</v>
      </c>
      <c r="U424" s="54" t="str">
        <f t="shared" si="24"/>
        <v>1963-7</v>
      </c>
      <c r="V424" s="51">
        <f>V423+V423*RATE(12,,-V423,V435)</f>
        <v>113.05042534587423</v>
      </c>
    </row>
    <row r="425" spans="19:22" x14ac:dyDescent="0.25">
      <c r="S425" s="54">
        <v>1963</v>
      </c>
      <c r="T425" s="55">
        <v>8</v>
      </c>
      <c r="U425" s="54" t="str">
        <f t="shared" si="24"/>
        <v>1963-8</v>
      </c>
      <c r="V425" s="51">
        <f>V424+V424*RATE(12,,-V423,V435)</f>
        <v>113.44631831531755</v>
      </c>
    </row>
    <row r="426" spans="19:22" x14ac:dyDescent="0.25">
      <c r="S426" s="54">
        <v>1963</v>
      </c>
      <c r="T426" s="55">
        <v>9</v>
      </c>
      <c r="U426" s="54" t="str">
        <f t="shared" si="24"/>
        <v>1963-9</v>
      </c>
      <c r="V426" s="51">
        <f>V425+V425*RATE(12,,-V423,V435)</f>
        <v>113.84359766825104</v>
      </c>
    </row>
    <row r="427" spans="19:22" x14ac:dyDescent="0.25">
      <c r="S427" s="54">
        <v>1963</v>
      </c>
      <c r="T427" s="55">
        <v>10</v>
      </c>
      <c r="U427" s="54" t="str">
        <f t="shared" si="24"/>
        <v>1963-10</v>
      </c>
      <c r="V427" s="51">
        <f>V426+V426*RATE(12,,-V423,V435)</f>
        <v>114.24226825967168</v>
      </c>
    </row>
    <row r="428" spans="19:22" x14ac:dyDescent="0.25">
      <c r="S428" s="54">
        <v>1963</v>
      </c>
      <c r="T428" s="55">
        <v>11</v>
      </c>
      <c r="U428" s="54" t="str">
        <f t="shared" si="24"/>
        <v>1963-11</v>
      </c>
      <c r="V428" s="51">
        <f>V427+V427*RATE(12,,-V423,V435)</f>
        <v>114.64233496157827</v>
      </c>
    </row>
    <row r="429" spans="19:22" x14ac:dyDescent="0.25">
      <c r="S429" s="54">
        <v>1963</v>
      </c>
      <c r="T429" s="55">
        <v>12</v>
      </c>
      <c r="U429" s="54" t="str">
        <f t="shared" si="24"/>
        <v>1963-12</v>
      </c>
      <c r="V429" s="51">
        <f>V428+V428*RATE(12,,-V423,V435)</f>
        <v>115.04380266303095</v>
      </c>
    </row>
    <row r="430" spans="19:22" x14ac:dyDescent="0.25">
      <c r="S430" s="54">
        <v>1964</v>
      </c>
      <c r="T430" s="55">
        <v>1</v>
      </c>
      <c r="U430" s="54" t="str">
        <f t="shared" si="24"/>
        <v>1964-1</v>
      </c>
      <c r="V430" s="51">
        <f>V429+V429*RATE(12,,-V423,V435)</f>
        <v>115.44667627021089</v>
      </c>
    </row>
    <row r="431" spans="19:22" x14ac:dyDescent="0.25">
      <c r="S431" s="54">
        <v>1964</v>
      </c>
      <c r="T431" s="55">
        <v>2</v>
      </c>
      <c r="U431" s="54" t="str">
        <f t="shared" si="24"/>
        <v>1964-2</v>
      </c>
      <c r="V431" s="51">
        <f>V430+V430*RATE(12,,-V423,V435)</f>
        <v>115.85096070648032</v>
      </c>
    </row>
    <row r="432" spans="19:22" x14ac:dyDescent="0.25">
      <c r="S432" s="54">
        <v>1964</v>
      </c>
      <c r="T432" s="55">
        <v>3</v>
      </c>
      <c r="U432" s="54" t="str">
        <f t="shared" si="24"/>
        <v>1964-3</v>
      </c>
      <c r="V432" s="51">
        <f>V431+V431*RATE(12,,-V423,V435)</f>
        <v>116.25666091244265</v>
      </c>
    </row>
    <row r="433" spans="19:22" x14ac:dyDescent="0.25">
      <c r="S433" s="54">
        <v>1964</v>
      </c>
      <c r="T433" s="55">
        <v>4</v>
      </c>
      <c r="U433" s="54" t="str">
        <f t="shared" si="24"/>
        <v>1964-4</v>
      </c>
      <c r="V433" s="51">
        <f>V432+V432*RATE(12,,-V423,V435)</f>
        <v>116.66378184600288</v>
      </c>
    </row>
    <row r="434" spans="19:22" x14ac:dyDescent="0.25">
      <c r="S434" s="54">
        <v>1964</v>
      </c>
      <c r="T434" s="55">
        <v>5</v>
      </c>
      <c r="U434" s="54" t="str">
        <f t="shared" si="24"/>
        <v>1964-5</v>
      </c>
      <c r="V434" s="51">
        <f>V433+V433*RATE(12,,-V423,V435)</f>
        <v>117.07232848242815</v>
      </c>
    </row>
    <row r="435" spans="19:22" x14ac:dyDescent="0.25">
      <c r="S435" s="54">
        <v>1964</v>
      </c>
      <c r="T435" s="55">
        <v>6</v>
      </c>
      <c r="U435" s="54" t="str">
        <f t="shared" si="24"/>
        <v>1964-6</v>
      </c>
      <c r="V435" s="50">
        <f>K45/L45*100</f>
        <v>117.48230581434902</v>
      </c>
    </row>
    <row r="436" spans="19:22" x14ac:dyDescent="0.25">
      <c r="S436" s="54">
        <v>1964</v>
      </c>
      <c r="T436" s="55">
        <v>7</v>
      </c>
      <c r="U436" s="54" t="str">
        <f t="shared" si="24"/>
        <v>1964-7</v>
      </c>
      <c r="V436" s="51">
        <f>V435+V435*RATE(12,,-V435,V447)</f>
        <v>117.8460211229488</v>
      </c>
    </row>
    <row r="437" spans="19:22" x14ac:dyDescent="0.25">
      <c r="S437" s="54">
        <v>1964</v>
      </c>
      <c r="T437" s="55">
        <v>8</v>
      </c>
      <c r="U437" s="54" t="str">
        <f t="shared" si="24"/>
        <v>1964-8</v>
      </c>
      <c r="V437" s="51">
        <f>V436+V436*RATE(12,,-V435,V447)</f>
        <v>118.21086246346286</v>
      </c>
    </row>
    <row r="438" spans="19:22" x14ac:dyDescent="0.25">
      <c r="S438" s="54">
        <v>1964</v>
      </c>
      <c r="T438" s="55">
        <v>9</v>
      </c>
      <c r="U438" s="54" t="str">
        <f t="shared" si="24"/>
        <v>1964-9</v>
      </c>
      <c r="V438" s="51">
        <f>V437+V437*RATE(12,,-V435,V447)</f>
        <v>118.57683332199102</v>
      </c>
    </row>
    <row r="439" spans="19:22" x14ac:dyDescent="0.25">
      <c r="S439" s="54">
        <v>1964</v>
      </c>
      <c r="T439" s="55">
        <v>10</v>
      </c>
      <c r="U439" s="54" t="str">
        <f t="shared" si="24"/>
        <v>1964-10</v>
      </c>
      <c r="V439" s="51">
        <f>V438+V438*RATE(12,,-V435,V447)</f>
        <v>118.94393719542576</v>
      </c>
    </row>
    <row r="440" spans="19:22" x14ac:dyDescent="0.25">
      <c r="S440" s="54">
        <v>1964</v>
      </c>
      <c r="T440" s="55">
        <v>11</v>
      </c>
      <c r="U440" s="54" t="str">
        <f t="shared" si="24"/>
        <v>1964-11</v>
      </c>
      <c r="V440" s="51">
        <f>V439+V439*RATE(12,,-V435,V447)</f>
        <v>119.31217759148568</v>
      </c>
    </row>
    <row r="441" spans="19:22" x14ac:dyDescent="0.25">
      <c r="S441" s="54">
        <v>1964</v>
      </c>
      <c r="T441" s="55">
        <v>12</v>
      </c>
      <c r="U441" s="54" t="str">
        <f t="shared" si="24"/>
        <v>1964-12</v>
      </c>
      <c r="V441" s="51">
        <f>V440+V440*RATE(12,,-V435,V447)</f>
        <v>119.68155802874892</v>
      </c>
    </row>
    <row r="442" spans="19:22" x14ac:dyDescent="0.25">
      <c r="S442" s="54">
        <v>1965</v>
      </c>
      <c r="T442" s="55">
        <v>1</v>
      </c>
      <c r="U442" s="54" t="str">
        <f t="shared" si="24"/>
        <v>1965-1</v>
      </c>
      <c r="V442" s="51">
        <f>V441+V441*RATE(12,,-V435,V447)</f>
        <v>120.05208203668691</v>
      </c>
    </row>
    <row r="443" spans="19:22" x14ac:dyDescent="0.25">
      <c r="S443" s="54">
        <v>1965</v>
      </c>
      <c r="T443" s="55">
        <v>2</v>
      </c>
      <c r="U443" s="54" t="str">
        <f t="shared" si="24"/>
        <v>1965-2</v>
      </c>
      <c r="V443" s="51">
        <f>V442+V442*RATE(12,,-V435,V447)</f>
        <v>120.42375315569798</v>
      </c>
    </row>
    <row r="444" spans="19:22" x14ac:dyDescent="0.25">
      <c r="S444" s="54">
        <v>1965</v>
      </c>
      <c r="T444" s="55">
        <v>3</v>
      </c>
      <c r="U444" s="54" t="str">
        <f t="shared" si="24"/>
        <v>1965-3</v>
      </c>
      <c r="V444" s="51">
        <f>V443+V443*RATE(12,,-V435,V447)</f>
        <v>120.79657493714126</v>
      </c>
    </row>
    <row r="445" spans="19:22" x14ac:dyDescent="0.25">
      <c r="S445" s="54">
        <v>1965</v>
      </c>
      <c r="T445" s="55">
        <v>4</v>
      </c>
      <c r="U445" s="54" t="str">
        <f t="shared" si="24"/>
        <v>1965-4</v>
      </c>
      <c r="V445" s="51">
        <f>V444+V444*RATE(12,,-V435,V447)</f>
        <v>121.17055094337056</v>
      </c>
    </row>
    <row r="446" spans="19:22" x14ac:dyDescent="0.25">
      <c r="S446" s="54">
        <v>1965</v>
      </c>
      <c r="T446" s="55">
        <v>5</v>
      </c>
      <c r="U446" s="54" t="str">
        <f t="shared" si="24"/>
        <v>1965-5</v>
      </c>
      <c r="V446" s="51">
        <f>V445+V445*RATE(12,,-V435,V447)</f>
        <v>121.54568474776845</v>
      </c>
    </row>
    <row r="447" spans="19:22" x14ac:dyDescent="0.25">
      <c r="S447" s="54">
        <v>1965</v>
      </c>
      <c r="T447" s="55">
        <v>6</v>
      </c>
      <c r="U447" s="54" t="str">
        <f t="shared" si="24"/>
        <v>1965-6</v>
      </c>
      <c r="V447" s="50">
        <f>K46/L46*100</f>
        <v>121.92197993471072</v>
      </c>
    </row>
    <row r="448" spans="19:22" x14ac:dyDescent="0.25">
      <c r="S448" s="54">
        <v>1965</v>
      </c>
      <c r="T448" s="55">
        <v>7</v>
      </c>
      <c r="U448" s="54" t="str">
        <f t="shared" si="24"/>
        <v>1965-7</v>
      </c>
      <c r="V448" s="51">
        <f>V447+V447*RATE(12,,-V447,V459)</f>
        <v>121.76520125944988</v>
      </c>
    </row>
    <row r="449" spans="19:22" x14ac:dyDescent="0.25">
      <c r="S449" s="54">
        <v>1965</v>
      </c>
      <c r="T449" s="55">
        <v>8</v>
      </c>
      <c r="U449" s="54" t="str">
        <f t="shared" si="24"/>
        <v>1965-8</v>
      </c>
      <c r="V449" s="51">
        <f>V448+V448*RATE(12,,-V447,V459)</f>
        <v>121.60862418486047</v>
      </c>
    </row>
    <row r="450" spans="19:22" x14ac:dyDescent="0.25">
      <c r="S450" s="54">
        <v>1965</v>
      </c>
      <c r="T450" s="55">
        <v>9</v>
      </c>
      <c r="U450" s="54" t="str">
        <f t="shared" si="24"/>
        <v>1965-9</v>
      </c>
      <c r="V450" s="51">
        <f>V449+V449*RATE(12,,-V447,V459)</f>
        <v>121.45224845170551</v>
      </c>
    </row>
    <row r="451" spans="19:22" x14ac:dyDescent="0.25">
      <c r="S451" s="54">
        <v>1965</v>
      </c>
      <c r="T451" s="55">
        <v>10</v>
      </c>
      <c r="U451" s="54" t="str">
        <f t="shared" si="24"/>
        <v>1965-10</v>
      </c>
      <c r="V451" s="51">
        <f>V450+V450*RATE(12,,-V447,V459)</f>
        <v>121.29607380108136</v>
      </c>
    </row>
    <row r="452" spans="19:22" x14ac:dyDescent="0.25">
      <c r="S452" s="54">
        <v>1965</v>
      </c>
      <c r="T452" s="55">
        <v>11</v>
      </c>
      <c r="U452" s="54" t="str">
        <f t="shared" si="24"/>
        <v>1965-11</v>
      </c>
      <c r="V452" s="51">
        <f>V451+V451*RATE(12,,-V447,V459)</f>
        <v>121.14009997441731</v>
      </c>
    </row>
    <row r="453" spans="19:22" x14ac:dyDescent="0.25">
      <c r="S453" s="54">
        <v>1965</v>
      </c>
      <c r="T453" s="55">
        <v>12</v>
      </c>
      <c r="U453" s="54" t="str">
        <f t="shared" si="24"/>
        <v>1965-12</v>
      </c>
      <c r="V453" s="51">
        <f>V452+V452*RATE(12,,-V447,V459)</f>
        <v>120.98432671347516</v>
      </c>
    </row>
    <row r="454" spans="19:22" x14ac:dyDescent="0.25">
      <c r="S454" s="54">
        <v>1966</v>
      </c>
      <c r="T454" s="55">
        <v>1</v>
      </c>
      <c r="U454" s="54" t="str">
        <f t="shared" si="24"/>
        <v>1966-1</v>
      </c>
      <c r="V454" s="51">
        <f>V453+V453*RATE(12,,-V447,V459)</f>
        <v>120.82875376034875</v>
      </c>
    </row>
    <row r="455" spans="19:22" x14ac:dyDescent="0.25">
      <c r="S455" s="54">
        <v>1966</v>
      </c>
      <c r="T455" s="55">
        <v>2</v>
      </c>
      <c r="U455" s="54" t="str">
        <f t="shared" si="24"/>
        <v>1966-2</v>
      </c>
      <c r="V455" s="51">
        <f>V454+V454*RATE(12,,-V447,V459)</f>
        <v>120.67338085746357</v>
      </c>
    </row>
    <row r="456" spans="19:22" x14ac:dyDescent="0.25">
      <c r="S456" s="54">
        <v>1966</v>
      </c>
      <c r="T456" s="55">
        <v>3</v>
      </c>
      <c r="U456" s="54" t="str">
        <f t="shared" ref="U456:U519" si="25">_xlfn.CONCAT(S456,"-",T456)</f>
        <v>1966-3</v>
      </c>
      <c r="V456" s="51">
        <f>V455+V455*RATE(12,,-V447,V459)</f>
        <v>120.51820774757633</v>
      </c>
    </row>
    <row r="457" spans="19:22" x14ac:dyDescent="0.25">
      <c r="S457" s="54">
        <v>1966</v>
      </c>
      <c r="T457" s="55">
        <v>4</v>
      </c>
      <c r="U457" s="54" t="str">
        <f t="shared" si="25"/>
        <v>1966-4</v>
      </c>
      <c r="V457" s="51">
        <f>V456+V456*RATE(12,,-V447,V459)</f>
        <v>120.36323417377452</v>
      </c>
    </row>
    <row r="458" spans="19:22" x14ac:dyDescent="0.25">
      <c r="S458" s="54">
        <v>1966</v>
      </c>
      <c r="T458" s="55">
        <v>5</v>
      </c>
      <c r="U458" s="54" t="str">
        <f t="shared" si="25"/>
        <v>1966-5</v>
      </c>
      <c r="V458" s="51">
        <f>V457+V457*RATE(12,,-V447,V459)</f>
        <v>120.208459879476</v>
      </c>
    </row>
    <row r="459" spans="19:22" x14ac:dyDescent="0.25">
      <c r="S459" s="54">
        <v>1966</v>
      </c>
      <c r="T459" s="55">
        <v>6</v>
      </c>
      <c r="U459" s="54" t="str">
        <f t="shared" si="25"/>
        <v>1966-6</v>
      </c>
      <c r="V459" s="50">
        <f>K47/L47*100</f>
        <v>120.05388460818853</v>
      </c>
    </row>
    <row r="460" spans="19:22" x14ac:dyDescent="0.25">
      <c r="S460" s="54">
        <v>1966</v>
      </c>
      <c r="T460" s="55">
        <v>7</v>
      </c>
      <c r="U460" s="54" t="str">
        <f t="shared" si="25"/>
        <v>1966-7</v>
      </c>
      <c r="V460" s="51">
        <f>V459+V459*RATE(12,,-V459,V471)</f>
        <v>120.0450148829963</v>
      </c>
    </row>
    <row r="461" spans="19:22" x14ac:dyDescent="0.25">
      <c r="S461" s="54">
        <v>1966</v>
      </c>
      <c r="T461" s="55">
        <v>8</v>
      </c>
      <c r="U461" s="54" t="str">
        <f t="shared" si="25"/>
        <v>1966-8</v>
      </c>
      <c r="V461" s="51">
        <f>V460+V460*RATE(12,,-V459,V471)</f>
        <v>120.03614581311002</v>
      </c>
    </row>
    <row r="462" spans="19:22" x14ac:dyDescent="0.25">
      <c r="S462" s="54">
        <v>1966</v>
      </c>
      <c r="T462" s="55">
        <v>9</v>
      </c>
      <c r="U462" s="54" t="str">
        <f t="shared" si="25"/>
        <v>1966-9</v>
      </c>
      <c r="V462" s="51">
        <f>V461+V461*RATE(12,,-V459,V471)</f>
        <v>120.02727739848129</v>
      </c>
    </row>
    <row r="463" spans="19:22" x14ac:dyDescent="0.25">
      <c r="S463" s="54">
        <v>1966</v>
      </c>
      <c r="T463" s="55">
        <v>10</v>
      </c>
      <c r="U463" s="54" t="str">
        <f t="shared" si="25"/>
        <v>1966-10</v>
      </c>
      <c r="V463" s="51">
        <f>V462+V462*RATE(12,,-V459,V471)</f>
        <v>120.01840963906167</v>
      </c>
    </row>
    <row r="464" spans="19:22" x14ac:dyDescent="0.25">
      <c r="S464" s="54">
        <v>1966</v>
      </c>
      <c r="T464" s="55">
        <v>11</v>
      </c>
      <c r="U464" s="54" t="str">
        <f t="shared" si="25"/>
        <v>1966-11</v>
      </c>
      <c r="V464" s="51">
        <f>V463+V463*RATE(12,,-V459,V471)</f>
        <v>120.00954253480278</v>
      </c>
    </row>
    <row r="465" spans="19:22" x14ac:dyDescent="0.25">
      <c r="S465" s="54">
        <v>1966</v>
      </c>
      <c r="T465" s="55">
        <v>12</v>
      </c>
      <c r="U465" s="54" t="str">
        <f t="shared" si="25"/>
        <v>1966-12</v>
      </c>
      <c r="V465" s="51">
        <f>V464+V464*RATE(12,,-V459,V471)</f>
        <v>120.0006760856562</v>
      </c>
    </row>
    <row r="466" spans="19:22" x14ac:dyDescent="0.25">
      <c r="S466" s="54">
        <v>1967</v>
      </c>
      <c r="T466" s="55">
        <v>1</v>
      </c>
      <c r="U466" s="54" t="str">
        <f t="shared" si="25"/>
        <v>1967-1</v>
      </c>
      <c r="V466" s="51">
        <f>V465+V465*RATE(12,,-V459,V471)</f>
        <v>119.99181029157353</v>
      </c>
    </row>
    <row r="467" spans="19:22" x14ac:dyDescent="0.25">
      <c r="S467" s="54">
        <v>1967</v>
      </c>
      <c r="T467" s="55">
        <v>2</v>
      </c>
      <c r="U467" s="54" t="str">
        <f t="shared" si="25"/>
        <v>1967-2</v>
      </c>
      <c r="V467" s="51">
        <f>V466+V466*RATE(12,,-V459,V471)</f>
        <v>119.98294515250637</v>
      </c>
    </row>
    <row r="468" spans="19:22" x14ac:dyDescent="0.25">
      <c r="S468" s="54">
        <v>1967</v>
      </c>
      <c r="T468" s="55">
        <v>3</v>
      </c>
      <c r="U468" s="54" t="str">
        <f t="shared" si="25"/>
        <v>1967-3</v>
      </c>
      <c r="V468" s="51">
        <f>V467+V467*RATE(12,,-V459,V471)</f>
        <v>119.97408066840634</v>
      </c>
    </row>
    <row r="469" spans="19:22" x14ac:dyDescent="0.25">
      <c r="S469" s="54">
        <v>1967</v>
      </c>
      <c r="T469" s="55">
        <v>4</v>
      </c>
      <c r="U469" s="54" t="str">
        <f t="shared" si="25"/>
        <v>1967-4</v>
      </c>
      <c r="V469" s="51">
        <f>V468+V468*RATE(12,,-V459,V471)</f>
        <v>119.96521683922505</v>
      </c>
    </row>
    <row r="470" spans="19:22" x14ac:dyDescent="0.25">
      <c r="S470" s="54">
        <v>1967</v>
      </c>
      <c r="T470" s="55">
        <v>5</v>
      </c>
      <c r="U470" s="54" t="str">
        <f t="shared" si="25"/>
        <v>1967-5</v>
      </c>
      <c r="V470" s="51">
        <f>V469+V469*RATE(12,,-V459,V471)</f>
        <v>119.9563536649141</v>
      </c>
    </row>
    <row r="471" spans="19:22" x14ac:dyDescent="0.25">
      <c r="S471" s="54">
        <v>1967</v>
      </c>
      <c r="T471" s="55">
        <v>6</v>
      </c>
      <c r="U471" s="54" t="str">
        <f t="shared" si="25"/>
        <v>1967-6</v>
      </c>
      <c r="V471" s="50">
        <f>K48/L48*100</f>
        <v>119.94749114525436</v>
      </c>
    </row>
    <row r="472" spans="19:22" x14ac:dyDescent="0.25">
      <c r="S472" s="54">
        <v>1967</v>
      </c>
      <c r="T472" s="55">
        <v>7</v>
      </c>
      <c r="U472" s="54" t="str">
        <f t="shared" si="25"/>
        <v>1967-7</v>
      </c>
      <c r="V472" s="51">
        <f>V471+V471*RATE(12,,-V471,V483)</f>
        <v>120.04297131751234</v>
      </c>
    </row>
    <row r="473" spans="19:22" x14ac:dyDescent="0.25">
      <c r="S473" s="54">
        <v>1967</v>
      </c>
      <c r="T473" s="55">
        <v>8</v>
      </c>
      <c r="U473" s="54" t="str">
        <f t="shared" si="25"/>
        <v>1967-8</v>
      </c>
      <c r="V473" s="51">
        <f>V472+V472*RATE(12,,-V471,V483)</f>
        <v>120.13852749355503</v>
      </c>
    </row>
    <row r="474" spans="19:22" x14ac:dyDescent="0.25">
      <c r="S474" s="54">
        <v>1967</v>
      </c>
      <c r="T474" s="55">
        <v>9</v>
      </c>
      <c r="U474" s="54" t="str">
        <f t="shared" si="25"/>
        <v>1967-9</v>
      </c>
      <c r="V474" s="51">
        <f>V473+V473*RATE(12,,-V471,V483)</f>
        <v>120.23415973388271</v>
      </c>
    </row>
    <row r="475" spans="19:22" x14ac:dyDescent="0.25">
      <c r="S475" s="54">
        <v>1967</v>
      </c>
      <c r="T475" s="55">
        <v>10</v>
      </c>
      <c r="U475" s="54" t="str">
        <f t="shared" si="25"/>
        <v>1967-10</v>
      </c>
      <c r="V475" s="51">
        <f>V474+V474*RATE(12,,-V471,V483)</f>
        <v>120.32986809904378</v>
      </c>
    </row>
    <row r="476" spans="19:22" x14ac:dyDescent="0.25">
      <c r="S476" s="54">
        <v>1967</v>
      </c>
      <c r="T476" s="55">
        <v>11</v>
      </c>
      <c r="U476" s="54" t="str">
        <f t="shared" si="25"/>
        <v>1967-11</v>
      </c>
      <c r="V476" s="51">
        <f>V475+V475*RATE(12,,-V471,V483)</f>
        <v>120.42565264963486</v>
      </c>
    </row>
    <row r="477" spans="19:22" x14ac:dyDescent="0.25">
      <c r="S477" s="54">
        <v>1967</v>
      </c>
      <c r="T477" s="55">
        <v>12</v>
      </c>
      <c r="U477" s="54" t="str">
        <f t="shared" si="25"/>
        <v>1967-12</v>
      </c>
      <c r="V477" s="51">
        <f>V476+V476*RATE(12,,-V471,V483)</f>
        <v>120.5215134463008</v>
      </c>
    </row>
    <row r="478" spans="19:22" x14ac:dyDescent="0.25">
      <c r="S478" s="54">
        <v>1968</v>
      </c>
      <c r="T478" s="55">
        <v>1</v>
      </c>
      <c r="U478" s="54" t="str">
        <f t="shared" si="25"/>
        <v>1968-1</v>
      </c>
      <c r="V478" s="51">
        <f>V477+V477*RATE(12,,-V471,V483)</f>
        <v>120.61745054973474</v>
      </c>
    </row>
    <row r="479" spans="19:22" x14ac:dyDescent="0.25">
      <c r="S479" s="54">
        <v>1968</v>
      </c>
      <c r="T479" s="55">
        <v>2</v>
      </c>
      <c r="U479" s="54" t="str">
        <f t="shared" si="25"/>
        <v>1968-2</v>
      </c>
      <c r="V479" s="51">
        <f>V478+V478*RATE(12,,-V471,V483)</f>
        <v>120.71346402067812</v>
      </c>
    </row>
    <row r="480" spans="19:22" x14ac:dyDescent="0.25">
      <c r="S480" s="54">
        <v>1968</v>
      </c>
      <c r="T480" s="55">
        <v>3</v>
      </c>
      <c r="U480" s="54" t="str">
        <f t="shared" si="25"/>
        <v>1968-3</v>
      </c>
      <c r="V480" s="51">
        <f>V479+V479*RATE(12,,-V471,V483)</f>
        <v>120.80955391992073</v>
      </c>
    </row>
    <row r="481" spans="19:22" x14ac:dyDescent="0.25">
      <c r="S481" s="54">
        <v>1968</v>
      </c>
      <c r="T481" s="55">
        <v>4</v>
      </c>
      <c r="U481" s="54" t="str">
        <f t="shared" si="25"/>
        <v>1968-4</v>
      </c>
      <c r="V481" s="51">
        <f>V480+V480*RATE(12,,-V471,V483)</f>
        <v>120.90572030830074</v>
      </c>
    </row>
    <row r="482" spans="19:22" x14ac:dyDescent="0.25">
      <c r="S482" s="54">
        <v>1968</v>
      </c>
      <c r="T482" s="55">
        <v>5</v>
      </c>
      <c r="U482" s="54" t="str">
        <f t="shared" si="25"/>
        <v>1968-5</v>
      </c>
      <c r="V482" s="51">
        <f>V481+V481*RATE(12,,-V471,V483)</f>
        <v>121.00196324670478</v>
      </c>
    </row>
    <row r="483" spans="19:22" x14ac:dyDescent="0.25">
      <c r="S483" s="54">
        <v>1968</v>
      </c>
      <c r="T483" s="55">
        <v>6</v>
      </c>
      <c r="U483" s="54" t="str">
        <f t="shared" si="25"/>
        <v>1968-6</v>
      </c>
      <c r="V483" s="50">
        <f>K49/L49*100</f>
        <v>121.09828279593297</v>
      </c>
    </row>
    <row r="484" spans="19:22" x14ac:dyDescent="0.25">
      <c r="S484" s="54">
        <v>1968</v>
      </c>
      <c r="T484" s="55">
        <v>7</v>
      </c>
      <c r="U484" s="54" t="str">
        <f t="shared" si="25"/>
        <v>1968-7</v>
      </c>
      <c r="V484" s="51">
        <f>V483+V483*RATE(12,,-V483,V495)</f>
        <v>121.58201177513639</v>
      </c>
    </row>
    <row r="485" spans="19:22" x14ac:dyDescent="0.25">
      <c r="S485" s="54">
        <v>1968</v>
      </c>
      <c r="T485" s="55">
        <v>8</v>
      </c>
      <c r="U485" s="54" t="str">
        <f t="shared" si="25"/>
        <v>1968-8</v>
      </c>
      <c r="V485" s="51">
        <f>V484+V484*RATE(12,,-V483,V495)</f>
        <v>122.06767301729118</v>
      </c>
    </row>
    <row r="486" spans="19:22" x14ac:dyDescent="0.25">
      <c r="S486" s="54">
        <v>1968</v>
      </c>
      <c r="T486" s="55">
        <v>9</v>
      </c>
      <c r="U486" s="54" t="str">
        <f t="shared" si="25"/>
        <v>1968-9</v>
      </c>
      <c r="V486" s="51">
        <f>V485+V485*RATE(12,,-V483,V495)</f>
        <v>122.55527424085183</v>
      </c>
    </row>
    <row r="487" spans="19:22" x14ac:dyDescent="0.25">
      <c r="S487" s="54">
        <v>1968</v>
      </c>
      <c r="T487" s="55">
        <v>10</v>
      </c>
      <c r="U487" s="54" t="str">
        <f t="shared" si="25"/>
        <v>1968-10</v>
      </c>
      <c r="V487" s="51">
        <f>V486+V486*RATE(12,,-V483,V495)</f>
        <v>123.04482319510433</v>
      </c>
    </row>
    <row r="488" spans="19:22" x14ac:dyDescent="0.25">
      <c r="S488" s="54">
        <v>1968</v>
      </c>
      <c r="T488" s="55">
        <v>11</v>
      </c>
      <c r="U488" s="54" t="str">
        <f t="shared" si="25"/>
        <v>1968-11</v>
      </c>
      <c r="V488" s="51">
        <f>V487+V487*RATE(12,,-V483,V495)</f>
        <v>123.53632766028929</v>
      </c>
    </row>
    <row r="489" spans="19:22" x14ac:dyDescent="0.25">
      <c r="S489" s="54">
        <v>1968</v>
      </c>
      <c r="T489" s="55">
        <v>12</v>
      </c>
      <c r="U489" s="54" t="str">
        <f t="shared" si="25"/>
        <v>1968-12</v>
      </c>
      <c r="V489" s="51">
        <f>V488+V488*RATE(12,,-V483,V495)</f>
        <v>124.02979544772563</v>
      </c>
    </row>
    <row r="490" spans="19:22" x14ac:dyDescent="0.25">
      <c r="S490" s="54">
        <v>1969</v>
      </c>
      <c r="T490" s="55">
        <v>1</v>
      </c>
      <c r="U490" s="54" t="str">
        <f t="shared" si="25"/>
        <v>1969-1</v>
      </c>
      <c r="V490" s="51">
        <f>V489+V489*RATE(12,,-V483,V495)</f>
        <v>124.52523439993472</v>
      </c>
    </row>
    <row r="491" spans="19:22" x14ac:dyDescent="0.25">
      <c r="S491" s="54">
        <v>1969</v>
      </c>
      <c r="T491" s="55">
        <v>2</v>
      </c>
      <c r="U491" s="54" t="str">
        <f t="shared" si="25"/>
        <v>1969-2</v>
      </c>
      <c r="V491" s="51">
        <f>V490+V490*RATE(12,,-V483,V495)</f>
        <v>125.02265239076496</v>
      </c>
    </row>
    <row r="492" spans="19:22" x14ac:dyDescent="0.25">
      <c r="S492" s="54">
        <v>1969</v>
      </c>
      <c r="T492" s="55">
        <v>3</v>
      </c>
      <c r="U492" s="54" t="str">
        <f t="shared" si="25"/>
        <v>1969-3</v>
      </c>
      <c r="V492" s="51">
        <f>V491+V491*RATE(12,,-V483,V495)</f>
        <v>125.52205732551701</v>
      </c>
    </row>
    <row r="493" spans="19:22" x14ac:dyDescent="0.25">
      <c r="S493" s="54">
        <v>1969</v>
      </c>
      <c r="T493" s="55">
        <v>4</v>
      </c>
      <c r="U493" s="54" t="str">
        <f t="shared" si="25"/>
        <v>1969-4</v>
      </c>
      <c r="V493" s="51">
        <f>V492+V492*RATE(12,,-V483,V495)</f>
        <v>126.02345714106934</v>
      </c>
    </row>
    <row r="494" spans="19:22" x14ac:dyDescent="0.25">
      <c r="S494" s="54">
        <v>1969</v>
      </c>
      <c r="T494" s="55">
        <v>5</v>
      </c>
      <c r="U494" s="54" t="str">
        <f t="shared" si="25"/>
        <v>1969-5</v>
      </c>
      <c r="V494" s="51">
        <f>V493+V493*RATE(12,,-V483,V495)</f>
        <v>126.52685980600442</v>
      </c>
    </row>
    <row r="495" spans="19:22" x14ac:dyDescent="0.25">
      <c r="S495" s="54">
        <v>1969</v>
      </c>
      <c r="T495" s="55">
        <v>6</v>
      </c>
      <c r="U495" s="54" t="str">
        <f t="shared" si="25"/>
        <v>1969-6</v>
      </c>
      <c r="V495" s="50">
        <f>K50/L50*100</f>
        <v>127.03227332067937</v>
      </c>
    </row>
    <row r="496" spans="19:22" x14ac:dyDescent="0.25">
      <c r="S496" s="54">
        <v>1969</v>
      </c>
      <c r="T496" s="55">
        <v>7</v>
      </c>
      <c r="U496" s="54" t="str">
        <f t="shared" si="25"/>
        <v>1969-7</v>
      </c>
      <c r="V496" s="51">
        <f>V495+V495*RATE(12,,-V495,V507)</f>
        <v>127.36893969777047</v>
      </c>
    </row>
    <row r="497" spans="19:22" x14ac:dyDescent="0.25">
      <c r="S497" s="54">
        <v>1969</v>
      </c>
      <c r="T497" s="55">
        <v>8</v>
      </c>
      <c r="U497" s="54" t="str">
        <f t="shared" si="25"/>
        <v>1969-8</v>
      </c>
      <c r="V497" s="51">
        <f>V496+V496*RATE(12,,-V495,V507)</f>
        <v>127.70649832252826</v>
      </c>
    </row>
    <row r="498" spans="19:22" x14ac:dyDescent="0.25">
      <c r="S498" s="54">
        <v>1969</v>
      </c>
      <c r="T498" s="55">
        <v>9</v>
      </c>
      <c r="U498" s="54" t="str">
        <f t="shared" si="25"/>
        <v>1969-9</v>
      </c>
      <c r="V498" s="51">
        <f>V497+V497*RATE(12,,-V495,V507)</f>
        <v>128.04495155962576</v>
      </c>
    </row>
    <row r="499" spans="19:22" x14ac:dyDescent="0.25">
      <c r="S499" s="54">
        <v>1969</v>
      </c>
      <c r="T499" s="55">
        <v>10</v>
      </c>
      <c r="U499" s="54" t="str">
        <f t="shared" si="25"/>
        <v>1969-10</v>
      </c>
      <c r="V499" s="51">
        <f>V498+V498*RATE(12,,-V495,V507)</f>
        <v>128.38430178000291</v>
      </c>
    </row>
    <row r="500" spans="19:22" x14ac:dyDescent="0.25">
      <c r="S500" s="54">
        <v>1969</v>
      </c>
      <c r="T500" s="55">
        <v>11</v>
      </c>
      <c r="U500" s="54" t="str">
        <f t="shared" si="25"/>
        <v>1969-11</v>
      </c>
      <c r="V500" s="51">
        <f>V499+V499*RATE(12,,-V495,V507)</f>
        <v>128.72455136088331</v>
      </c>
    </row>
    <row r="501" spans="19:22" x14ac:dyDescent="0.25">
      <c r="S501" s="54">
        <v>1969</v>
      </c>
      <c r="T501" s="55">
        <v>12</v>
      </c>
      <c r="U501" s="54" t="str">
        <f t="shared" si="25"/>
        <v>1969-12</v>
      </c>
      <c r="V501" s="51">
        <f>V500+V500*RATE(12,,-V495,V507)</f>
        <v>129.06570268579068</v>
      </c>
    </row>
    <row r="502" spans="19:22" x14ac:dyDescent="0.25">
      <c r="S502" s="54">
        <v>1970</v>
      </c>
      <c r="T502" s="55">
        <v>1</v>
      </c>
      <c r="U502" s="54" t="str">
        <f t="shared" si="25"/>
        <v>1970-1</v>
      </c>
      <c r="V502" s="51">
        <f>V501+V501*RATE(12,,-V495,V507)</f>
        <v>129.40775814456572</v>
      </c>
    </row>
    <row r="503" spans="19:22" x14ac:dyDescent="0.25">
      <c r="S503" s="54">
        <v>1970</v>
      </c>
      <c r="T503" s="55">
        <v>2</v>
      </c>
      <c r="U503" s="54" t="str">
        <f t="shared" si="25"/>
        <v>1970-2</v>
      </c>
      <c r="V503" s="51">
        <f>V502+V502*RATE(12,,-V495,V507)</f>
        <v>129.75072013338277</v>
      </c>
    </row>
    <row r="504" spans="19:22" x14ac:dyDescent="0.25">
      <c r="S504" s="54">
        <v>1970</v>
      </c>
      <c r="T504" s="55">
        <v>3</v>
      </c>
      <c r="U504" s="54" t="str">
        <f t="shared" si="25"/>
        <v>1970-3</v>
      </c>
      <c r="V504" s="51">
        <f>V503+V503*RATE(12,,-V495,V507)</f>
        <v>130.09459105476662</v>
      </c>
    </row>
    <row r="505" spans="19:22" x14ac:dyDescent="0.25">
      <c r="S505" s="54">
        <v>1970</v>
      </c>
      <c r="T505" s="55">
        <v>4</v>
      </c>
      <c r="U505" s="54" t="str">
        <f t="shared" si="25"/>
        <v>1970-4</v>
      </c>
      <c r="V505" s="51">
        <f>V504+V504*RATE(12,,-V495,V507)</f>
        <v>130.43937331760932</v>
      </c>
    </row>
    <row r="506" spans="19:22" x14ac:dyDescent="0.25">
      <c r="S506" s="54">
        <v>1970</v>
      </c>
      <c r="T506" s="55">
        <v>5</v>
      </c>
      <c r="U506" s="54" t="str">
        <f t="shared" si="25"/>
        <v>1970-5</v>
      </c>
      <c r="V506" s="51">
        <f>V505+V505*RATE(12,,-V495,V507)</f>
        <v>130.78506933718708</v>
      </c>
    </row>
    <row r="507" spans="19:22" x14ac:dyDescent="0.25">
      <c r="S507" s="54">
        <v>1970</v>
      </c>
      <c r="T507" s="55">
        <v>6</v>
      </c>
      <c r="U507" s="54" t="str">
        <f t="shared" si="25"/>
        <v>1970-6</v>
      </c>
      <c r="V507" s="50">
        <f>K51/L51*100</f>
        <v>131.13168153509162</v>
      </c>
    </row>
    <row r="508" spans="19:22" x14ac:dyDescent="0.25">
      <c r="S508" s="54">
        <v>1970</v>
      </c>
      <c r="T508" s="55">
        <v>7</v>
      </c>
      <c r="U508" s="54" t="str">
        <f t="shared" si="25"/>
        <v>1970-7</v>
      </c>
      <c r="V508" s="51">
        <f>V507+V507*RATE(12,,-V507,V519)</f>
        <v>131.01094606316508</v>
      </c>
    </row>
    <row r="509" spans="19:22" x14ac:dyDescent="0.25">
      <c r="S509" s="54">
        <v>1970</v>
      </c>
      <c r="T509" s="55">
        <v>8</v>
      </c>
      <c r="U509" s="54" t="str">
        <f t="shared" si="25"/>
        <v>1970-8</v>
      </c>
      <c r="V509" s="51">
        <f>V508+V508*RATE(12,,-V507,V519)</f>
        <v>130.89032175471948</v>
      </c>
    </row>
    <row r="510" spans="19:22" x14ac:dyDescent="0.25">
      <c r="S510" s="54">
        <v>1970</v>
      </c>
      <c r="T510" s="55">
        <v>9</v>
      </c>
      <c r="U510" s="54" t="str">
        <f t="shared" si="25"/>
        <v>1970-9</v>
      </c>
      <c r="V510" s="51">
        <f>V509+V509*RATE(12,,-V507,V519)</f>
        <v>130.76980850740446</v>
      </c>
    </row>
    <row r="511" spans="19:22" x14ac:dyDescent="0.25">
      <c r="S511" s="54">
        <v>1970</v>
      </c>
      <c r="T511" s="55">
        <v>10</v>
      </c>
      <c r="U511" s="54" t="str">
        <f t="shared" si="25"/>
        <v>1970-10</v>
      </c>
      <c r="V511" s="51">
        <f>V510+V510*RATE(12,,-V507,V519)</f>
        <v>130.64940621896389</v>
      </c>
    </row>
    <row r="512" spans="19:22" x14ac:dyDescent="0.25">
      <c r="S512" s="54">
        <v>1970</v>
      </c>
      <c r="T512" s="55">
        <v>11</v>
      </c>
      <c r="U512" s="54" t="str">
        <f t="shared" si="25"/>
        <v>1970-11</v>
      </c>
      <c r="V512" s="51">
        <f>V511+V511*RATE(12,,-V507,V519)</f>
        <v>130.52911478723578</v>
      </c>
    </row>
    <row r="513" spans="19:22" x14ac:dyDescent="0.25">
      <c r="S513" s="54">
        <v>1970</v>
      </c>
      <c r="T513" s="55">
        <v>12</v>
      </c>
      <c r="U513" s="54" t="str">
        <f t="shared" si="25"/>
        <v>1970-12</v>
      </c>
      <c r="V513" s="51">
        <f>V512+V512*RATE(12,,-V507,V519)</f>
        <v>130.40893411015225</v>
      </c>
    </row>
    <row r="514" spans="19:22" x14ac:dyDescent="0.25">
      <c r="S514" s="54">
        <v>1971</v>
      </c>
      <c r="T514" s="55">
        <v>1</v>
      </c>
      <c r="U514" s="54" t="str">
        <f t="shared" si="25"/>
        <v>1971-1</v>
      </c>
      <c r="V514" s="51">
        <f>V513+V513*RATE(12,,-V507,V519)</f>
        <v>130.28886408573933</v>
      </c>
    </row>
    <row r="515" spans="19:22" x14ac:dyDescent="0.25">
      <c r="S515" s="54">
        <v>1971</v>
      </c>
      <c r="T515" s="55">
        <v>2</v>
      </c>
      <c r="U515" s="54" t="str">
        <f t="shared" si="25"/>
        <v>1971-2</v>
      </c>
      <c r="V515" s="51">
        <f>V514+V514*RATE(12,,-V507,V519)</f>
        <v>130.16890461211699</v>
      </c>
    </row>
    <row r="516" spans="19:22" x14ac:dyDescent="0.25">
      <c r="S516" s="54">
        <v>1971</v>
      </c>
      <c r="T516" s="55">
        <v>3</v>
      </c>
      <c r="U516" s="54" t="str">
        <f t="shared" si="25"/>
        <v>1971-3</v>
      </c>
      <c r="V516" s="51">
        <f>V515+V515*RATE(12,,-V507,V519)</f>
        <v>130.04905558749894</v>
      </c>
    </row>
    <row r="517" spans="19:22" x14ac:dyDescent="0.25">
      <c r="S517" s="54">
        <v>1971</v>
      </c>
      <c r="T517" s="55">
        <v>4</v>
      </c>
      <c r="U517" s="54" t="str">
        <f t="shared" si="25"/>
        <v>1971-4</v>
      </c>
      <c r="V517" s="51">
        <f>V516+V516*RATE(12,,-V507,V519)</f>
        <v>129.92931691019268</v>
      </c>
    </row>
    <row r="518" spans="19:22" x14ac:dyDescent="0.25">
      <c r="S518" s="54">
        <v>1971</v>
      </c>
      <c r="T518" s="55">
        <v>5</v>
      </c>
      <c r="U518" s="54" t="str">
        <f t="shared" si="25"/>
        <v>1971-5</v>
      </c>
      <c r="V518" s="51">
        <f>V517+V517*RATE(12,,-V507,V519)</f>
        <v>129.8096884785993</v>
      </c>
    </row>
    <row r="519" spans="19:22" x14ac:dyDescent="0.25">
      <c r="S519" s="54">
        <v>1971</v>
      </c>
      <c r="T519" s="55">
        <v>6</v>
      </c>
      <c r="U519" s="54" t="str">
        <f t="shared" si="25"/>
        <v>1971-6</v>
      </c>
      <c r="V519" s="50">
        <f>K52/L52*100</f>
        <v>129.6901701909793</v>
      </c>
    </row>
    <row r="520" spans="19:22" x14ac:dyDescent="0.25">
      <c r="S520" s="54">
        <v>1971</v>
      </c>
      <c r="T520" s="55">
        <v>7</v>
      </c>
      <c r="U520" s="54" t="str">
        <f t="shared" ref="U520:U583" si="26">_xlfn.CONCAT(S520,"-",T520)</f>
        <v>1971-7</v>
      </c>
      <c r="V520" s="51">
        <f>V519+V519*RATE(12,,-V519,V531)</f>
        <v>129.5093609974704</v>
      </c>
    </row>
    <row r="521" spans="19:22" x14ac:dyDescent="0.25">
      <c r="S521" s="54">
        <v>1971</v>
      </c>
      <c r="T521" s="55">
        <v>8</v>
      </c>
      <c r="U521" s="54" t="str">
        <f t="shared" si="26"/>
        <v>1971-8</v>
      </c>
      <c r="V521" s="51">
        <f>V520+V520*RATE(12,,-V519,V531)</f>
        <v>129.32880388138884</v>
      </c>
    </row>
    <row r="522" spans="19:22" x14ac:dyDescent="0.25">
      <c r="S522" s="54">
        <v>1971</v>
      </c>
      <c r="T522" s="55">
        <v>9</v>
      </c>
      <c r="U522" s="54" t="str">
        <f t="shared" si="26"/>
        <v>1971-9</v>
      </c>
      <c r="V522" s="51">
        <f>V521+V521*RATE(12,,-V519,V531)</f>
        <v>129.14849849129772</v>
      </c>
    </row>
    <row r="523" spans="19:22" x14ac:dyDescent="0.25">
      <c r="S523" s="54">
        <v>1971</v>
      </c>
      <c r="T523" s="55">
        <v>10</v>
      </c>
      <c r="U523" s="54" t="str">
        <f t="shared" si="26"/>
        <v>1971-10</v>
      </c>
      <c r="V523" s="51">
        <f>V522+V522*RATE(12,,-V519,V531)</f>
        <v>128.96844447625006</v>
      </c>
    </row>
    <row r="524" spans="19:22" x14ac:dyDescent="0.25">
      <c r="S524" s="54">
        <v>1971</v>
      </c>
      <c r="T524" s="55">
        <v>11</v>
      </c>
      <c r="U524" s="54" t="str">
        <f t="shared" si="26"/>
        <v>1971-11</v>
      </c>
      <c r="V524" s="51">
        <f>V523+V523*RATE(12,,-V519,V531)</f>
        <v>128.78864148578816</v>
      </c>
    </row>
    <row r="525" spans="19:22" x14ac:dyDescent="0.25">
      <c r="S525" s="54">
        <v>1971</v>
      </c>
      <c r="T525" s="55">
        <v>12</v>
      </c>
      <c r="U525" s="54" t="str">
        <f t="shared" si="26"/>
        <v>1971-12</v>
      </c>
      <c r="V525" s="51">
        <f>V524+V524*RATE(12,,-V519,V531)</f>
        <v>128.60908916994291</v>
      </c>
    </row>
    <row r="526" spans="19:22" x14ac:dyDescent="0.25">
      <c r="S526" s="54">
        <v>1972</v>
      </c>
      <c r="T526" s="55">
        <v>1</v>
      </c>
      <c r="U526" s="54" t="str">
        <f t="shared" si="26"/>
        <v>1972-1</v>
      </c>
      <c r="V526" s="51">
        <f>V525+V525*RATE(12,,-V519,V531)</f>
        <v>128.4297871792331</v>
      </c>
    </row>
    <row r="527" spans="19:22" x14ac:dyDescent="0.25">
      <c r="S527" s="54">
        <v>1972</v>
      </c>
      <c r="T527" s="55">
        <v>2</v>
      </c>
      <c r="U527" s="54" t="str">
        <f t="shared" si="26"/>
        <v>1972-2</v>
      </c>
      <c r="V527" s="51">
        <f>V526+V526*RATE(12,,-V519,V531)</f>
        <v>128.2507351646648</v>
      </c>
    </row>
    <row r="528" spans="19:22" x14ac:dyDescent="0.25">
      <c r="S528" s="54">
        <v>1972</v>
      </c>
      <c r="T528" s="55">
        <v>3</v>
      </c>
      <c r="U528" s="54" t="str">
        <f t="shared" si="26"/>
        <v>1972-3</v>
      </c>
      <c r="V528" s="51">
        <f>V527+V527*RATE(12,,-V519,V531)</f>
        <v>128.07193277773061</v>
      </c>
    </row>
    <row r="529" spans="19:22" x14ac:dyDescent="0.25">
      <c r="S529" s="54">
        <v>1972</v>
      </c>
      <c r="T529" s="55">
        <v>4</v>
      </c>
      <c r="U529" s="54" t="str">
        <f t="shared" si="26"/>
        <v>1972-4</v>
      </c>
      <c r="V529" s="51">
        <f>V528+V528*RATE(12,,-V519,V531)</f>
        <v>127.89337967040898</v>
      </c>
    </row>
    <row r="530" spans="19:22" x14ac:dyDescent="0.25">
      <c r="S530" s="54">
        <v>1972</v>
      </c>
      <c r="T530" s="55">
        <v>5</v>
      </c>
      <c r="U530" s="54" t="str">
        <f t="shared" si="26"/>
        <v>1972-5</v>
      </c>
      <c r="V530" s="51">
        <f>V529+V529*RATE(12,,-V519,V531)</f>
        <v>127.71507549516359</v>
      </c>
    </row>
    <row r="531" spans="19:22" x14ac:dyDescent="0.25">
      <c r="S531" s="54">
        <v>1972</v>
      </c>
      <c r="T531" s="55">
        <v>6</v>
      </c>
      <c r="U531" s="54" t="str">
        <f t="shared" si="26"/>
        <v>1972-6</v>
      </c>
      <c r="V531" s="50">
        <f>K53/L53*100</f>
        <v>127.53701990467998</v>
      </c>
    </row>
    <row r="532" spans="19:22" x14ac:dyDescent="0.25">
      <c r="S532" s="54">
        <v>1972</v>
      </c>
      <c r="T532" s="55">
        <v>7</v>
      </c>
      <c r="U532" s="54" t="str">
        <f t="shared" si="26"/>
        <v>1972-7</v>
      </c>
      <c r="V532" s="51">
        <f>V531+V531*RATE(12,,-V531,V543)</f>
        <v>127.64366621474531</v>
      </c>
    </row>
    <row r="533" spans="19:22" x14ac:dyDescent="0.25">
      <c r="S533" s="54">
        <v>1972</v>
      </c>
      <c r="T533" s="55">
        <v>8</v>
      </c>
      <c r="U533" s="54" t="str">
        <f t="shared" si="26"/>
        <v>1972-8</v>
      </c>
      <c r="V533" s="51">
        <f>V532+V532*RATE(12,,-V531,V543)</f>
        <v>127.75040170233305</v>
      </c>
    </row>
    <row r="534" spans="19:22" x14ac:dyDescent="0.25">
      <c r="S534" s="54">
        <v>1972</v>
      </c>
      <c r="T534" s="55">
        <v>9</v>
      </c>
      <c r="U534" s="54" t="str">
        <f t="shared" si="26"/>
        <v>1972-9</v>
      </c>
      <c r="V534" s="51">
        <f>V533+V533*RATE(12,,-V531,V543)</f>
        <v>127.85722644201334</v>
      </c>
    </row>
    <row r="535" spans="19:22" x14ac:dyDescent="0.25">
      <c r="S535" s="54">
        <v>1972</v>
      </c>
      <c r="T535" s="55">
        <v>10</v>
      </c>
      <c r="U535" s="54" t="str">
        <f t="shared" si="26"/>
        <v>1972-10</v>
      </c>
      <c r="V535" s="51">
        <f>V534+V534*RATE(12,,-V531,V543)</f>
        <v>127.96414050841868</v>
      </c>
    </row>
    <row r="536" spans="19:22" x14ac:dyDescent="0.25">
      <c r="S536" s="54">
        <v>1972</v>
      </c>
      <c r="T536" s="55">
        <v>11</v>
      </c>
      <c r="U536" s="54" t="str">
        <f t="shared" si="26"/>
        <v>1972-11</v>
      </c>
      <c r="V536" s="51">
        <f>V535+V535*RATE(12,,-V531,V543)</f>
        <v>128.07114397624397</v>
      </c>
    </row>
    <row r="537" spans="19:22" x14ac:dyDescent="0.25">
      <c r="S537" s="54">
        <v>1972</v>
      </c>
      <c r="T537" s="55">
        <v>12</v>
      </c>
      <c r="U537" s="54" t="str">
        <f t="shared" si="26"/>
        <v>1972-12</v>
      </c>
      <c r="V537" s="51">
        <f>V536+V536*RATE(12,,-V531,V543)</f>
        <v>128.17823692024658</v>
      </c>
    </row>
    <row r="538" spans="19:22" x14ac:dyDescent="0.25">
      <c r="S538" s="54">
        <v>1973</v>
      </c>
      <c r="T538" s="55">
        <v>1</v>
      </c>
      <c r="U538" s="54" t="str">
        <f t="shared" si="26"/>
        <v>1973-1</v>
      </c>
      <c r="V538" s="51">
        <f>V537+V537*RATE(12,,-V531,V543)</f>
        <v>128.28541941524639</v>
      </c>
    </row>
    <row r="539" spans="19:22" x14ac:dyDescent="0.25">
      <c r="S539" s="54">
        <v>1973</v>
      </c>
      <c r="T539" s="55">
        <v>2</v>
      </c>
      <c r="U539" s="54" t="str">
        <f t="shared" si="26"/>
        <v>1973-2</v>
      </c>
      <c r="V539" s="51">
        <f>V538+V538*RATE(12,,-V531,V543)</f>
        <v>128.39269153612585</v>
      </c>
    </row>
    <row r="540" spans="19:22" x14ac:dyDescent="0.25">
      <c r="S540" s="54">
        <v>1973</v>
      </c>
      <c r="T540" s="55">
        <v>3</v>
      </c>
      <c r="U540" s="54" t="str">
        <f t="shared" si="26"/>
        <v>1973-3</v>
      </c>
      <c r="V540" s="51">
        <f>V539+V539*RATE(12,,-V531,V543)</f>
        <v>128.50005335782998</v>
      </c>
    </row>
    <row r="541" spans="19:22" x14ac:dyDescent="0.25">
      <c r="S541" s="54">
        <v>1973</v>
      </c>
      <c r="T541" s="55">
        <v>4</v>
      </c>
      <c r="U541" s="54" t="str">
        <f t="shared" si="26"/>
        <v>1973-4</v>
      </c>
      <c r="V541" s="51">
        <f>V540+V540*RATE(12,,-V531,V543)</f>
        <v>128.60750495536655</v>
      </c>
    </row>
    <row r="542" spans="19:22" x14ac:dyDescent="0.25">
      <c r="S542" s="54">
        <v>1973</v>
      </c>
      <c r="T542" s="55">
        <v>5</v>
      </c>
      <c r="U542" s="54" t="str">
        <f t="shared" si="26"/>
        <v>1973-5</v>
      </c>
      <c r="V542" s="51">
        <f>V541+V541*RATE(12,,-V531,V543)</f>
        <v>128.71504640380599</v>
      </c>
    </row>
    <row r="543" spans="19:22" x14ac:dyDescent="0.25">
      <c r="S543" s="54">
        <v>1973</v>
      </c>
      <c r="T543" s="55">
        <v>6</v>
      </c>
      <c r="U543" s="54" t="str">
        <f t="shared" si="26"/>
        <v>1973-6</v>
      </c>
      <c r="V543" s="50">
        <f>K54/L54*100</f>
        <v>128.82267777813988</v>
      </c>
    </row>
    <row r="544" spans="19:22" x14ac:dyDescent="0.25">
      <c r="S544" s="54">
        <v>1973</v>
      </c>
      <c r="T544" s="55">
        <v>7</v>
      </c>
      <c r="U544" s="54" t="str">
        <f t="shared" si="26"/>
        <v>1973-7</v>
      </c>
      <c r="V544" s="51">
        <f>V543+V543*RATE(12,,-V543,V555)</f>
        <v>129.32778574776171</v>
      </c>
    </row>
    <row r="545" spans="19:22" x14ac:dyDescent="0.25">
      <c r="S545" s="54">
        <v>1973</v>
      </c>
      <c r="T545" s="55">
        <v>8</v>
      </c>
      <c r="U545" s="54" t="str">
        <f t="shared" si="26"/>
        <v>1973-8</v>
      </c>
      <c r="V545" s="51">
        <f>V544+V544*RATE(12,,-V543,V555)</f>
        <v>129.83487422318714</v>
      </c>
    </row>
    <row r="546" spans="19:22" x14ac:dyDescent="0.25">
      <c r="S546" s="54">
        <v>1973</v>
      </c>
      <c r="T546" s="55">
        <v>9</v>
      </c>
      <c r="U546" s="54" t="str">
        <f t="shared" si="26"/>
        <v>1973-9</v>
      </c>
      <c r="V546" s="51">
        <f>V545+V545*RATE(12,,-V543,V555)</f>
        <v>130.34395096989104</v>
      </c>
    </row>
    <row r="547" spans="19:22" x14ac:dyDescent="0.25">
      <c r="S547" s="54">
        <v>1973</v>
      </c>
      <c r="T547" s="55">
        <v>10</v>
      </c>
      <c r="U547" s="54" t="str">
        <f t="shared" si="26"/>
        <v>1973-10</v>
      </c>
      <c r="V547" s="51">
        <f>V546+V546*RATE(12,,-V543,V555)</f>
        <v>130.85502378379633</v>
      </c>
    </row>
    <row r="548" spans="19:22" x14ac:dyDescent="0.25">
      <c r="S548" s="54">
        <v>1973</v>
      </c>
      <c r="T548" s="55">
        <v>11</v>
      </c>
      <c r="U548" s="54" t="str">
        <f t="shared" si="26"/>
        <v>1973-11</v>
      </c>
      <c r="V548" s="51">
        <f>V547+V547*RATE(12,,-V543,V555)</f>
        <v>131.36810049139342</v>
      </c>
    </row>
    <row r="549" spans="19:22" x14ac:dyDescent="0.25">
      <c r="S549" s="54">
        <v>1973</v>
      </c>
      <c r="T549" s="55">
        <v>12</v>
      </c>
      <c r="U549" s="54" t="str">
        <f t="shared" si="26"/>
        <v>1973-12</v>
      </c>
      <c r="V549" s="51">
        <f>V548+V548*RATE(12,,-V543,V555)</f>
        <v>131.88318894986003</v>
      </c>
    </row>
    <row r="550" spans="19:22" x14ac:dyDescent="0.25">
      <c r="S550" s="54">
        <v>1974</v>
      </c>
      <c r="T550" s="55">
        <v>1</v>
      </c>
      <c r="U550" s="54" t="str">
        <f t="shared" si="26"/>
        <v>1974-1</v>
      </c>
      <c r="V550" s="51">
        <f>V549+V549*RATE(12,,-V543,V555)</f>
        <v>132.40029704718154</v>
      </c>
    </row>
    <row r="551" spans="19:22" x14ac:dyDescent="0.25">
      <c r="S551" s="54">
        <v>1974</v>
      </c>
      <c r="T551" s="55">
        <v>2</v>
      </c>
      <c r="U551" s="54" t="str">
        <f t="shared" si="26"/>
        <v>1974-2</v>
      </c>
      <c r="V551" s="51">
        <f>V550+V550*RATE(12,,-V543,V555)</f>
        <v>132.91943270227173</v>
      </c>
    </row>
    <row r="552" spans="19:22" x14ac:dyDescent="0.25">
      <c r="S552" s="54">
        <v>1974</v>
      </c>
      <c r="T552" s="55">
        <v>3</v>
      </c>
      <c r="U552" s="54" t="str">
        <f t="shared" si="26"/>
        <v>1974-3</v>
      </c>
      <c r="V552" s="51">
        <f>V551+V551*RATE(12,,-V543,V555)</f>
        <v>133.44060386509415</v>
      </c>
    </row>
    <row r="553" spans="19:22" x14ac:dyDescent="0.25">
      <c r="S553" s="54">
        <v>1974</v>
      </c>
      <c r="T553" s="55">
        <v>4</v>
      </c>
      <c r="U553" s="54" t="str">
        <f t="shared" si="26"/>
        <v>1974-4</v>
      </c>
      <c r="V553" s="51">
        <f>V552+V552*RATE(12,,-V543,V555)</f>
        <v>133.96381851678373</v>
      </c>
    </row>
    <row r="554" spans="19:22" x14ac:dyDescent="0.25">
      <c r="S554" s="54">
        <v>1974</v>
      </c>
      <c r="T554" s="55">
        <v>5</v>
      </c>
      <c r="U554" s="54" t="str">
        <f t="shared" si="26"/>
        <v>1974-5</v>
      </c>
      <c r="V554" s="51">
        <f>V553+V553*RATE(12,,-V543,V555)</f>
        <v>134.48908466976911</v>
      </c>
    </row>
    <row r="555" spans="19:22" x14ac:dyDescent="0.25">
      <c r="S555" s="54">
        <v>1974</v>
      </c>
      <c r="T555" s="55">
        <v>6</v>
      </c>
      <c r="U555" s="54" t="str">
        <f t="shared" si="26"/>
        <v>1974-6</v>
      </c>
      <c r="V555" s="50">
        <f>K55/L55*100</f>
        <v>135.01641036783477</v>
      </c>
    </row>
    <row r="556" spans="19:22" x14ac:dyDescent="0.25">
      <c r="S556" s="54">
        <v>1974</v>
      </c>
      <c r="T556" s="55">
        <v>7</v>
      </c>
      <c r="U556" s="54" t="str">
        <f t="shared" si="26"/>
        <v>1974-7</v>
      </c>
      <c r="V556" s="51">
        <f>V555+V555*RATE(12,,-V555,V567)</f>
        <v>134.54819027204238</v>
      </c>
    </row>
    <row r="557" spans="19:22" x14ac:dyDescent="0.25">
      <c r="S557" s="54">
        <v>1974</v>
      </c>
      <c r="T557" s="55">
        <v>8</v>
      </c>
      <c r="U557" s="54" t="str">
        <f t="shared" si="26"/>
        <v>1974-8</v>
      </c>
      <c r="V557" s="51">
        <f>V556+V556*RATE(12,,-V555,V567)</f>
        <v>134.0815939052286</v>
      </c>
    </row>
    <row r="558" spans="19:22" x14ac:dyDescent="0.25">
      <c r="S558" s="54">
        <v>1974</v>
      </c>
      <c r="T558" s="55">
        <v>9</v>
      </c>
      <c r="U558" s="54" t="str">
        <f t="shared" si="26"/>
        <v>1974-9</v>
      </c>
      <c r="V558" s="51">
        <f>V557+V557*RATE(12,,-V555,V567)</f>
        <v>133.61661563650358</v>
      </c>
    </row>
    <row r="559" spans="19:22" x14ac:dyDescent="0.25">
      <c r="S559" s="54">
        <v>1974</v>
      </c>
      <c r="T559" s="55">
        <v>10</v>
      </c>
      <c r="U559" s="54" t="str">
        <f t="shared" si="26"/>
        <v>1974-10</v>
      </c>
      <c r="V559" s="51">
        <f>V558+V558*RATE(12,,-V555,V567)</f>
        <v>133.15324985450465</v>
      </c>
    </row>
    <row r="560" spans="19:22" x14ac:dyDescent="0.25">
      <c r="S560" s="54">
        <v>1974</v>
      </c>
      <c r="T560" s="55">
        <v>11</v>
      </c>
      <c r="U560" s="54" t="str">
        <f t="shared" si="26"/>
        <v>1974-11</v>
      </c>
      <c r="V560" s="51">
        <f>V559+V559*RATE(12,,-V555,V567)</f>
        <v>132.69149096732869</v>
      </c>
    </row>
    <row r="561" spans="19:22" x14ac:dyDescent="0.25">
      <c r="S561" s="54">
        <v>1974</v>
      </c>
      <c r="T561" s="55">
        <v>12</v>
      </c>
      <c r="U561" s="54" t="str">
        <f t="shared" si="26"/>
        <v>1974-12</v>
      </c>
      <c r="V561" s="51">
        <f>V560+V560*RATE(12,,-V555,V567)</f>
        <v>132.23133340246457</v>
      </c>
    </row>
    <row r="562" spans="19:22" x14ac:dyDescent="0.25">
      <c r="S562" s="54">
        <v>1975</v>
      </c>
      <c r="T562" s="55">
        <v>1</v>
      </c>
      <c r="U562" s="54" t="str">
        <f t="shared" si="26"/>
        <v>1975-1</v>
      </c>
      <c r="V562" s="51">
        <f>V561+V561*RATE(12,,-V555,V567)</f>
        <v>131.77277160672594</v>
      </c>
    </row>
    <row r="563" spans="19:22" x14ac:dyDescent="0.25">
      <c r="S563" s="54">
        <v>1975</v>
      </c>
      <c r="T563" s="55">
        <v>2</v>
      </c>
      <c r="U563" s="54" t="str">
        <f t="shared" si="26"/>
        <v>1975-2</v>
      </c>
      <c r="V563" s="51">
        <f>V562+V562*RATE(12,,-V555,V567)</f>
        <v>131.31580004618422</v>
      </c>
    </row>
    <row r="564" spans="19:22" x14ac:dyDescent="0.25">
      <c r="S564" s="54">
        <v>1975</v>
      </c>
      <c r="T564" s="55">
        <v>3</v>
      </c>
      <c r="U564" s="54" t="str">
        <f t="shared" si="26"/>
        <v>1975-3</v>
      </c>
      <c r="V564" s="51">
        <f>V563+V563*RATE(12,,-V555,V567)</f>
        <v>130.86041320610181</v>
      </c>
    </row>
    <row r="565" spans="19:22" x14ac:dyDescent="0.25">
      <c r="S565" s="54">
        <v>1975</v>
      </c>
      <c r="T565" s="55">
        <v>4</v>
      </c>
      <c r="U565" s="54" t="str">
        <f t="shared" si="26"/>
        <v>1975-4</v>
      </c>
      <c r="V565" s="51">
        <f>V564+V564*RATE(12,,-V555,V567)</f>
        <v>130.4066055908655</v>
      </c>
    </row>
    <row r="566" spans="19:22" x14ac:dyDescent="0.25">
      <c r="S566" s="54">
        <v>1975</v>
      </c>
      <c r="T566" s="55">
        <v>5</v>
      </c>
      <c r="U566" s="54" t="str">
        <f t="shared" si="26"/>
        <v>1975-5</v>
      </c>
      <c r="V566" s="51">
        <f>V565+V565*RATE(12,,-V555,V567)</f>
        <v>129.95437172392022</v>
      </c>
    </row>
    <row r="567" spans="19:22" x14ac:dyDescent="0.25">
      <c r="S567" s="54">
        <v>1975</v>
      </c>
      <c r="T567" s="55">
        <v>6</v>
      </c>
      <c r="U567" s="54" t="str">
        <f t="shared" si="26"/>
        <v>1975-6</v>
      </c>
      <c r="V567" s="50">
        <f>K56/L56*100</f>
        <v>129.50370614723238</v>
      </c>
    </row>
    <row r="568" spans="19:22" x14ac:dyDescent="0.25">
      <c r="S568" s="54">
        <v>1975</v>
      </c>
      <c r="T568" s="55">
        <v>7</v>
      </c>
      <c r="U568" s="54" t="str">
        <f t="shared" si="26"/>
        <v>1975-7</v>
      </c>
      <c r="V568" s="51">
        <f>V567+V567*RATE(12,,-V567,V579)</f>
        <v>129.26809028298442</v>
      </c>
    </row>
    <row r="569" spans="19:22" x14ac:dyDescent="0.25">
      <c r="S569" s="54">
        <v>1975</v>
      </c>
      <c r="T569" s="55">
        <v>8</v>
      </c>
      <c r="U569" s="54" t="str">
        <f t="shared" si="26"/>
        <v>1975-8</v>
      </c>
      <c r="V569" s="51">
        <f>V568+V568*RATE(12,,-V567,V579)</f>
        <v>129.03290309245659</v>
      </c>
    </row>
    <row r="570" spans="19:22" x14ac:dyDescent="0.25">
      <c r="S570" s="54">
        <v>1975</v>
      </c>
      <c r="T570" s="55">
        <v>9</v>
      </c>
      <c r="U570" s="54" t="str">
        <f t="shared" si="26"/>
        <v>1975-9</v>
      </c>
      <c r="V570" s="51">
        <f>V569+V569*RATE(12,,-V567,V579)</f>
        <v>128.79814379573045</v>
      </c>
    </row>
    <row r="571" spans="19:22" x14ac:dyDescent="0.25">
      <c r="S571" s="54">
        <v>1975</v>
      </c>
      <c r="T571" s="55">
        <v>10</v>
      </c>
      <c r="U571" s="54" t="str">
        <f t="shared" si="26"/>
        <v>1975-10</v>
      </c>
      <c r="V571" s="51">
        <f>V570+V570*RATE(12,,-V567,V579)</f>
        <v>128.56381161430653</v>
      </c>
    </row>
    <row r="572" spans="19:22" x14ac:dyDescent="0.25">
      <c r="S572" s="54">
        <v>1975</v>
      </c>
      <c r="T572" s="55">
        <v>11</v>
      </c>
      <c r="U572" s="54" t="str">
        <f t="shared" si="26"/>
        <v>1975-11</v>
      </c>
      <c r="V572" s="51">
        <f>V571+V571*RATE(12,,-V567,V579)</f>
        <v>128.32990577110169</v>
      </c>
    </row>
    <row r="573" spans="19:22" x14ac:dyDescent="0.25">
      <c r="S573" s="54">
        <v>1975</v>
      </c>
      <c r="T573" s="55">
        <v>12</v>
      </c>
      <c r="U573" s="54" t="str">
        <f t="shared" si="26"/>
        <v>1975-12</v>
      </c>
      <c r="V573" s="51">
        <f>V572+V572*RATE(12,,-V567,V579)</f>
        <v>128.09642549044668</v>
      </c>
    </row>
    <row r="574" spans="19:22" x14ac:dyDescent="0.25">
      <c r="S574" s="54">
        <v>1976</v>
      </c>
      <c r="T574" s="55">
        <v>1</v>
      </c>
      <c r="U574" s="54" t="str">
        <f t="shared" si="26"/>
        <v>1976-1</v>
      </c>
      <c r="V574" s="51">
        <f>V573+V573*RATE(12,,-V567,V579)</f>
        <v>127.86336999808344</v>
      </c>
    </row>
    <row r="575" spans="19:22" x14ac:dyDescent="0.25">
      <c r="S575" s="54">
        <v>1976</v>
      </c>
      <c r="T575" s="55">
        <v>2</v>
      </c>
      <c r="U575" s="54" t="str">
        <f t="shared" si="26"/>
        <v>1976-2</v>
      </c>
      <c r="V575" s="51">
        <f>V574+V574*RATE(12,,-V567,V579)</f>
        <v>127.63073852116257</v>
      </c>
    </row>
    <row r="576" spans="19:22" x14ac:dyDescent="0.25">
      <c r="S576" s="54">
        <v>1976</v>
      </c>
      <c r="T576" s="55">
        <v>3</v>
      </c>
      <c r="U576" s="54" t="str">
        <f t="shared" si="26"/>
        <v>1976-3</v>
      </c>
      <c r="V576" s="51">
        <f>V575+V575*RATE(12,,-V567,V579)</f>
        <v>127.39853028824079</v>
      </c>
    </row>
    <row r="577" spans="19:22" x14ac:dyDescent="0.25">
      <c r="S577" s="54">
        <v>1976</v>
      </c>
      <c r="T577" s="55">
        <v>4</v>
      </c>
      <c r="U577" s="54" t="str">
        <f t="shared" si="26"/>
        <v>1976-4</v>
      </c>
      <c r="V577" s="51">
        <f>V576+V576*RATE(12,,-V567,V579)</f>
        <v>127.16674452927835</v>
      </c>
    </row>
    <row r="578" spans="19:22" x14ac:dyDescent="0.25">
      <c r="S578" s="54">
        <v>1976</v>
      </c>
      <c r="T578" s="55">
        <v>5</v>
      </c>
      <c r="U578" s="54" t="str">
        <f t="shared" si="26"/>
        <v>1976-5</v>
      </c>
      <c r="V578" s="51">
        <f>V577+V577*RATE(12,,-V567,V579)</f>
        <v>126.93538047563649</v>
      </c>
    </row>
    <row r="579" spans="19:22" x14ac:dyDescent="0.25">
      <c r="S579" s="54">
        <v>1976</v>
      </c>
      <c r="T579" s="55">
        <v>6</v>
      </c>
      <c r="U579" s="54" t="str">
        <f t="shared" si="26"/>
        <v>1976-6</v>
      </c>
      <c r="V579" s="50">
        <f>K57/L57*100</f>
        <v>126.70443735978149</v>
      </c>
    </row>
    <row r="580" spans="19:22" x14ac:dyDescent="0.25">
      <c r="S580" s="54">
        <v>1976</v>
      </c>
      <c r="T580" s="55">
        <v>7</v>
      </c>
      <c r="U580" s="54" t="str">
        <f t="shared" si="26"/>
        <v>1976-7</v>
      </c>
      <c r="V580" s="51">
        <f>V579+V579*RATE(12,,-V579,V591)</f>
        <v>127.26006518382125</v>
      </c>
    </row>
    <row r="581" spans="19:22" x14ac:dyDescent="0.25">
      <c r="S581" s="54">
        <v>1976</v>
      </c>
      <c r="T581" s="55">
        <v>8</v>
      </c>
      <c r="U581" s="54" t="str">
        <f t="shared" si="26"/>
        <v>1976-8</v>
      </c>
      <c r="V581" s="51">
        <f>V580+V580*RATE(12,,-V579,V591)</f>
        <v>127.81812956245437</v>
      </c>
    </row>
    <row r="582" spans="19:22" x14ac:dyDescent="0.25">
      <c r="S582" s="54">
        <v>1976</v>
      </c>
      <c r="T582" s="55">
        <v>9</v>
      </c>
      <c r="U582" s="54" t="str">
        <f t="shared" si="26"/>
        <v>1976-9</v>
      </c>
      <c r="V582" s="51">
        <f>V581+V581*RATE(12,,-V579,V591)</f>
        <v>128.37864118052784</v>
      </c>
    </row>
    <row r="583" spans="19:22" x14ac:dyDescent="0.25">
      <c r="S583" s="54">
        <v>1976</v>
      </c>
      <c r="T583" s="55">
        <v>10</v>
      </c>
      <c r="U583" s="54" t="str">
        <f t="shared" si="26"/>
        <v>1976-10</v>
      </c>
      <c r="V583" s="51">
        <f>V582+V582*RATE(12,,-V579,V591)</f>
        <v>128.94161076974413</v>
      </c>
    </row>
    <row r="584" spans="19:22" x14ac:dyDescent="0.25">
      <c r="S584" s="54">
        <v>1976</v>
      </c>
      <c r="T584" s="55">
        <v>11</v>
      </c>
      <c r="U584" s="54" t="str">
        <f t="shared" ref="U584:U647" si="27">_xlfn.CONCAT(S584,"-",T584)</f>
        <v>1976-11</v>
      </c>
      <c r="V584" s="51">
        <f>V583+V583*RATE(12,,-V579,V591)</f>
        <v>129.50704910886671</v>
      </c>
    </row>
    <row r="585" spans="19:22" x14ac:dyDescent="0.25">
      <c r="S585" s="54">
        <v>1976</v>
      </c>
      <c r="T585" s="55">
        <v>12</v>
      </c>
      <c r="U585" s="54" t="str">
        <f t="shared" si="27"/>
        <v>1976-12</v>
      </c>
      <c r="V585" s="51">
        <f>V584+V584*RATE(12,,-V579,V591)</f>
        <v>130.07496702392635</v>
      </c>
    </row>
    <row r="586" spans="19:22" x14ac:dyDescent="0.25">
      <c r="S586" s="54">
        <v>1977</v>
      </c>
      <c r="T586" s="55">
        <v>1</v>
      </c>
      <c r="U586" s="54" t="str">
        <f t="shared" si="27"/>
        <v>1977-1</v>
      </c>
      <c r="V586" s="51">
        <f>V585+V585*RATE(12,,-V579,V591)</f>
        <v>130.64537538842842</v>
      </c>
    </row>
    <row r="587" spans="19:22" x14ac:dyDescent="0.25">
      <c r="S587" s="54">
        <v>1977</v>
      </c>
      <c r="T587" s="55">
        <v>2</v>
      </c>
      <c r="U587" s="54" t="str">
        <f t="shared" si="27"/>
        <v>1977-2</v>
      </c>
      <c r="V587" s="51">
        <f>V586+V586*RATE(12,,-V579,V591)</f>
        <v>131.21828512356112</v>
      </c>
    </row>
    <row r="588" spans="19:22" x14ac:dyDescent="0.25">
      <c r="S588" s="54">
        <v>1977</v>
      </c>
      <c r="T588" s="55">
        <v>3</v>
      </c>
      <c r="U588" s="54" t="str">
        <f t="shared" si="27"/>
        <v>1977-3</v>
      </c>
      <c r="V588" s="51">
        <f>V587+V587*RATE(12,,-V579,V591)</f>
        <v>131.79370719840455</v>
      </c>
    </row>
    <row r="589" spans="19:22" x14ac:dyDescent="0.25">
      <c r="S589" s="54">
        <v>1977</v>
      </c>
      <c r="T589" s="55">
        <v>4</v>
      </c>
      <c r="U589" s="54" t="str">
        <f t="shared" si="27"/>
        <v>1977-4</v>
      </c>
      <c r="V589" s="51">
        <f>V588+V588*RATE(12,,-V579,V591)</f>
        <v>132.37165263014069</v>
      </c>
    </row>
    <row r="590" spans="19:22" x14ac:dyDescent="0.25">
      <c r="S590" s="54">
        <v>1977</v>
      </c>
      <c r="T590" s="55">
        <v>5</v>
      </c>
      <c r="U590" s="54" t="str">
        <f t="shared" si="27"/>
        <v>1977-5</v>
      </c>
      <c r="V590" s="51">
        <f>V589+V589*RATE(12,,-V579,V591)</f>
        <v>132.95213248426438</v>
      </c>
    </row>
    <row r="591" spans="19:22" x14ac:dyDescent="0.25">
      <c r="S591" s="54">
        <v>1977</v>
      </c>
      <c r="T591" s="55">
        <v>6</v>
      </c>
      <c r="U591" s="54" t="str">
        <f t="shared" si="27"/>
        <v>1977-6</v>
      </c>
      <c r="V591" s="50">
        <f>K58/L58*100</f>
        <v>133.53515787474288</v>
      </c>
    </row>
    <row r="592" spans="19:22" x14ac:dyDescent="0.25">
      <c r="S592" s="54">
        <v>1977</v>
      </c>
      <c r="T592" s="55">
        <v>7</v>
      </c>
      <c r="U592" s="54" t="str">
        <f t="shared" si="27"/>
        <v>1977-7</v>
      </c>
      <c r="V592" s="51">
        <f>V591+V591*RATE(12,,-V591,V603)</f>
        <v>133.15740154206421</v>
      </c>
    </row>
    <row r="593" spans="19:22" x14ac:dyDescent="0.25">
      <c r="S593" s="54">
        <v>1977</v>
      </c>
      <c r="T593" s="55">
        <v>8</v>
      </c>
      <c r="U593" s="54" t="str">
        <f t="shared" si="27"/>
        <v>1977-8</v>
      </c>
      <c r="V593" s="51">
        <f>V592+V592*RATE(12,,-V591,V603)</f>
        <v>132.78071384066698</v>
      </c>
    </row>
    <row r="594" spans="19:22" x14ac:dyDescent="0.25">
      <c r="S594" s="54">
        <v>1977</v>
      </c>
      <c r="T594" s="55">
        <v>9</v>
      </c>
      <c r="U594" s="54" t="str">
        <f t="shared" si="27"/>
        <v>1977-9</v>
      </c>
      <c r="V594" s="51">
        <f>V593+V593*RATE(12,,-V591,V603)</f>
        <v>132.40509174751037</v>
      </c>
    </row>
    <row r="595" spans="19:22" x14ac:dyDescent="0.25">
      <c r="S595" s="54">
        <v>1977</v>
      </c>
      <c r="T595" s="55">
        <v>10</v>
      </c>
      <c r="U595" s="54" t="str">
        <f t="shared" si="27"/>
        <v>1977-10</v>
      </c>
      <c r="V595" s="51">
        <f>V594+V594*RATE(12,,-V591,V603)</f>
        <v>132.03053224810543</v>
      </c>
    </row>
    <row r="596" spans="19:22" x14ac:dyDescent="0.25">
      <c r="S596" s="54">
        <v>1977</v>
      </c>
      <c r="T596" s="55">
        <v>11</v>
      </c>
      <c r="U596" s="54" t="str">
        <f t="shared" si="27"/>
        <v>1977-11</v>
      </c>
      <c r="V596" s="51">
        <f>V595+V595*RATE(12,,-V591,V603)</f>
        <v>131.65703233649083</v>
      </c>
    </row>
    <row r="597" spans="19:22" x14ac:dyDescent="0.25">
      <c r="S597" s="54">
        <v>1977</v>
      </c>
      <c r="T597" s="55">
        <v>12</v>
      </c>
      <c r="U597" s="54" t="str">
        <f t="shared" si="27"/>
        <v>1977-12</v>
      </c>
      <c r="V597" s="51">
        <f>V596+V596*RATE(12,,-V591,V603)</f>
        <v>131.28458901520878</v>
      </c>
    </row>
    <row r="598" spans="19:22" x14ac:dyDescent="0.25">
      <c r="S598" s="54">
        <v>1978</v>
      </c>
      <c r="T598" s="55">
        <v>1</v>
      </c>
      <c r="U598" s="54" t="str">
        <f t="shared" si="27"/>
        <v>1978-1</v>
      </c>
      <c r="V598" s="51">
        <f>V597+V597*RATE(12,,-V591,V603)</f>
        <v>130.913199295281</v>
      </c>
    </row>
    <row r="599" spans="19:22" x14ac:dyDescent="0.25">
      <c r="S599" s="54">
        <v>1978</v>
      </c>
      <c r="T599" s="55">
        <v>2</v>
      </c>
      <c r="U599" s="54" t="str">
        <f t="shared" si="27"/>
        <v>1978-2</v>
      </c>
      <c r="V599" s="51">
        <f>V598+V598*RATE(12,,-V591,V603)</f>
        <v>130.54286019618468</v>
      </c>
    </row>
    <row r="600" spans="19:22" x14ac:dyDescent="0.25">
      <c r="S600" s="54">
        <v>1978</v>
      </c>
      <c r="T600" s="55">
        <v>3</v>
      </c>
      <c r="U600" s="54" t="str">
        <f t="shared" si="27"/>
        <v>1978-3</v>
      </c>
      <c r="V600" s="51">
        <f>V599+V599*RATE(12,,-V591,V603)</f>
        <v>130.17356874582856</v>
      </c>
    </row>
    <row r="601" spans="19:22" x14ac:dyDescent="0.25">
      <c r="S601" s="54">
        <v>1978</v>
      </c>
      <c r="T601" s="55">
        <v>4</v>
      </c>
      <c r="U601" s="54" t="str">
        <f t="shared" si="27"/>
        <v>1978-4</v>
      </c>
      <c r="V601" s="51">
        <f>V600+V600*RATE(12,,-V591,V603)</f>
        <v>129.80532198052916</v>
      </c>
    </row>
    <row r="602" spans="19:22" x14ac:dyDescent="0.25">
      <c r="S602" s="54">
        <v>1978</v>
      </c>
      <c r="T602" s="55">
        <v>5</v>
      </c>
      <c r="U602" s="54" t="str">
        <f t="shared" si="27"/>
        <v>1978-5</v>
      </c>
      <c r="V602" s="51">
        <f>V601+V601*RATE(12,,-V591,V603)</f>
        <v>129.43811694498686</v>
      </c>
    </row>
    <row r="603" spans="19:22" x14ac:dyDescent="0.25">
      <c r="S603" s="54">
        <v>1978</v>
      </c>
      <c r="T603" s="55">
        <v>6</v>
      </c>
      <c r="U603" s="54" t="str">
        <f t="shared" si="27"/>
        <v>1978-6</v>
      </c>
      <c r="V603" s="50">
        <f>K59/L59*100</f>
        <v>129.07195069186815</v>
      </c>
    </row>
    <row r="604" spans="19:22" x14ac:dyDescent="0.25">
      <c r="S604" s="54">
        <v>1978</v>
      </c>
      <c r="T604" s="55">
        <v>7</v>
      </c>
      <c r="U604" s="54" t="str">
        <f t="shared" si="27"/>
        <v>1978-7</v>
      </c>
      <c r="V604" s="51">
        <f>V603+V603*RATE(12,,-V603,V615)</f>
        <v>129.77632258128875</v>
      </c>
    </row>
    <row r="605" spans="19:22" x14ac:dyDescent="0.25">
      <c r="S605" s="54">
        <v>1978</v>
      </c>
      <c r="T605" s="55">
        <v>8</v>
      </c>
      <c r="U605" s="54" t="str">
        <f t="shared" si="27"/>
        <v>1978-8</v>
      </c>
      <c r="V605" s="51">
        <f>V604+V604*RATE(12,,-V603,V615)</f>
        <v>130.48453837138604</v>
      </c>
    </row>
    <row r="606" spans="19:22" x14ac:dyDescent="0.25">
      <c r="S606" s="54">
        <v>1978</v>
      </c>
      <c r="T606" s="55">
        <v>9</v>
      </c>
      <c r="U606" s="54" t="str">
        <f t="shared" si="27"/>
        <v>1978-9</v>
      </c>
      <c r="V606" s="51">
        <f>V605+V605*RATE(12,,-V603,V615)</f>
        <v>131.1966190391079</v>
      </c>
    </row>
    <row r="607" spans="19:22" x14ac:dyDescent="0.25">
      <c r="S607" s="54">
        <v>1978</v>
      </c>
      <c r="T607" s="55">
        <v>10</v>
      </c>
      <c r="U607" s="54" t="str">
        <f t="shared" si="27"/>
        <v>1978-10</v>
      </c>
      <c r="V607" s="51">
        <f>V606+V606*RATE(12,,-V603,V615)</f>
        <v>131.91258567587766</v>
      </c>
    </row>
    <row r="608" spans="19:22" x14ac:dyDescent="0.25">
      <c r="S608" s="54">
        <v>1978</v>
      </c>
      <c r="T608" s="55">
        <v>11</v>
      </c>
      <c r="U608" s="54" t="str">
        <f t="shared" si="27"/>
        <v>1978-11</v>
      </c>
      <c r="V608" s="51">
        <f>V607+V607*RATE(12,,-V603,V615)</f>
        <v>132.6324594882189</v>
      </c>
    </row>
    <row r="609" spans="19:22" x14ac:dyDescent="0.25">
      <c r="S609" s="54">
        <v>1978</v>
      </c>
      <c r="T609" s="55">
        <v>12</v>
      </c>
      <c r="U609" s="54" t="str">
        <f t="shared" si="27"/>
        <v>1978-12</v>
      </c>
      <c r="V609" s="51">
        <f>V608+V608*RATE(12,,-V603,V615)</f>
        <v>133.35626179838343</v>
      </c>
    </row>
    <row r="610" spans="19:22" x14ac:dyDescent="0.25">
      <c r="S610" s="54">
        <v>1979</v>
      </c>
      <c r="T610" s="55">
        <v>1</v>
      </c>
      <c r="U610" s="54" t="str">
        <f t="shared" si="27"/>
        <v>1979-1</v>
      </c>
      <c r="V610" s="51">
        <f>V609+V609*RATE(12,,-V603,V615)</f>
        <v>134.08401404498298</v>
      </c>
    </row>
    <row r="611" spans="19:22" x14ac:dyDescent="0.25">
      <c r="S611" s="54">
        <v>1979</v>
      </c>
      <c r="T611" s="55">
        <v>2</v>
      </c>
      <c r="U611" s="54" t="str">
        <f t="shared" si="27"/>
        <v>1979-2</v>
      </c>
      <c r="V611" s="51">
        <f>V610+V610*RATE(12,,-V603,V615)</f>
        <v>134.81573778362414</v>
      </c>
    </row>
    <row r="612" spans="19:22" x14ac:dyDescent="0.25">
      <c r="S612" s="54">
        <v>1979</v>
      </c>
      <c r="T612" s="55">
        <v>3</v>
      </c>
      <c r="U612" s="54" t="str">
        <f t="shared" si="27"/>
        <v>1979-3</v>
      </c>
      <c r="V612" s="51">
        <f>V611+V611*RATE(12,,-V603,V615)</f>
        <v>135.55145468754682</v>
      </c>
    </row>
    <row r="613" spans="19:22" x14ac:dyDescent="0.25">
      <c r="S613" s="54">
        <v>1979</v>
      </c>
      <c r="T613" s="55">
        <v>4</v>
      </c>
      <c r="U613" s="54" t="str">
        <f t="shared" si="27"/>
        <v>1979-4</v>
      </c>
      <c r="V613" s="51">
        <f>V612+V612*RATE(12,,-V603,V615)</f>
        <v>136.29118654826621</v>
      </c>
    </row>
    <row r="614" spans="19:22" x14ac:dyDescent="0.25">
      <c r="S614" s="54">
        <v>1979</v>
      </c>
      <c r="T614" s="55">
        <v>5</v>
      </c>
      <c r="U614" s="54" t="str">
        <f t="shared" si="27"/>
        <v>1979-5</v>
      </c>
      <c r="V614" s="51">
        <f>V613+V613*RATE(12,,-V603,V615)</f>
        <v>137.03495527621823</v>
      </c>
    </row>
    <row r="615" spans="19:22" x14ac:dyDescent="0.25">
      <c r="S615" s="54">
        <v>1979</v>
      </c>
      <c r="T615" s="55">
        <v>6</v>
      </c>
      <c r="U615" s="54" t="str">
        <f t="shared" si="27"/>
        <v>1979-6</v>
      </c>
      <c r="V615" s="50">
        <f>K60/L60*100</f>
        <v>137.78278290136939</v>
      </c>
    </row>
    <row r="616" spans="19:22" x14ac:dyDescent="0.25">
      <c r="S616" s="54">
        <v>1979</v>
      </c>
      <c r="T616" s="55">
        <v>7</v>
      </c>
      <c r="U616" s="54" t="str">
        <f t="shared" si="27"/>
        <v>1979-7</v>
      </c>
      <c r="V616" s="51">
        <f>V615+V615*RATE(12,,-V615,V627)</f>
        <v>138.01404931527085</v>
      </c>
    </row>
    <row r="617" spans="19:22" x14ac:dyDescent="0.25">
      <c r="S617" s="54">
        <v>1979</v>
      </c>
      <c r="T617" s="55">
        <v>8</v>
      </c>
      <c r="U617" s="54" t="str">
        <f t="shared" si="27"/>
        <v>1979-8</v>
      </c>
      <c r="V617" s="51">
        <f>V616+V616*RATE(12,,-V615,V627)</f>
        <v>138.24570390651257</v>
      </c>
    </row>
    <row r="618" spans="19:22" x14ac:dyDescent="0.25">
      <c r="S618" s="54">
        <v>1979</v>
      </c>
      <c r="T618" s="55">
        <v>9</v>
      </c>
      <c r="U618" s="54" t="str">
        <f t="shared" si="27"/>
        <v>1979-9</v>
      </c>
      <c r="V618" s="51">
        <f>V617+V617*RATE(12,,-V615,V627)</f>
        <v>138.47774732664462</v>
      </c>
    </row>
    <row r="619" spans="19:22" x14ac:dyDescent="0.25">
      <c r="S619" s="54">
        <v>1979</v>
      </c>
      <c r="T619" s="55">
        <v>10</v>
      </c>
      <c r="U619" s="54" t="str">
        <f t="shared" si="27"/>
        <v>1979-10</v>
      </c>
      <c r="V619" s="51">
        <f>V618+V618*RATE(12,,-V615,V627)</f>
        <v>138.71018022831066</v>
      </c>
    </row>
    <row r="620" spans="19:22" x14ac:dyDescent="0.25">
      <c r="S620" s="54">
        <v>1979</v>
      </c>
      <c r="T620" s="55">
        <v>11</v>
      </c>
      <c r="U620" s="54" t="str">
        <f t="shared" si="27"/>
        <v>1979-11</v>
      </c>
      <c r="V620" s="51">
        <f>V619+V619*RATE(12,,-V615,V627)</f>
        <v>138.94300326524984</v>
      </c>
    </row>
    <row r="621" spans="19:22" x14ac:dyDescent="0.25">
      <c r="S621" s="54">
        <v>1979</v>
      </c>
      <c r="T621" s="55">
        <v>12</v>
      </c>
      <c r="U621" s="54" t="str">
        <f t="shared" si="27"/>
        <v>1979-12</v>
      </c>
      <c r="V621" s="51">
        <f>V620+V620*RATE(12,,-V615,V627)</f>
        <v>139.17621709229857</v>
      </c>
    </row>
    <row r="622" spans="19:22" x14ac:dyDescent="0.25">
      <c r="S622" s="54">
        <v>1980</v>
      </c>
      <c r="T622" s="55">
        <v>1</v>
      </c>
      <c r="U622" s="54" t="str">
        <f t="shared" si="27"/>
        <v>1980-1</v>
      </c>
      <c r="V622" s="51">
        <f>V621+V621*RATE(12,,-V615,V627)</f>
        <v>139.40982236539244</v>
      </c>
    </row>
    <row r="623" spans="19:22" x14ac:dyDescent="0.25">
      <c r="S623" s="54">
        <v>1980</v>
      </c>
      <c r="T623" s="55">
        <v>2</v>
      </c>
      <c r="U623" s="54" t="str">
        <f t="shared" si="27"/>
        <v>1980-2</v>
      </c>
      <c r="V623" s="51">
        <f>V622+V622*RATE(12,,-V615,V627)</f>
        <v>139.643819741568</v>
      </c>
    </row>
    <row r="624" spans="19:22" x14ac:dyDescent="0.25">
      <c r="S624" s="54">
        <v>1980</v>
      </c>
      <c r="T624" s="55">
        <v>3</v>
      </c>
      <c r="U624" s="54" t="str">
        <f t="shared" si="27"/>
        <v>1980-3</v>
      </c>
      <c r="V624" s="51">
        <f>V623+V623*RATE(12,,-V615,V627)</f>
        <v>139.87820987896458</v>
      </c>
    </row>
    <row r="625" spans="19:22" x14ac:dyDescent="0.25">
      <c r="S625" s="54">
        <v>1980</v>
      </c>
      <c r="T625" s="55">
        <v>4</v>
      </c>
      <c r="U625" s="54" t="str">
        <f t="shared" si="27"/>
        <v>1980-4</v>
      </c>
      <c r="V625" s="51">
        <f>V624+V624*RATE(12,,-V615,V627)</f>
        <v>140.11299343682626</v>
      </c>
    </row>
    <row r="626" spans="19:22" x14ac:dyDescent="0.25">
      <c r="S626" s="54">
        <v>1980</v>
      </c>
      <c r="T626" s="55">
        <v>5</v>
      </c>
      <c r="U626" s="54" t="str">
        <f t="shared" si="27"/>
        <v>1980-5</v>
      </c>
      <c r="V626" s="51">
        <f>V625+V625*RATE(12,,-V615,V627)</f>
        <v>140.34817107550359</v>
      </c>
    </row>
    <row r="627" spans="19:22" x14ac:dyDescent="0.25">
      <c r="S627" s="54">
        <v>1980</v>
      </c>
      <c r="T627" s="55">
        <v>6</v>
      </c>
      <c r="U627" s="54" t="str">
        <f t="shared" si="27"/>
        <v>1980-6</v>
      </c>
      <c r="V627" s="50">
        <f>K61/L61*100</f>
        <v>140.58374345633399</v>
      </c>
    </row>
    <row r="628" spans="19:22" x14ac:dyDescent="0.25">
      <c r="S628" s="54">
        <v>1980</v>
      </c>
      <c r="T628" s="55">
        <v>7</v>
      </c>
      <c r="U628" s="54" t="str">
        <f t="shared" si="27"/>
        <v>1980-7</v>
      </c>
      <c r="V628" s="51">
        <f>V627+V627*RATE(12,,-V627,V639)</f>
        <v>139.74797974286599</v>
      </c>
    </row>
    <row r="629" spans="19:22" x14ac:dyDescent="0.25">
      <c r="S629" s="54">
        <v>1980</v>
      </c>
      <c r="T629" s="55">
        <v>8</v>
      </c>
      <c r="U629" s="54" t="str">
        <f t="shared" si="27"/>
        <v>1980-8</v>
      </c>
      <c r="V629" s="51">
        <f>V628+V628*RATE(12,,-V627,V639)</f>
        <v>138.91718460519189</v>
      </c>
    </row>
    <row r="630" spans="19:22" x14ac:dyDescent="0.25">
      <c r="S630" s="54">
        <v>1980</v>
      </c>
      <c r="T630" s="55">
        <v>9</v>
      </c>
      <c r="U630" s="54" t="str">
        <f t="shared" si="27"/>
        <v>1980-9</v>
      </c>
      <c r="V630" s="51">
        <f>V629+V629*RATE(12,,-V627,V639)</f>
        <v>138.09132850536329</v>
      </c>
    </row>
    <row r="631" spans="19:22" x14ac:dyDescent="0.25">
      <c r="S631" s="54">
        <v>1980</v>
      </c>
      <c r="T631" s="55">
        <v>10</v>
      </c>
      <c r="U631" s="54" t="str">
        <f t="shared" si="27"/>
        <v>1980-10</v>
      </c>
      <c r="V631" s="51">
        <f>V630+V630*RATE(12,,-V627,V639)</f>
        <v>137.27038208103355</v>
      </c>
    </row>
    <row r="632" spans="19:22" x14ac:dyDescent="0.25">
      <c r="S632" s="54">
        <v>1980</v>
      </c>
      <c r="T632" s="55">
        <v>11</v>
      </c>
      <c r="U632" s="54" t="str">
        <f t="shared" si="27"/>
        <v>1980-11</v>
      </c>
      <c r="V632" s="51">
        <f>V631+V631*RATE(12,,-V627,V639)</f>
        <v>136.45431614441372</v>
      </c>
    </row>
    <row r="633" spans="19:22" x14ac:dyDescent="0.25">
      <c r="S633" s="54">
        <v>1980</v>
      </c>
      <c r="T633" s="55">
        <v>12</v>
      </c>
      <c r="U633" s="54" t="str">
        <f t="shared" si="27"/>
        <v>1980-12</v>
      </c>
      <c r="V633" s="51">
        <f>V632+V632*RATE(12,,-V627,V639)</f>
        <v>135.64310168123498</v>
      </c>
    </row>
    <row r="634" spans="19:22" x14ac:dyDescent="0.25">
      <c r="S634" s="54">
        <v>1981</v>
      </c>
      <c r="T634" s="55">
        <v>1</v>
      </c>
      <c r="U634" s="54" t="str">
        <f t="shared" si="27"/>
        <v>1981-1</v>
      </c>
      <c r="V634" s="51">
        <f>V633+V633*RATE(12,,-V627,V639)</f>
        <v>134.83670984971687</v>
      </c>
    </row>
    <row r="635" spans="19:22" x14ac:dyDescent="0.25">
      <c r="S635" s="54">
        <v>1981</v>
      </c>
      <c r="T635" s="55">
        <v>2</v>
      </c>
      <c r="U635" s="54" t="str">
        <f t="shared" si="27"/>
        <v>1981-2</v>
      </c>
      <c r="V635" s="51">
        <f>V634+V634*RATE(12,,-V627,V639)</f>
        <v>134.03511197954202</v>
      </c>
    </row>
    <row r="636" spans="19:22" x14ac:dyDescent="0.25">
      <c r="S636" s="54">
        <v>1981</v>
      </c>
      <c r="T636" s="55">
        <v>3</v>
      </c>
      <c r="U636" s="54" t="str">
        <f t="shared" si="27"/>
        <v>1981-3</v>
      </c>
      <c r="V636" s="51">
        <f>V635+V635*RATE(12,,-V627,V639)</f>
        <v>133.23827957083671</v>
      </c>
    </row>
    <row r="637" spans="19:22" x14ac:dyDescent="0.25">
      <c r="S637" s="54">
        <v>1981</v>
      </c>
      <c r="T637" s="55">
        <v>4</v>
      </c>
      <c r="U637" s="54" t="str">
        <f t="shared" si="27"/>
        <v>1981-4</v>
      </c>
      <c r="V637" s="51">
        <f>V636+V636*RATE(12,,-V627,V639)</f>
        <v>132.44618429315764</v>
      </c>
    </row>
    <row r="638" spans="19:22" x14ac:dyDescent="0.25">
      <c r="S638" s="54">
        <v>1981</v>
      </c>
      <c r="T638" s="55">
        <v>5</v>
      </c>
      <c r="U638" s="54" t="str">
        <f t="shared" si="27"/>
        <v>1981-5</v>
      </c>
      <c r="V638" s="51">
        <f>V637+V637*RATE(12,,-V627,V639)</f>
        <v>131.65879798448464</v>
      </c>
    </row>
    <row r="639" spans="19:22" x14ac:dyDescent="0.25">
      <c r="S639" s="54">
        <v>1981</v>
      </c>
      <c r="T639" s="55">
        <v>6</v>
      </c>
      <c r="U639" s="54" t="str">
        <f t="shared" si="27"/>
        <v>1981-6</v>
      </c>
      <c r="V639" s="50">
        <f>K62/L62*100</f>
        <v>130.8760926493002</v>
      </c>
    </row>
    <row r="640" spans="19:22" x14ac:dyDescent="0.25">
      <c r="S640" s="54">
        <v>1981</v>
      </c>
      <c r="T640" s="55">
        <v>7</v>
      </c>
      <c r="U640" s="54" t="str">
        <f t="shared" si="27"/>
        <v>1981-7</v>
      </c>
      <c r="V640" s="51">
        <f>V639+V639*RATE(12,,-V639,V651)</f>
        <v>130.33944576371624</v>
      </c>
    </row>
    <row r="641" spans="19:22" x14ac:dyDescent="0.25">
      <c r="S641" s="54">
        <v>1981</v>
      </c>
      <c r="T641" s="55">
        <v>8</v>
      </c>
      <c r="U641" s="54" t="str">
        <f t="shared" si="27"/>
        <v>1981-8</v>
      </c>
      <c r="V641" s="51">
        <f>V640+V640*RATE(12,,-V639,V651)</f>
        <v>129.80499935549966</v>
      </c>
    </row>
    <row r="642" spans="19:22" x14ac:dyDescent="0.25">
      <c r="S642" s="54">
        <v>1981</v>
      </c>
      <c r="T642" s="55">
        <v>9</v>
      </c>
      <c r="U642" s="54" t="str">
        <f t="shared" si="27"/>
        <v>1981-9</v>
      </c>
      <c r="V642" s="51">
        <f>V641+V641*RATE(12,,-V639,V651)</f>
        <v>129.27274440177013</v>
      </c>
    </row>
    <row r="643" spans="19:22" x14ac:dyDescent="0.25">
      <c r="S643" s="54">
        <v>1981</v>
      </c>
      <c r="T643" s="55">
        <v>10</v>
      </c>
      <c r="U643" s="54" t="str">
        <f t="shared" si="27"/>
        <v>1981-10</v>
      </c>
      <c r="V643" s="51">
        <f>V642+V642*RATE(12,,-V639,V651)</f>
        <v>128.74267191664484</v>
      </c>
    </row>
    <row r="644" spans="19:22" x14ac:dyDescent="0.25">
      <c r="S644" s="54">
        <v>1981</v>
      </c>
      <c r="T644" s="55">
        <v>11</v>
      </c>
      <c r="U644" s="54" t="str">
        <f t="shared" si="27"/>
        <v>1981-11</v>
      </c>
      <c r="V644" s="51">
        <f>V643+V643*RATE(12,,-V639,V651)</f>
        <v>128.21477295108693</v>
      </c>
    </row>
    <row r="645" spans="19:22" x14ac:dyDescent="0.25">
      <c r="S645" s="54">
        <v>1981</v>
      </c>
      <c r="T645" s="55">
        <v>12</v>
      </c>
      <c r="U645" s="54" t="str">
        <f t="shared" si="27"/>
        <v>1981-12</v>
      </c>
      <c r="V645" s="51">
        <f>V644+V644*RATE(12,,-V639,V651)</f>
        <v>127.68903859275434</v>
      </c>
    </row>
    <row r="646" spans="19:22" x14ac:dyDescent="0.25">
      <c r="S646" s="54">
        <v>1982</v>
      </c>
      <c r="T646" s="55">
        <v>1</v>
      </c>
      <c r="U646" s="54" t="str">
        <f t="shared" si="27"/>
        <v>1982-1</v>
      </c>
      <c r="V646" s="51">
        <f>V645+V645*RATE(12,,-V639,V651)</f>
        <v>127.16545996584935</v>
      </c>
    </row>
    <row r="647" spans="19:22" x14ac:dyDescent="0.25">
      <c r="S647" s="54">
        <v>1982</v>
      </c>
      <c r="T647" s="55">
        <v>2</v>
      </c>
      <c r="U647" s="54" t="str">
        <f t="shared" si="27"/>
        <v>1982-2</v>
      </c>
      <c r="V647" s="51">
        <f>V646+V646*RATE(12,,-V639,V651)</f>
        <v>126.6440282309687</v>
      </c>
    </row>
    <row r="648" spans="19:22" x14ac:dyDescent="0.25">
      <c r="S648" s="54">
        <v>1982</v>
      </c>
      <c r="T648" s="55">
        <v>3</v>
      </c>
      <c r="U648" s="54" t="str">
        <f t="shared" ref="U648:U711" si="28">_xlfn.CONCAT(S648,"-",T648)</f>
        <v>1982-3</v>
      </c>
      <c r="V648" s="51">
        <f>V647+V647*RATE(12,,-V639,V651)</f>
        <v>126.12473458495442</v>
      </c>
    </row>
    <row r="649" spans="19:22" x14ac:dyDescent="0.25">
      <c r="S649" s="54">
        <v>1982</v>
      </c>
      <c r="T649" s="55">
        <v>4</v>
      </c>
      <c r="U649" s="54" t="str">
        <f t="shared" si="28"/>
        <v>1982-4</v>
      </c>
      <c r="V649" s="51">
        <f>V648+V648*RATE(12,,-V639,V651)</f>
        <v>125.60757026074521</v>
      </c>
    </row>
    <row r="650" spans="19:22" x14ac:dyDescent="0.25">
      <c r="S650" s="54">
        <v>1982</v>
      </c>
      <c r="T650" s="55">
        <v>5</v>
      </c>
      <c r="U650" s="54" t="str">
        <f t="shared" si="28"/>
        <v>1982-5</v>
      </c>
      <c r="V650" s="51">
        <f>V649+V649*RATE(12,,-V639,V651)</f>
        <v>125.09252652722832</v>
      </c>
    </row>
    <row r="651" spans="19:22" x14ac:dyDescent="0.25">
      <c r="S651" s="54">
        <v>1982</v>
      </c>
      <c r="T651" s="55">
        <v>6</v>
      </c>
      <c r="U651" s="54" t="str">
        <f t="shared" si="28"/>
        <v>1982-6</v>
      </c>
      <c r="V651" s="50">
        <f>K63/L63*100</f>
        <v>124.57959468855569</v>
      </c>
    </row>
    <row r="652" spans="19:22" x14ac:dyDescent="0.25">
      <c r="S652" s="54">
        <v>1982</v>
      </c>
      <c r="T652" s="55">
        <v>7</v>
      </c>
      <c r="U652" s="54" t="str">
        <f t="shared" si="28"/>
        <v>1982-7</v>
      </c>
      <c r="V652" s="51">
        <f>V651+V651*RATE(12,,-V651,V663)</f>
        <v>124.67485338666607</v>
      </c>
    </row>
    <row r="653" spans="19:22" x14ac:dyDescent="0.25">
      <c r="S653" s="54">
        <v>1982</v>
      </c>
      <c r="T653" s="55">
        <v>8</v>
      </c>
      <c r="U653" s="54" t="str">
        <f t="shared" si="28"/>
        <v>1982-8</v>
      </c>
      <c r="V653" s="51">
        <f>V652+V652*RATE(12,,-V651,V663)</f>
        <v>124.77018492350729</v>
      </c>
    </row>
    <row r="654" spans="19:22" x14ac:dyDescent="0.25">
      <c r="S654" s="54">
        <v>1982</v>
      </c>
      <c r="T654" s="55">
        <v>9</v>
      </c>
      <c r="U654" s="54" t="str">
        <f t="shared" si="28"/>
        <v>1982-9</v>
      </c>
      <c r="V654" s="51">
        <f>V653+V653*RATE(12,,-V651,V663)</f>
        <v>124.86558935477484</v>
      </c>
    </row>
    <row r="655" spans="19:22" x14ac:dyDescent="0.25">
      <c r="S655" s="54">
        <v>1982</v>
      </c>
      <c r="T655" s="55">
        <v>10</v>
      </c>
      <c r="U655" s="54" t="str">
        <f t="shared" si="28"/>
        <v>1982-10</v>
      </c>
      <c r="V655" s="51">
        <f>V654+V654*RATE(12,,-V651,V663)</f>
        <v>124.96106673620682</v>
      </c>
    </row>
    <row r="656" spans="19:22" x14ac:dyDescent="0.25">
      <c r="S656" s="54">
        <v>1982</v>
      </c>
      <c r="T656" s="55">
        <v>11</v>
      </c>
      <c r="U656" s="54" t="str">
        <f t="shared" si="28"/>
        <v>1982-11</v>
      </c>
      <c r="V656" s="51">
        <f>V655+V655*RATE(12,,-V651,V663)</f>
        <v>125.05661712358393</v>
      </c>
    </row>
    <row r="657" spans="19:22" x14ac:dyDescent="0.25">
      <c r="S657" s="54">
        <v>1982</v>
      </c>
      <c r="T657" s="55">
        <v>12</v>
      </c>
      <c r="U657" s="54" t="str">
        <f t="shared" si="28"/>
        <v>1982-12</v>
      </c>
      <c r="V657" s="51">
        <f>V656+V656*RATE(12,,-V651,V663)</f>
        <v>125.15224057272954</v>
      </c>
    </row>
    <row r="658" spans="19:22" x14ac:dyDescent="0.25">
      <c r="S658" s="54">
        <v>1983</v>
      </c>
      <c r="T658" s="55">
        <v>1</v>
      </c>
      <c r="U658" s="54" t="str">
        <f t="shared" si="28"/>
        <v>1983-1</v>
      </c>
      <c r="V658" s="51">
        <f>V657+V657*RATE(12,,-V651,V663)</f>
        <v>125.24793713950967</v>
      </c>
    </row>
    <row r="659" spans="19:22" x14ac:dyDescent="0.25">
      <c r="S659" s="54">
        <v>1983</v>
      </c>
      <c r="T659" s="55">
        <v>2</v>
      </c>
      <c r="U659" s="54" t="str">
        <f t="shared" si="28"/>
        <v>1983-2</v>
      </c>
      <c r="V659" s="51">
        <f>V658+V658*RATE(12,,-V651,V663)</f>
        <v>125.34370687983309</v>
      </c>
    </row>
    <row r="660" spans="19:22" x14ac:dyDescent="0.25">
      <c r="S660" s="54">
        <v>1983</v>
      </c>
      <c r="T660" s="55">
        <v>3</v>
      </c>
      <c r="U660" s="54" t="str">
        <f t="shared" si="28"/>
        <v>1983-3</v>
      </c>
      <c r="V660" s="51">
        <f>V659+V659*RATE(12,,-V651,V663)</f>
        <v>125.43954984965131</v>
      </c>
    </row>
    <row r="661" spans="19:22" x14ac:dyDescent="0.25">
      <c r="S661" s="54">
        <v>1983</v>
      </c>
      <c r="T661" s="55">
        <v>4</v>
      </c>
      <c r="U661" s="54" t="str">
        <f t="shared" si="28"/>
        <v>1983-4</v>
      </c>
      <c r="V661" s="51">
        <f>V660+V660*RATE(12,,-V651,V663)</f>
        <v>125.53546610495863</v>
      </c>
    </row>
    <row r="662" spans="19:22" x14ac:dyDescent="0.25">
      <c r="S662" s="54">
        <v>1983</v>
      </c>
      <c r="T662" s="55">
        <v>5</v>
      </c>
      <c r="U662" s="54" t="str">
        <f t="shared" si="28"/>
        <v>1983-5</v>
      </c>
      <c r="V662" s="51">
        <f>V661+V661*RATE(12,,-V651,V663)</f>
        <v>125.63145570179215</v>
      </c>
    </row>
    <row r="663" spans="19:22" x14ac:dyDescent="0.25">
      <c r="S663" s="54">
        <v>1983</v>
      </c>
      <c r="T663" s="55">
        <v>6</v>
      </c>
      <c r="U663" s="54" t="str">
        <f t="shared" si="28"/>
        <v>1983-6</v>
      </c>
      <c r="V663" s="50">
        <f>K64/L64*100</f>
        <v>125.72751869609064</v>
      </c>
    </row>
    <row r="664" spans="19:22" x14ac:dyDescent="0.25">
      <c r="S664" s="54">
        <v>1983</v>
      </c>
      <c r="T664" s="55">
        <v>7</v>
      </c>
      <c r="U664" s="54" t="str">
        <f t="shared" si="28"/>
        <v>1983-7</v>
      </c>
      <c r="V664" s="51">
        <f>V663+V663*RATE(12,,-V663,V675)</f>
        <v>125.29191219480963</v>
      </c>
    </row>
    <row r="665" spans="19:22" x14ac:dyDescent="0.25">
      <c r="S665" s="54">
        <v>1983</v>
      </c>
      <c r="T665" s="55">
        <v>8</v>
      </c>
      <c r="U665" s="54" t="str">
        <f t="shared" si="28"/>
        <v>1983-8</v>
      </c>
      <c r="V665" s="51">
        <f>V664+V664*RATE(12,,-V663,V675)</f>
        <v>124.85781493371665</v>
      </c>
    </row>
    <row r="666" spans="19:22" x14ac:dyDescent="0.25">
      <c r="S666" s="54">
        <v>1983</v>
      </c>
      <c r="T666" s="55">
        <v>9</v>
      </c>
      <c r="U666" s="54" t="str">
        <f t="shared" si="28"/>
        <v>1983-9</v>
      </c>
      <c r="V666" s="51">
        <f>V665+V665*RATE(12,,-V663,V675)</f>
        <v>124.42522168376684</v>
      </c>
    </row>
    <row r="667" spans="19:22" x14ac:dyDescent="0.25">
      <c r="S667" s="54">
        <v>1983</v>
      </c>
      <c r="T667" s="55">
        <v>10</v>
      </c>
      <c r="U667" s="54" t="str">
        <f t="shared" si="28"/>
        <v>1983-10</v>
      </c>
      <c r="V667" s="51">
        <f>V666+V666*RATE(12,,-V663,V675)</f>
        <v>123.99412723403231</v>
      </c>
    </row>
    <row r="668" spans="19:22" x14ac:dyDescent="0.25">
      <c r="S668" s="54">
        <v>1983</v>
      </c>
      <c r="T668" s="55">
        <v>11</v>
      </c>
      <c r="U668" s="54" t="str">
        <f t="shared" si="28"/>
        <v>1983-11</v>
      </c>
      <c r="V668" s="51">
        <f>V667+V667*RATE(12,,-V663,V675)</f>
        <v>123.5645263916394</v>
      </c>
    </row>
    <row r="669" spans="19:22" x14ac:dyDescent="0.25">
      <c r="S669" s="54">
        <v>1983</v>
      </c>
      <c r="T669" s="55">
        <v>12</v>
      </c>
      <c r="U669" s="54" t="str">
        <f t="shared" si="28"/>
        <v>1983-12</v>
      </c>
      <c r="V669" s="51">
        <f>V668+V668*RATE(12,,-V663,V675)</f>
        <v>123.13641398170618</v>
      </c>
    </row>
    <row r="670" spans="19:22" x14ac:dyDescent="0.25">
      <c r="S670" s="54">
        <v>1984</v>
      </c>
      <c r="T670" s="55">
        <v>1</v>
      </c>
      <c r="U670" s="54" t="str">
        <f t="shared" si="28"/>
        <v>1984-1</v>
      </c>
      <c r="V670" s="51">
        <f>V669+V669*RATE(12,,-V663,V675)</f>
        <v>122.70978484728003</v>
      </c>
    </row>
    <row r="671" spans="19:22" x14ac:dyDescent="0.25">
      <c r="S671" s="54">
        <v>1984</v>
      </c>
      <c r="T671" s="55">
        <v>2</v>
      </c>
      <c r="U671" s="54" t="str">
        <f t="shared" si="28"/>
        <v>1984-2</v>
      </c>
      <c r="V671" s="51">
        <f>V670+V670*RATE(12,,-V663,V675)</f>
        <v>122.28463384927556</v>
      </c>
    </row>
    <row r="672" spans="19:22" x14ac:dyDescent="0.25">
      <c r="S672" s="54">
        <v>1984</v>
      </c>
      <c r="T672" s="55">
        <v>3</v>
      </c>
      <c r="U672" s="54" t="str">
        <f t="shared" si="28"/>
        <v>1984-3</v>
      </c>
      <c r="V672" s="51">
        <f>V671+V671*RATE(12,,-V663,V675)</f>
        <v>121.86095586641271</v>
      </c>
    </row>
    <row r="673" spans="19:22" x14ac:dyDescent="0.25">
      <c r="S673" s="54">
        <v>1984</v>
      </c>
      <c r="T673" s="55">
        <v>4</v>
      </c>
      <c r="U673" s="54" t="str">
        <f t="shared" si="28"/>
        <v>1984-4</v>
      </c>
      <c r="V673" s="51">
        <f>V672+V672*RATE(12,,-V663,V675)</f>
        <v>121.43874579515503</v>
      </c>
    </row>
    <row r="674" spans="19:22" x14ac:dyDescent="0.25">
      <c r="S674" s="54">
        <v>1984</v>
      </c>
      <c r="T674" s="55">
        <v>5</v>
      </c>
      <c r="U674" s="54" t="str">
        <f t="shared" si="28"/>
        <v>1984-5</v>
      </c>
      <c r="V674" s="51">
        <f>V673+V673*RATE(12,,-V663,V675)</f>
        <v>121.01799854964825</v>
      </c>
    </row>
    <row r="675" spans="19:22" x14ac:dyDescent="0.25">
      <c r="S675" s="54">
        <v>1984</v>
      </c>
      <c r="T675" s="55">
        <v>6</v>
      </c>
      <c r="U675" s="54" t="str">
        <f t="shared" si="28"/>
        <v>1984-6</v>
      </c>
      <c r="V675" s="50">
        <f>K65/L65*100</f>
        <v>120.59870906122126</v>
      </c>
    </row>
    <row r="676" spans="19:22" x14ac:dyDescent="0.25">
      <c r="S676" s="54">
        <v>1984</v>
      </c>
      <c r="T676" s="55">
        <v>7</v>
      </c>
      <c r="U676" s="54" t="str">
        <f t="shared" si="28"/>
        <v>1984-7</v>
      </c>
      <c r="V676" s="51">
        <f>V675+V675*RATE(12,,-V675,V687)</f>
        <v>119.5867435619181</v>
      </c>
    </row>
    <row r="677" spans="19:22" x14ac:dyDescent="0.25">
      <c r="S677" s="54">
        <v>1984</v>
      </c>
      <c r="T677" s="55">
        <v>8</v>
      </c>
      <c r="U677" s="54" t="str">
        <f t="shared" si="28"/>
        <v>1984-8</v>
      </c>
      <c r="V677" s="51">
        <f>V676+V676*RATE(12,,-V675,V687)</f>
        <v>118.58326964747312</v>
      </c>
    </row>
    <row r="678" spans="19:22" x14ac:dyDescent="0.25">
      <c r="S678" s="54">
        <v>1984</v>
      </c>
      <c r="T678" s="55">
        <v>9</v>
      </c>
      <c r="U678" s="54" t="str">
        <f t="shared" si="28"/>
        <v>1984-9</v>
      </c>
      <c r="V678" s="51">
        <f>V677+V677*RATE(12,,-V675,V687)</f>
        <v>117.5882160634676</v>
      </c>
    </row>
    <row r="679" spans="19:22" x14ac:dyDescent="0.25">
      <c r="S679" s="54">
        <v>1984</v>
      </c>
      <c r="T679" s="55">
        <v>10</v>
      </c>
      <c r="U679" s="54" t="str">
        <f t="shared" si="28"/>
        <v>1984-10</v>
      </c>
      <c r="V679" s="51">
        <f>V678+V678*RATE(12,,-V675,V687)</f>
        <v>116.60151215339151</v>
      </c>
    </row>
    <row r="680" spans="19:22" x14ac:dyDescent="0.25">
      <c r="S680" s="54">
        <v>1984</v>
      </c>
      <c r="T680" s="55">
        <v>11</v>
      </c>
      <c r="U680" s="54" t="str">
        <f t="shared" si="28"/>
        <v>1984-11</v>
      </c>
      <c r="V680" s="51">
        <f>V679+V679*RATE(12,,-V675,V687)</f>
        <v>115.62308785362633</v>
      </c>
    </row>
    <row r="681" spans="19:22" x14ac:dyDescent="0.25">
      <c r="S681" s="54">
        <v>1984</v>
      </c>
      <c r="T681" s="55">
        <v>12</v>
      </c>
      <c r="U681" s="54" t="str">
        <f t="shared" si="28"/>
        <v>1984-12</v>
      </c>
      <c r="V681" s="51">
        <f>V680+V680*RATE(12,,-V675,V687)</f>
        <v>114.65287368846997</v>
      </c>
    </row>
    <row r="682" spans="19:22" x14ac:dyDescent="0.25">
      <c r="S682" s="54">
        <v>1985</v>
      </c>
      <c r="T682" s="55">
        <v>1</v>
      </c>
      <c r="U682" s="54" t="str">
        <f t="shared" si="28"/>
        <v>1985-1</v>
      </c>
      <c r="V682" s="51">
        <f>V681+V681*RATE(12,,-V675,V687)</f>
        <v>113.69080076520348</v>
      </c>
    </row>
    <row r="683" spans="19:22" x14ac:dyDescent="0.25">
      <c r="S683" s="54">
        <v>1985</v>
      </c>
      <c r="T683" s="55">
        <v>2</v>
      </c>
      <c r="U683" s="54" t="str">
        <f t="shared" si="28"/>
        <v>1985-2</v>
      </c>
      <c r="V683" s="51">
        <f>V682+V682*RATE(12,,-V675,V687)</f>
        <v>112.73680076919912</v>
      </c>
    </row>
    <row r="684" spans="19:22" x14ac:dyDescent="0.25">
      <c r="S684" s="54">
        <v>1985</v>
      </c>
      <c r="T684" s="55">
        <v>3</v>
      </c>
      <c r="U684" s="54" t="str">
        <f t="shared" si="28"/>
        <v>1985-3</v>
      </c>
      <c r="V684" s="51">
        <f>V683+V683*RATE(12,,-V675,V687)</f>
        <v>111.79080595906953</v>
      </c>
    </row>
    <row r="685" spans="19:22" x14ac:dyDescent="0.25">
      <c r="S685" s="54">
        <v>1985</v>
      </c>
      <c r="T685" s="55">
        <v>4</v>
      </c>
      <c r="U685" s="54" t="str">
        <f t="shared" si="28"/>
        <v>1985-4</v>
      </c>
      <c r="V685" s="51">
        <f>V684+V684*RATE(12,,-V675,V687)</f>
        <v>110.85274916185752</v>
      </c>
    </row>
    <row r="686" spans="19:22" x14ac:dyDescent="0.25">
      <c r="S686" s="54">
        <v>1985</v>
      </c>
      <c r="T686" s="55">
        <v>5</v>
      </c>
      <c r="U686" s="54" t="str">
        <f t="shared" si="28"/>
        <v>1985-5</v>
      </c>
      <c r="V686" s="51">
        <f>V685+V685*RATE(12,,-V675,V687)</f>
        <v>109.92256376826629</v>
      </c>
    </row>
    <row r="687" spans="19:22" x14ac:dyDescent="0.25">
      <c r="S687" s="54">
        <v>1985</v>
      </c>
      <c r="T687" s="55">
        <v>6</v>
      </c>
      <c r="U687" s="54" t="str">
        <f t="shared" si="28"/>
        <v>1985-6</v>
      </c>
      <c r="V687" s="50">
        <f>K66/L66*100</f>
        <v>109.00018372648933</v>
      </c>
    </row>
    <row r="688" spans="19:22" x14ac:dyDescent="0.25">
      <c r="S688" s="54">
        <v>1985</v>
      </c>
      <c r="T688" s="55">
        <v>7</v>
      </c>
      <c r="U688" s="54" t="str">
        <f t="shared" si="28"/>
        <v>1985-7</v>
      </c>
      <c r="V688" s="51">
        <f>V687+V687*RATE(12,,-V687,V699)</f>
        <v>109.11510849426843</v>
      </c>
    </row>
    <row r="689" spans="19:22" x14ac:dyDescent="0.25">
      <c r="S689" s="54">
        <v>1985</v>
      </c>
      <c r="T689" s="55">
        <v>8</v>
      </c>
      <c r="U689" s="54" t="str">
        <f t="shared" si="28"/>
        <v>1985-8</v>
      </c>
      <c r="V689" s="51">
        <f>V688+V688*RATE(12,,-V687,V699)</f>
        <v>109.23015443342355</v>
      </c>
    </row>
    <row r="690" spans="19:22" x14ac:dyDescent="0.25">
      <c r="S690" s="54">
        <v>1985</v>
      </c>
      <c r="T690" s="55">
        <v>9</v>
      </c>
      <c r="U690" s="54" t="str">
        <f t="shared" si="28"/>
        <v>1985-9</v>
      </c>
      <c r="V690" s="51">
        <f>V689+V689*RATE(12,,-V687,V699)</f>
        <v>109.34532167171221</v>
      </c>
    </row>
    <row r="691" spans="19:22" x14ac:dyDescent="0.25">
      <c r="S691" s="54">
        <v>1985</v>
      </c>
      <c r="T691" s="55">
        <v>10</v>
      </c>
      <c r="U691" s="54" t="str">
        <f t="shared" si="28"/>
        <v>1985-10</v>
      </c>
      <c r="V691" s="51">
        <f>V690+V690*RATE(12,,-V687,V699)</f>
        <v>109.46061033702662</v>
      </c>
    </row>
    <row r="692" spans="19:22" x14ac:dyDescent="0.25">
      <c r="S692" s="54">
        <v>1985</v>
      </c>
      <c r="T692" s="55">
        <v>11</v>
      </c>
      <c r="U692" s="54" t="str">
        <f t="shared" si="28"/>
        <v>1985-11</v>
      </c>
      <c r="V692" s="51">
        <f>V691+V691*RATE(12,,-V687,V699)</f>
        <v>109.57602055739385</v>
      </c>
    </row>
    <row r="693" spans="19:22" x14ac:dyDescent="0.25">
      <c r="S693" s="54">
        <v>1985</v>
      </c>
      <c r="T693" s="55">
        <v>12</v>
      </c>
      <c r="U693" s="54" t="str">
        <f t="shared" si="28"/>
        <v>1985-12</v>
      </c>
      <c r="V693" s="51">
        <f>V692+V692*RATE(12,,-V687,V699)</f>
        <v>109.69155246097591</v>
      </c>
    </row>
    <row r="694" spans="19:22" x14ac:dyDescent="0.25">
      <c r="S694" s="54">
        <v>1986</v>
      </c>
      <c r="T694" s="55">
        <v>1</v>
      </c>
      <c r="U694" s="54" t="str">
        <f t="shared" si="28"/>
        <v>1986-1</v>
      </c>
      <c r="V694" s="51">
        <f>V693+V693*RATE(12,,-V687,V699)</f>
        <v>109.80720617607</v>
      </c>
    </row>
    <row r="695" spans="19:22" x14ac:dyDescent="0.25">
      <c r="S695" s="54">
        <v>1986</v>
      </c>
      <c r="T695" s="55">
        <v>2</v>
      </c>
      <c r="U695" s="54" t="str">
        <f t="shared" si="28"/>
        <v>1986-2</v>
      </c>
      <c r="V695" s="51">
        <f>V694+V694*RATE(12,,-V687,V699)</f>
        <v>109.92298183110854</v>
      </c>
    </row>
    <row r="696" spans="19:22" x14ac:dyDescent="0.25">
      <c r="S696" s="54">
        <v>1986</v>
      </c>
      <c r="T696" s="55">
        <v>3</v>
      </c>
      <c r="U696" s="54" t="str">
        <f t="shared" si="28"/>
        <v>1986-3</v>
      </c>
      <c r="V696" s="51">
        <f>V695+V695*RATE(12,,-V687,V699)</f>
        <v>110.03887955465942</v>
      </c>
    </row>
    <row r="697" spans="19:22" x14ac:dyDescent="0.25">
      <c r="S697" s="54">
        <v>1986</v>
      </c>
      <c r="T697" s="55">
        <v>4</v>
      </c>
      <c r="U697" s="54" t="str">
        <f t="shared" si="28"/>
        <v>1986-4</v>
      </c>
      <c r="V697" s="51">
        <f>V696+V696*RATE(12,,-V687,V699)</f>
        <v>110.15489947542601</v>
      </c>
    </row>
    <row r="698" spans="19:22" x14ac:dyDescent="0.25">
      <c r="S698" s="54">
        <v>1986</v>
      </c>
      <c r="T698" s="55">
        <v>5</v>
      </c>
      <c r="U698" s="54" t="str">
        <f t="shared" si="28"/>
        <v>1986-5</v>
      </c>
      <c r="V698" s="51">
        <f>V697+V697*RATE(12,,-V687,V699)</f>
        <v>110.27104172224745</v>
      </c>
    </row>
    <row r="699" spans="19:22" x14ac:dyDescent="0.25">
      <c r="S699" s="54">
        <v>1986</v>
      </c>
      <c r="T699" s="55">
        <v>6</v>
      </c>
      <c r="U699" s="54" t="str">
        <f t="shared" si="28"/>
        <v>1986-6</v>
      </c>
      <c r="V699" s="50">
        <f>K67/L67*100</f>
        <v>110.38730642398448</v>
      </c>
    </row>
    <row r="700" spans="19:22" x14ac:dyDescent="0.25">
      <c r="S700" s="54">
        <v>1986</v>
      </c>
      <c r="T700" s="55">
        <v>7</v>
      </c>
      <c r="U700" s="54" t="str">
        <f t="shared" si="28"/>
        <v>1986-7</v>
      </c>
      <c r="V700" s="51">
        <f>V699+V699*RATE(12,,-V699,V711)</f>
        <v>110.49598179974453</v>
      </c>
    </row>
    <row r="701" spans="19:22" x14ac:dyDescent="0.25">
      <c r="S701" s="54">
        <v>1986</v>
      </c>
      <c r="T701" s="55">
        <v>8</v>
      </c>
      <c r="U701" s="54" t="str">
        <f t="shared" si="28"/>
        <v>1986-8</v>
      </c>
      <c r="V701" s="51">
        <f>V700+V700*RATE(12,,-V699,V711)</f>
        <v>110.60476416549898</v>
      </c>
    </row>
    <row r="702" spans="19:22" x14ac:dyDescent="0.25">
      <c r="S702" s="54">
        <v>1986</v>
      </c>
      <c r="T702" s="55">
        <v>9</v>
      </c>
      <c r="U702" s="54" t="str">
        <f t="shared" si="28"/>
        <v>1986-9</v>
      </c>
      <c r="V702" s="51">
        <f>V701+V701*RATE(12,,-V699,V711)</f>
        <v>110.71365362657858</v>
      </c>
    </row>
    <row r="703" spans="19:22" x14ac:dyDescent="0.25">
      <c r="S703" s="54">
        <v>1986</v>
      </c>
      <c r="T703" s="55">
        <v>10</v>
      </c>
      <c r="U703" s="54" t="str">
        <f t="shared" si="28"/>
        <v>1986-10</v>
      </c>
      <c r="V703" s="51">
        <f>V702+V702*RATE(12,,-V699,V711)</f>
        <v>110.82265028841778</v>
      </c>
    </row>
    <row r="704" spans="19:22" x14ac:dyDescent="0.25">
      <c r="S704" s="54">
        <v>1986</v>
      </c>
      <c r="T704" s="55">
        <v>11</v>
      </c>
      <c r="U704" s="54" t="str">
        <f t="shared" si="28"/>
        <v>1986-11</v>
      </c>
      <c r="V704" s="51">
        <f>V703+V703*RATE(12,,-V699,V711)</f>
        <v>110.93175425655484</v>
      </c>
    </row>
    <row r="705" spans="19:22" x14ac:dyDescent="0.25">
      <c r="S705" s="54">
        <v>1986</v>
      </c>
      <c r="T705" s="55">
        <v>12</v>
      </c>
      <c r="U705" s="54" t="str">
        <f t="shared" si="28"/>
        <v>1986-12</v>
      </c>
      <c r="V705" s="51">
        <f>V704+V704*RATE(12,,-V699,V711)</f>
        <v>111.0409656366319</v>
      </c>
    </row>
    <row r="706" spans="19:22" x14ac:dyDescent="0.25">
      <c r="S706" s="54">
        <v>1987</v>
      </c>
      <c r="T706" s="55">
        <v>1</v>
      </c>
      <c r="U706" s="54" t="str">
        <f t="shared" si="28"/>
        <v>1987-1</v>
      </c>
      <c r="V706" s="51">
        <f>V705+V705*RATE(12,,-V699,V711)</f>
        <v>111.1502845343951</v>
      </c>
    </row>
    <row r="707" spans="19:22" x14ac:dyDescent="0.25">
      <c r="S707" s="54">
        <v>1987</v>
      </c>
      <c r="T707" s="55">
        <v>2</v>
      </c>
      <c r="U707" s="54" t="str">
        <f t="shared" si="28"/>
        <v>1987-2</v>
      </c>
      <c r="V707" s="51">
        <f>V706+V706*RATE(12,,-V699,V711)</f>
        <v>111.25971105569471</v>
      </c>
    </row>
    <row r="708" spans="19:22" x14ac:dyDescent="0.25">
      <c r="S708" s="54">
        <v>1987</v>
      </c>
      <c r="T708" s="55">
        <v>3</v>
      </c>
      <c r="U708" s="54" t="str">
        <f t="shared" si="28"/>
        <v>1987-3</v>
      </c>
      <c r="V708" s="51">
        <f>V707+V707*RATE(12,,-V699,V711)</f>
        <v>111.3692453064852</v>
      </c>
    </row>
    <row r="709" spans="19:22" x14ac:dyDescent="0.25">
      <c r="S709" s="54">
        <v>1987</v>
      </c>
      <c r="T709" s="55">
        <v>4</v>
      </c>
      <c r="U709" s="54" t="str">
        <f t="shared" si="28"/>
        <v>1987-4</v>
      </c>
      <c r="V709" s="51">
        <f>V708+V708*RATE(12,,-V699,V711)</f>
        <v>111.47888739282534</v>
      </c>
    </row>
    <row r="710" spans="19:22" x14ac:dyDescent="0.25">
      <c r="S710" s="54">
        <v>1987</v>
      </c>
      <c r="T710" s="55">
        <v>5</v>
      </c>
      <c r="U710" s="54" t="str">
        <f t="shared" si="28"/>
        <v>1987-5</v>
      </c>
      <c r="V710" s="51">
        <f>V709+V709*RATE(12,,-V699,V711)</f>
        <v>111.58863742087834</v>
      </c>
    </row>
    <row r="711" spans="19:22" x14ac:dyDescent="0.25">
      <c r="S711" s="54">
        <v>1987</v>
      </c>
      <c r="T711" s="55">
        <v>6</v>
      </c>
      <c r="U711" s="54" t="str">
        <f t="shared" si="28"/>
        <v>1987-6</v>
      </c>
      <c r="V711" s="50">
        <f>K68/L68*100</f>
        <v>111.69849549679395</v>
      </c>
    </row>
    <row r="712" spans="19:22" x14ac:dyDescent="0.25">
      <c r="S712" s="54">
        <v>1987</v>
      </c>
      <c r="T712" s="55">
        <v>7</v>
      </c>
      <c r="U712" s="54" t="str">
        <f t="shared" ref="U712:U775" si="29">_xlfn.CONCAT(S712,"-",T712)</f>
        <v>1987-7</v>
      </c>
      <c r="V712" s="51">
        <f>V711+V711*RATE(12,,-V711,V723)</f>
        <v>111.25950317073551</v>
      </c>
    </row>
    <row r="713" spans="19:22" x14ac:dyDescent="0.25">
      <c r="S713" s="54">
        <v>1987</v>
      </c>
      <c r="T713" s="55">
        <v>8</v>
      </c>
      <c r="U713" s="54" t="str">
        <f t="shared" si="29"/>
        <v>1987-8</v>
      </c>
      <c r="V713" s="51">
        <f>V712+V712*RATE(12,,-V711,V723)</f>
        <v>110.82223615226945</v>
      </c>
    </row>
    <row r="714" spans="19:22" x14ac:dyDescent="0.25">
      <c r="S714" s="54">
        <v>1987</v>
      </c>
      <c r="T714" s="55">
        <v>9</v>
      </c>
      <c r="U714" s="54" t="str">
        <f t="shared" si="29"/>
        <v>1987-9</v>
      </c>
      <c r="V714" s="51">
        <f>V713+V713*RATE(12,,-V711,V723)</f>
        <v>110.38668766067067</v>
      </c>
    </row>
    <row r="715" spans="19:22" x14ac:dyDescent="0.25">
      <c r="S715" s="54">
        <v>1987</v>
      </c>
      <c r="T715" s="55">
        <v>10</v>
      </c>
      <c r="U715" s="54" t="str">
        <f t="shared" si="29"/>
        <v>1987-10</v>
      </c>
      <c r="V715" s="51">
        <f>V714+V714*RATE(12,,-V711,V723)</f>
        <v>109.95285094186335</v>
      </c>
    </row>
    <row r="716" spans="19:22" x14ac:dyDescent="0.25">
      <c r="S716" s="54">
        <v>1987</v>
      </c>
      <c r="T716" s="55">
        <v>11</v>
      </c>
      <c r="U716" s="54" t="str">
        <f t="shared" si="29"/>
        <v>1987-11</v>
      </c>
      <c r="V716" s="51">
        <f>V715+V715*RATE(12,,-V711,V723)</f>
        <v>109.52071926831623</v>
      </c>
    </row>
    <row r="717" spans="19:22" x14ac:dyDescent="0.25">
      <c r="S717" s="54">
        <v>1987</v>
      </c>
      <c r="T717" s="55">
        <v>12</v>
      </c>
      <c r="U717" s="54" t="str">
        <f t="shared" si="29"/>
        <v>1987-12</v>
      </c>
      <c r="V717" s="51">
        <f>V716+V716*RATE(12,,-V711,V723)</f>
        <v>109.09028593893829</v>
      </c>
    </row>
    <row r="718" spans="19:22" x14ac:dyDescent="0.25">
      <c r="S718" s="54">
        <v>1988</v>
      </c>
      <c r="T718" s="55">
        <v>1</v>
      </c>
      <c r="U718" s="54" t="str">
        <f t="shared" si="29"/>
        <v>1988-1</v>
      </c>
      <c r="V718" s="51">
        <f>V717+V717*RATE(12,,-V711,V723)</f>
        <v>108.66154427897486</v>
      </c>
    </row>
    <row r="719" spans="19:22" x14ac:dyDescent="0.25">
      <c r="S719" s="54">
        <v>1988</v>
      </c>
      <c r="T719" s="55">
        <v>2</v>
      </c>
      <c r="U719" s="54" t="str">
        <f t="shared" si="29"/>
        <v>1988-2</v>
      </c>
      <c r="V719" s="51">
        <f>V718+V718*RATE(12,,-V711,V723)</f>
        <v>108.23448763990403</v>
      </c>
    </row>
    <row r="720" spans="19:22" x14ac:dyDescent="0.25">
      <c r="S720" s="54">
        <v>1988</v>
      </c>
      <c r="T720" s="55">
        <v>3</v>
      </c>
      <c r="U720" s="54" t="str">
        <f t="shared" si="29"/>
        <v>1988-3</v>
      </c>
      <c r="V720" s="51">
        <f>V719+V719*RATE(12,,-V711,V723)</f>
        <v>107.80910939933365</v>
      </c>
    </row>
    <row r="721" spans="19:22" x14ac:dyDescent="0.25">
      <c r="S721" s="54">
        <v>1988</v>
      </c>
      <c r="T721" s="55">
        <v>4</v>
      </c>
      <c r="U721" s="54" t="str">
        <f t="shared" si="29"/>
        <v>1988-4</v>
      </c>
      <c r="V721" s="51">
        <f>V720+V720*RATE(12,,-V711,V723)</f>
        <v>107.38540296089859</v>
      </c>
    </row>
    <row r="722" spans="19:22" x14ac:dyDescent="0.25">
      <c r="S722" s="54">
        <v>1988</v>
      </c>
      <c r="T722" s="55">
        <v>5</v>
      </c>
      <c r="U722" s="54" t="str">
        <f t="shared" si="29"/>
        <v>1988-5</v>
      </c>
      <c r="V722" s="51">
        <f>V721+V721*RATE(12,,-V711,V723)</f>
        <v>106.96336175415843</v>
      </c>
    </row>
    <row r="723" spans="19:22" x14ac:dyDescent="0.25">
      <c r="S723" s="54">
        <v>1988</v>
      </c>
      <c r="T723" s="55">
        <v>6</v>
      </c>
      <c r="U723" s="54" t="str">
        <f t="shared" si="29"/>
        <v>1988-6</v>
      </c>
      <c r="V723" s="50">
        <f>K69/L69*100</f>
        <v>106.54297923405727</v>
      </c>
    </row>
    <row r="724" spans="19:22" x14ac:dyDescent="0.25">
      <c r="S724" s="54">
        <v>1988</v>
      </c>
      <c r="T724" s="55">
        <v>7</v>
      </c>
      <c r="U724" s="54" t="str">
        <f t="shared" si="29"/>
        <v>1988-7</v>
      </c>
      <c r="V724" s="51">
        <f>V723+V723*RATE(12,,-V723,V735)</f>
        <v>105.54189260854331</v>
      </c>
    </row>
    <row r="725" spans="19:22" x14ac:dyDescent="0.25">
      <c r="S725" s="54">
        <v>1988</v>
      </c>
      <c r="T725" s="55">
        <v>8</v>
      </c>
      <c r="U725" s="54" t="str">
        <f t="shared" si="29"/>
        <v>1988-8</v>
      </c>
      <c r="V725" s="51">
        <f>V724+V724*RATE(12,,-V723,V735)</f>
        <v>104.55021227557896</v>
      </c>
    </row>
    <row r="726" spans="19:22" x14ac:dyDescent="0.25">
      <c r="S726" s="54">
        <v>1988</v>
      </c>
      <c r="T726" s="55">
        <v>9</v>
      </c>
      <c r="U726" s="54" t="str">
        <f t="shared" si="29"/>
        <v>1988-9</v>
      </c>
      <c r="V726" s="51">
        <f>V725+V725*RATE(12,,-V723,V735)</f>
        <v>103.56784985286316</v>
      </c>
    </row>
    <row r="727" spans="19:22" x14ac:dyDescent="0.25">
      <c r="S727" s="54">
        <v>1988</v>
      </c>
      <c r="T727" s="55">
        <v>10</v>
      </c>
      <c r="U727" s="54" t="str">
        <f t="shared" si="29"/>
        <v>1988-10</v>
      </c>
      <c r="V727" s="51">
        <f>V726+V726*RATE(12,,-V723,V735)</f>
        <v>102.59471778854224</v>
      </c>
    </row>
    <row r="728" spans="19:22" x14ac:dyDescent="0.25">
      <c r="S728" s="54">
        <v>1988</v>
      </c>
      <c r="T728" s="55">
        <v>11</v>
      </c>
      <c r="U728" s="54" t="str">
        <f t="shared" si="29"/>
        <v>1988-11</v>
      </c>
      <c r="V728" s="51">
        <f>V727+V727*RATE(12,,-V723,V735)</f>
        <v>101.63072935340696</v>
      </c>
    </row>
    <row r="729" spans="19:22" x14ac:dyDescent="0.25">
      <c r="S729" s="54">
        <v>1988</v>
      </c>
      <c r="T729" s="55">
        <v>12</v>
      </c>
      <c r="U729" s="54" t="str">
        <f t="shared" si="29"/>
        <v>1988-12</v>
      </c>
      <c r="V729" s="51">
        <f>V728+V728*RATE(12,,-V723,V735)</f>
        <v>100.67579863316291</v>
      </c>
    </row>
    <row r="730" spans="19:22" x14ac:dyDescent="0.25">
      <c r="S730" s="54">
        <v>1989</v>
      </c>
      <c r="T730" s="55">
        <v>1</v>
      </c>
      <c r="U730" s="54" t="str">
        <f t="shared" si="29"/>
        <v>1989-1</v>
      </c>
      <c r="V730" s="51">
        <f>V729+V729*RATE(12,,-V723,V735)</f>
        <v>99.729840520773479</v>
      </c>
    </row>
    <row r="731" spans="19:22" x14ac:dyDescent="0.25">
      <c r="S731" s="54">
        <v>1989</v>
      </c>
      <c r="T731" s="55">
        <v>2</v>
      </c>
      <c r="U731" s="54" t="str">
        <f t="shared" si="29"/>
        <v>1989-2</v>
      </c>
      <c r="V731" s="51">
        <f>V730+V730*RATE(12,,-V723,V735)</f>
        <v>98.79277070887477</v>
      </c>
    </row>
    <row r="732" spans="19:22" x14ac:dyDescent="0.25">
      <c r="S732" s="54">
        <v>1989</v>
      </c>
      <c r="T732" s="55">
        <v>3</v>
      </c>
      <c r="U732" s="54" t="str">
        <f t="shared" si="29"/>
        <v>1989-3</v>
      </c>
      <c r="V732" s="51">
        <f>V731+V731*RATE(12,,-V723,V735)</f>
        <v>97.86450568226185</v>
      </c>
    </row>
    <row r="733" spans="19:22" x14ac:dyDescent="0.25">
      <c r="S733" s="54">
        <v>1989</v>
      </c>
      <c r="T733" s="55">
        <v>4</v>
      </c>
      <c r="U733" s="54" t="str">
        <f t="shared" si="29"/>
        <v>1989-4</v>
      </c>
      <c r="V733" s="51">
        <f>V732+V732*RATE(12,,-V723,V735)</f>
        <v>96.944962710445552</v>
      </c>
    </row>
    <row r="734" spans="19:22" x14ac:dyDescent="0.25">
      <c r="S734" s="54">
        <v>1989</v>
      </c>
      <c r="T734" s="55">
        <v>5</v>
      </c>
      <c r="U734" s="54" t="str">
        <f t="shared" si="29"/>
        <v>1989-5</v>
      </c>
      <c r="V734" s="51">
        <f>V733+V733*RATE(12,,-V723,V735)</f>
        <v>96.034059840279198</v>
      </c>
    </row>
    <row r="735" spans="19:22" x14ac:dyDescent="0.25">
      <c r="S735" s="54">
        <v>1989</v>
      </c>
      <c r="T735" s="55">
        <v>6</v>
      </c>
      <c r="U735" s="54" t="str">
        <f t="shared" si="29"/>
        <v>1989-6</v>
      </c>
      <c r="V735" s="50">
        <f>K70/L70*100</f>
        <v>95.131715887033536</v>
      </c>
    </row>
    <row r="736" spans="19:22" x14ac:dyDescent="0.25">
      <c r="S736" s="54">
        <v>1989</v>
      </c>
      <c r="T736" s="55">
        <v>7</v>
      </c>
      <c r="U736" s="54" t="str">
        <f t="shared" si="29"/>
        <v>1989-7</v>
      </c>
      <c r="V736" s="51">
        <f>V735+V735*RATE(12,,-V735,V747)</f>
        <v>94.870789386338316</v>
      </c>
    </row>
    <row r="737" spans="19:22" x14ac:dyDescent="0.25">
      <c r="S737" s="54">
        <v>1989</v>
      </c>
      <c r="T737" s="55">
        <v>8</v>
      </c>
      <c r="U737" s="54" t="str">
        <f t="shared" si="29"/>
        <v>1989-8</v>
      </c>
      <c r="V737" s="51">
        <f>V736+V736*RATE(12,,-V735,V747)</f>
        <v>94.610578552738232</v>
      </c>
    </row>
    <row r="738" spans="19:22" x14ac:dyDescent="0.25">
      <c r="S738" s="54">
        <v>1989</v>
      </c>
      <c r="T738" s="55">
        <v>9</v>
      </c>
      <c r="U738" s="54" t="str">
        <f t="shared" si="29"/>
        <v>1989-9</v>
      </c>
      <c r="V738" s="51">
        <f>V737+V737*RATE(12,,-V735,V747)</f>
        <v>94.351081423307377</v>
      </c>
    </row>
    <row r="739" spans="19:22" x14ac:dyDescent="0.25">
      <c r="S739" s="54">
        <v>1989</v>
      </c>
      <c r="T739" s="55">
        <v>10</v>
      </c>
      <c r="U739" s="54" t="str">
        <f t="shared" si="29"/>
        <v>1989-10</v>
      </c>
      <c r="V739" s="51">
        <f>V738+V738*RATE(12,,-V735,V747)</f>
        <v>94.092296040503726</v>
      </c>
    </row>
    <row r="740" spans="19:22" x14ac:dyDescent="0.25">
      <c r="S740" s="54">
        <v>1989</v>
      </c>
      <c r="T740" s="55">
        <v>11</v>
      </c>
      <c r="U740" s="54" t="str">
        <f t="shared" si="29"/>
        <v>1989-11</v>
      </c>
      <c r="V740" s="51">
        <f>V739+V739*RATE(12,,-V735,V747)</f>
        <v>93.834220452154398</v>
      </c>
    </row>
    <row r="741" spans="19:22" x14ac:dyDescent="0.25">
      <c r="S741" s="54">
        <v>1989</v>
      </c>
      <c r="T741" s="55">
        <v>12</v>
      </c>
      <c r="U741" s="54" t="str">
        <f t="shared" si="29"/>
        <v>1989-12</v>
      </c>
      <c r="V741" s="51">
        <f>V740+V740*RATE(12,,-V735,V747)</f>
        <v>93.576852711440893</v>
      </c>
    </row>
    <row r="742" spans="19:22" x14ac:dyDescent="0.25">
      <c r="S742" s="54">
        <v>1990</v>
      </c>
      <c r="T742" s="55">
        <v>1</v>
      </c>
      <c r="U742" s="54" t="str">
        <f t="shared" si="29"/>
        <v>1990-1</v>
      </c>
      <c r="V742" s="51">
        <f>V741+V741*RATE(12,,-V735,V747)</f>
        <v>93.320190876884439</v>
      </c>
    </row>
    <row r="743" spans="19:22" x14ac:dyDescent="0.25">
      <c r="S743" s="54">
        <v>1990</v>
      </c>
      <c r="T743" s="55">
        <v>2</v>
      </c>
      <c r="U743" s="54" t="str">
        <f t="shared" si="29"/>
        <v>1990-2</v>
      </c>
      <c r="V743" s="51">
        <f>V742+V742*RATE(12,,-V735,V747)</f>
        <v>93.064233012331357</v>
      </c>
    </row>
    <row r="744" spans="19:22" x14ac:dyDescent="0.25">
      <c r="S744" s="54">
        <v>1990</v>
      </c>
      <c r="T744" s="55">
        <v>3</v>
      </c>
      <c r="U744" s="54" t="str">
        <f t="shared" si="29"/>
        <v>1990-3</v>
      </c>
      <c r="V744" s="51">
        <f>V743+V743*RATE(12,,-V735,V747)</f>
        <v>92.808977186938407</v>
      </c>
    </row>
    <row r="745" spans="19:22" x14ac:dyDescent="0.25">
      <c r="S745" s="54">
        <v>1990</v>
      </c>
      <c r="T745" s="55">
        <v>4</v>
      </c>
      <c r="U745" s="54" t="str">
        <f t="shared" si="29"/>
        <v>1990-4</v>
      </c>
      <c r="V745" s="51">
        <f>V744+V744*RATE(12,,-V735,V747)</f>
        <v>92.554421475158264</v>
      </c>
    </row>
    <row r="746" spans="19:22" x14ac:dyDescent="0.25">
      <c r="S746" s="54">
        <v>1990</v>
      </c>
      <c r="T746" s="55">
        <v>5</v>
      </c>
      <c r="U746" s="54" t="str">
        <f t="shared" si="29"/>
        <v>1990-5</v>
      </c>
      <c r="V746" s="51">
        <f>V745+V745*RATE(12,,-V735,V747)</f>
        <v>92.300563956724972</v>
      </c>
    </row>
    <row r="747" spans="19:22" x14ac:dyDescent="0.25">
      <c r="S747" s="54">
        <v>1990</v>
      </c>
      <c r="T747" s="55">
        <v>6</v>
      </c>
      <c r="U747" s="54" t="str">
        <f t="shared" si="29"/>
        <v>1990-6</v>
      </c>
      <c r="V747" s="50">
        <f>K71/L71*100</f>
        <v>92.047402716364857</v>
      </c>
    </row>
    <row r="748" spans="19:22" x14ac:dyDescent="0.25">
      <c r="S748" s="54">
        <v>1990</v>
      </c>
      <c r="T748" s="55">
        <v>7</v>
      </c>
      <c r="U748" s="54" t="str">
        <f t="shared" si="29"/>
        <v>1990-7</v>
      </c>
      <c r="V748" s="51">
        <f>V747+V747*RATE(12,,-V747,V759)</f>
        <v>92.415887907251985</v>
      </c>
    </row>
    <row r="749" spans="19:22" x14ac:dyDescent="0.25">
      <c r="S749" s="54">
        <v>1990</v>
      </c>
      <c r="T749" s="55">
        <v>8</v>
      </c>
      <c r="U749" s="54" t="str">
        <f t="shared" si="29"/>
        <v>1990-8</v>
      </c>
      <c r="V749" s="51">
        <f>V748+V748*RATE(12,,-V747,V759)</f>
        <v>92.785848222171907</v>
      </c>
    </row>
    <row r="750" spans="19:22" x14ac:dyDescent="0.25">
      <c r="S750" s="54">
        <v>1990</v>
      </c>
      <c r="T750" s="55">
        <v>9</v>
      </c>
      <c r="U750" s="54" t="str">
        <f t="shared" si="29"/>
        <v>1990-9</v>
      </c>
      <c r="V750" s="51">
        <f>V749+V749*RATE(12,,-V747,V759)</f>
        <v>93.157289566357633</v>
      </c>
    </row>
    <row r="751" spans="19:22" x14ac:dyDescent="0.25">
      <c r="S751" s="54">
        <v>1990</v>
      </c>
      <c r="T751" s="55">
        <v>10</v>
      </c>
      <c r="U751" s="54" t="str">
        <f t="shared" si="29"/>
        <v>1990-10</v>
      </c>
      <c r="V751" s="51">
        <f>V750+V750*RATE(12,,-V747,V759)</f>
        <v>93.530217868682058</v>
      </c>
    </row>
    <row r="752" spans="19:22" x14ac:dyDescent="0.25">
      <c r="S752" s="54">
        <v>1990</v>
      </c>
      <c r="T752" s="55">
        <v>11</v>
      </c>
      <c r="U752" s="54" t="str">
        <f t="shared" si="29"/>
        <v>1990-11</v>
      </c>
      <c r="V752" s="51">
        <f>V751+V751*RATE(12,,-V747,V759)</f>
        <v>93.90463908175262</v>
      </c>
    </row>
    <row r="753" spans="19:22" x14ac:dyDescent="0.25">
      <c r="S753" s="54">
        <v>1990</v>
      </c>
      <c r="T753" s="55">
        <v>12</v>
      </c>
      <c r="U753" s="54" t="str">
        <f t="shared" si="29"/>
        <v>1990-12</v>
      </c>
      <c r="V753" s="51">
        <f>V752+V752*RATE(12,,-V747,V759)</f>
        <v>94.2805591820063</v>
      </c>
    </row>
    <row r="754" spans="19:22" x14ac:dyDescent="0.25">
      <c r="S754" s="54">
        <v>1991</v>
      </c>
      <c r="T754" s="55">
        <v>1</v>
      </c>
      <c r="U754" s="54" t="str">
        <f t="shared" si="29"/>
        <v>1991-1</v>
      </c>
      <c r="V754" s="51">
        <f>V753+V753*RATE(12,,-V747,V759)</f>
        <v>94.657984169805005</v>
      </c>
    </row>
    <row r="755" spans="19:22" x14ac:dyDescent="0.25">
      <c r="S755" s="54">
        <v>1991</v>
      </c>
      <c r="T755" s="55">
        <v>2</v>
      </c>
      <c r="U755" s="54" t="str">
        <f t="shared" si="29"/>
        <v>1991-2</v>
      </c>
      <c r="V755" s="51">
        <f>V754+V754*RATE(12,,-V747,V759)</f>
        <v>95.036920069531376</v>
      </c>
    </row>
    <row r="756" spans="19:22" x14ac:dyDescent="0.25">
      <c r="S756" s="54">
        <v>1991</v>
      </c>
      <c r="T756" s="55">
        <v>3</v>
      </c>
      <c r="U756" s="54" t="str">
        <f t="shared" si="29"/>
        <v>1991-3</v>
      </c>
      <c r="V756" s="51">
        <f>V755+V755*RATE(12,,-V747,V759)</f>
        <v>95.417372929684916</v>
      </c>
    </row>
    <row r="757" spans="19:22" x14ac:dyDescent="0.25">
      <c r="S757" s="54">
        <v>1991</v>
      </c>
      <c r="T757" s="55">
        <v>4</v>
      </c>
      <c r="U757" s="54" t="str">
        <f t="shared" si="29"/>
        <v>1991-4</v>
      </c>
      <c r="V757" s="51">
        <f>V756+V756*RATE(12,,-V747,V759)</f>
        <v>95.799348822978558</v>
      </c>
    </row>
    <row r="758" spans="19:22" x14ac:dyDescent="0.25">
      <c r="S758" s="54">
        <v>1991</v>
      </c>
      <c r="T758" s="55">
        <v>5</v>
      </c>
      <c r="U758" s="54" t="str">
        <f t="shared" si="29"/>
        <v>1991-5</v>
      </c>
      <c r="V758" s="51">
        <f>V757+V757*RATE(12,,-V747,V759)</f>
        <v>96.182853846435592</v>
      </c>
    </row>
    <row r="759" spans="19:22" x14ac:dyDescent="0.25">
      <c r="S759" s="54">
        <v>1991</v>
      </c>
      <c r="T759" s="55">
        <v>6</v>
      </c>
      <c r="U759" s="54" t="str">
        <f t="shared" si="29"/>
        <v>1991-6</v>
      </c>
      <c r="V759" s="50">
        <f>K72/L72*100</f>
        <v>96.567894121444525</v>
      </c>
    </row>
    <row r="760" spans="19:22" x14ac:dyDescent="0.25">
      <c r="S760" s="54">
        <v>1991</v>
      </c>
      <c r="T760" s="55">
        <v>7</v>
      </c>
      <c r="U760" s="54" t="str">
        <f t="shared" si="29"/>
        <v>1991-7</v>
      </c>
      <c r="V760" s="51">
        <f>V759+V759*RATE(12,,-V759,V771)</f>
        <v>96.862416714531037</v>
      </c>
    </row>
    <row r="761" spans="19:22" x14ac:dyDescent="0.25">
      <c r="S761" s="54">
        <v>1991</v>
      </c>
      <c r="T761" s="55">
        <v>8</v>
      </c>
      <c r="U761" s="54" t="str">
        <f t="shared" si="29"/>
        <v>1991-8</v>
      </c>
      <c r="V761" s="51">
        <f>V760+V760*RATE(12,,-V759,V771)</f>
        <v>97.157837572601238</v>
      </c>
    </row>
    <row r="762" spans="19:22" x14ac:dyDescent="0.25">
      <c r="S762" s="54">
        <v>1991</v>
      </c>
      <c r="T762" s="55">
        <v>9</v>
      </c>
      <c r="U762" s="54" t="str">
        <f t="shared" si="29"/>
        <v>1991-9</v>
      </c>
      <c r="V762" s="51">
        <f>V761+V761*RATE(12,,-V759,V771)</f>
        <v>97.454159435275116</v>
      </c>
    </row>
    <row r="763" spans="19:22" x14ac:dyDescent="0.25">
      <c r="S763" s="54">
        <v>1991</v>
      </c>
      <c r="T763" s="55">
        <v>10</v>
      </c>
      <c r="U763" s="54" t="str">
        <f t="shared" si="29"/>
        <v>1991-10</v>
      </c>
      <c r="V763" s="51">
        <f>V762+V762*RATE(12,,-V759,V771)</f>
        <v>97.751385050528228</v>
      </c>
    </row>
    <row r="764" spans="19:22" x14ac:dyDescent="0.25">
      <c r="S764" s="54">
        <v>1991</v>
      </c>
      <c r="T764" s="55">
        <v>11</v>
      </c>
      <c r="U764" s="54" t="str">
        <f t="shared" si="29"/>
        <v>1991-11</v>
      </c>
      <c r="V764" s="51">
        <f>V763+V763*RATE(12,,-V759,V771)</f>
        <v>98.049517174717167</v>
      </c>
    </row>
    <row r="765" spans="19:22" x14ac:dyDescent="0.25">
      <c r="S765" s="54">
        <v>1991</v>
      </c>
      <c r="T765" s="55">
        <v>12</v>
      </c>
      <c r="U765" s="54" t="str">
        <f t="shared" si="29"/>
        <v>1991-12</v>
      </c>
      <c r="V765" s="51">
        <f>V764+V764*RATE(12,,-V759,V771)</f>
        <v>98.348558572605171</v>
      </c>
    </row>
    <row r="766" spans="19:22" x14ac:dyDescent="0.25">
      <c r="S766" s="54">
        <v>1992</v>
      </c>
      <c r="T766" s="55">
        <v>1</v>
      </c>
      <c r="U766" s="54" t="str">
        <f t="shared" si="29"/>
        <v>1992-1</v>
      </c>
      <c r="V766" s="51">
        <f>V765+V765*RATE(12,,-V759,V771)</f>
        <v>98.648512017387731</v>
      </c>
    </row>
    <row r="767" spans="19:22" x14ac:dyDescent="0.25">
      <c r="S767" s="54">
        <v>1992</v>
      </c>
      <c r="T767" s="55">
        <v>2</v>
      </c>
      <c r="U767" s="54" t="str">
        <f t="shared" si="29"/>
        <v>1992-2</v>
      </c>
      <c r="V767" s="51">
        <f>V766+V766*RATE(12,,-V759,V771)</f>
        <v>98.949380290718281</v>
      </c>
    </row>
    <row r="768" spans="19:22" x14ac:dyDescent="0.25">
      <c r="S768" s="54">
        <v>1992</v>
      </c>
      <c r="T768" s="55">
        <v>3</v>
      </c>
      <c r="U768" s="54" t="str">
        <f t="shared" si="29"/>
        <v>1992-3</v>
      </c>
      <c r="V768" s="51">
        <f>V767+V767*RATE(12,,-V759,V771)</f>
        <v>99.251166182734067</v>
      </c>
    </row>
    <row r="769" spans="19:22" x14ac:dyDescent="0.25">
      <c r="S769" s="54">
        <v>1992</v>
      </c>
      <c r="T769" s="55">
        <v>4</v>
      </c>
      <c r="U769" s="54" t="str">
        <f t="shared" si="29"/>
        <v>1992-4</v>
      </c>
      <c r="V769" s="51">
        <f>V768+V768*RATE(12,,-V759,V771)</f>
        <v>99.55387249208195</v>
      </c>
    </row>
    <row r="770" spans="19:22" x14ac:dyDescent="0.25">
      <c r="S770" s="54">
        <v>1992</v>
      </c>
      <c r="T770" s="55">
        <v>5</v>
      </c>
      <c r="U770" s="54" t="str">
        <f t="shared" si="29"/>
        <v>1992-5</v>
      </c>
      <c r="V770" s="51">
        <f>V769+V769*RATE(12,,-V759,V771)</f>
        <v>99.857502025944385</v>
      </c>
    </row>
    <row r="771" spans="19:22" x14ac:dyDescent="0.25">
      <c r="S771" s="54">
        <v>1992</v>
      </c>
      <c r="T771" s="55">
        <v>6</v>
      </c>
      <c r="U771" s="54" t="str">
        <f t="shared" si="29"/>
        <v>1992-6</v>
      </c>
      <c r="V771" s="50">
        <f>K73/L73*100</f>
        <v>100.16205760000739</v>
      </c>
    </row>
    <row r="772" spans="19:22" x14ac:dyDescent="0.25">
      <c r="S772" s="54">
        <v>1992</v>
      </c>
      <c r="T772" s="55">
        <v>7</v>
      </c>
      <c r="U772" s="54" t="str">
        <f t="shared" si="29"/>
        <v>1992-7</v>
      </c>
      <c r="V772" s="51">
        <f>V771+V771*RATE(12,,-V771,V783)</f>
        <v>100.4125921571638</v>
      </c>
    </row>
    <row r="773" spans="19:22" x14ac:dyDescent="0.25">
      <c r="S773" s="54">
        <v>1992</v>
      </c>
      <c r="T773" s="55">
        <v>8</v>
      </c>
      <c r="U773" s="54" t="str">
        <f t="shared" si="29"/>
        <v>1992-8</v>
      </c>
      <c r="V773" s="51">
        <f>V772+V772*RATE(12,,-V771,V783)</f>
        <v>100.6637533744132</v>
      </c>
    </row>
    <row r="774" spans="19:22" x14ac:dyDescent="0.25">
      <c r="S774" s="54">
        <v>1992</v>
      </c>
      <c r="T774" s="55">
        <v>9</v>
      </c>
      <c r="U774" s="54" t="str">
        <f t="shared" si="29"/>
        <v>1992-9</v>
      </c>
      <c r="V774" s="51">
        <f>V773+V773*RATE(12,,-V771,V783)</f>
        <v>100.91554281921549</v>
      </c>
    </row>
    <row r="775" spans="19:22" x14ac:dyDescent="0.25">
      <c r="S775" s="54">
        <v>1992</v>
      </c>
      <c r="T775" s="55">
        <v>10</v>
      </c>
      <c r="U775" s="54" t="str">
        <f t="shared" si="29"/>
        <v>1992-10</v>
      </c>
      <c r="V775" s="51">
        <f>V774+V774*RATE(12,,-V771,V783)</f>
        <v>101.16796206295125</v>
      </c>
    </row>
    <row r="776" spans="19:22" x14ac:dyDescent="0.25">
      <c r="S776" s="54">
        <v>1992</v>
      </c>
      <c r="T776" s="55">
        <v>11</v>
      </c>
      <c r="U776" s="54" t="str">
        <f t="shared" ref="U776:U839" si="30">_xlfn.CONCAT(S776,"-",T776)</f>
        <v>1992-11</v>
      </c>
      <c r="V776" s="51">
        <f>V775+V775*RATE(12,,-V771,V783)</f>
        <v>101.42101268093153</v>
      </c>
    </row>
    <row r="777" spans="19:22" x14ac:dyDescent="0.25">
      <c r="S777" s="54">
        <v>1992</v>
      </c>
      <c r="T777" s="55">
        <v>12</v>
      </c>
      <c r="U777" s="54" t="str">
        <f t="shared" si="30"/>
        <v>1992-12</v>
      </c>
      <c r="V777" s="51">
        <f>V776+V776*RATE(12,,-V771,V783)</f>
        <v>101.6746962524077</v>
      </c>
    </row>
    <row r="778" spans="19:22" x14ac:dyDescent="0.25">
      <c r="S778" s="54">
        <v>1993</v>
      </c>
      <c r="T778" s="55">
        <v>1</v>
      </c>
      <c r="U778" s="54" t="str">
        <f t="shared" si="30"/>
        <v>1993-1</v>
      </c>
      <c r="V778" s="51">
        <f>V777+V777*RATE(12,,-V771,V783)</f>
        <v>101.92901436058131</v>
      </c>
    </row>
    <row r="779" spans="19:22" x14ac:dyDescent="0.25">
      <c r="S779" s="54">
        <v>1993</v>
      </c>
      <c r="T779" s="55">
        <v>2</v>
      </c>
      <c r="U779" s="54" t="str">
        <f t="shared" si="30"/>
        <v>1993-2</v>
      </c>
      <c r="V779" s="51">
        <f>V778+V778*RATE(12,,-V771,V783)</f>
        <v>102.18396859261394</v>
      </c>
    </row>
    <row r="780" spans="19:22" x14ac:dyDescent="0.25">
      <c r="S780" s="54">
        <v>1993</v>
      </c>
      <c r="T780" s="55">
        <v>3</v>
      </c>
      <c r="U780" s="54" t="str">
        <f t="shared" si="30"/>
        <v>1993-3</v>
      </c>
      <c r="V780" s="51">
        <f>V779+V779*RATE(12,,-V771,V783)</f>
        <v>102.43956053963713</v>
      </c>
    </row>
    <row r="781" spans="19:22" x14ac:dyDescent="0.25">
      <c r="S781" s="54">
        <v>1993</v>
      </c>
      <c r="T781" s="55">
        <v>4</v>
      </c>
      <c r="U781" s="54" t="str">
        <f t="shared" si="30"/>
        <v>1993-4</v>
      </c>
      <c r="V781" s="51">
        <f>V780+V780*RATE(12,,-V771,V783)</f>
        <v>102.69579179676232</v>
      </c>
    </row>
    <row r="782" spans="19:22" x14ac:dyDescent="0.25">
      <c r="S782" s="54">
        <v>1993</v>
      </c>
      <c r="T782" s="55">
        <v>5</v>
      </c>
      <c r="U782" s="54" t="str">
        <f t="shared" si="30"/>
        <v>1993-5</v>
      </c>
      <c r="V782" s="51">
        <f>V781+V781*RATE(12,,-V771,V783)</f>
        <v>102.95266396309077</v>
      </c>
    </row>
    <row r="783" spans="19:22" x14ac:dyDescent="0.25">
      <c r="S783" s="54">
        <v>1993</v>
      </c>
      <c r="T783" s="55">
        <v>6</v>
      </c>
      <c r="U783" s="54" t="str">
        <f t="shared" si="30"/>
        <v>1993-6</v>
      </c>
      <c r="V783" s="50">
        <f>K74/L74*100</f>
        <v>103.21017864165316</v>
      </c>
    </row>
    <row r="784" spans="19:22" x14ac:dyDescent="0.25">
      <c r="S784" s="54">
        <v>1993</v>
      </c>
      <c r="T784" s="55">
        <v>7</v>
      </c>
      <c r="U784" s="54" t="str">
        <f t="shared" si="30"/>
        <v>1993-7</v>
      </c>
      <c r="V784" s="51">
        <f>V783+V783*RATE(12,,-V783,V795)</f>
        <v>103.75952031565902</v>
      </c>
    </row>
    <row r="785" spans="19:22" x14ac:dyDescent="0.25">
      <c r="S785" s="54">
        <v>1993</v>
      </c>
      <c r="T785" s="55">
        <v>8</v>
      </c>
      <c r="U785" s="54" t="str">
        <f t="shared" si="30"/>
        <v>1993-8</v>
      </c>
      <c r="V785" s="51">
        <f>V784+V784*RATE(12,,-V783,V795)</f>
        <v>104.31178588998915</v>
      </c>
    </row>
    <row r="786" spans="19:22" x14ac:dyDescent="0.25">
      <c r="S786" s="54">
        <v>1993</v>
      </c>
      <c r="T786" s="55">
        <v>9</v>
      </c>
      <c r="U786" s="54" t="str">
        <f t="shared" si="30"/>
        <v>1993-9</v>
      </c>
      <c r="V786" s="51">
        <f>V785+V785*RATE(12,,-V783,V795)</f>
        <v>104.86699092725881</v>
      </c>
    </row>
    <row r="787" spans="19:22" x14ac:dyDescent="0.25">
      <c r="S787" s="54">
        <v>1993</v>
      </c>
      <c r="T787" s="55">
        <v>10</v>
      </c>
      <c r="U787" s="54" t="str">
        <f t="shared" si="30"/>
        <v>1993-10</v>
      </c>
      <c r="V787" s="51">
        <f>V786+V786*RATE(12,,-V783,V795)</f>
        <v>105.42515107291607</v>
      </c>
    </row>
    <row r="788" spans="19:22" x14ac:dyDescent="0.25">
      <c r="S788" s="54">
        <v>1993</v>
      </c>
      <c r="T788" s="55">
        <v>11</v>
      </c>
      <c r="U788" s="54" t="str">
        <f t="shared" si="30"/>
        <v>1993-11</v>
      </c>
      <c r="V788" s="51">
        <f>V787+V787*RATE(12,,-V783,V795)</f>
        <v>105.98628205568275</v>
      </c>
    </row>
    <row r="789" spans="19:22" x14ac:dyDescent="0.25">
      <c r="S789" s="54">
        <v>1993</v>
      </c>
      <c r="T789" s="55">
        <v>12</v>
      </c>
      <c r="U789" s="54" t="str">
        <f t="shared" si="30"/>
        <v>1993-12</v>
      </c>
      <c r="V789" s="51">
        <f>V788+V788*RATE(12,,-V783,V795)</f>
        <v>106.55039968799763</v>
      </c>
    </row>
    <row r="790" spans="19:22" x14ac:dyDescent="0.25">
      <c r="S790" s="54">
        <v>1994</v>
      </c>
      <c r="T790" s="55">
        <v>1</v>
      </c>
      <c r="U790" s="54" t="str">
        <f t="shared" si="30"/>
        <v>1994-1</v>
      </c>
      <c r="V790" s="51">
        <f>V789+V789*RATE(12,,-V783,V795)</f>
        <v>107.11751986646203</v>
      </c>
    </row>
    <row r="791" spans="19:22" x14ac:dyDescent="0.25">
      <c r="S791" s="54">
        <v>1994</v>
      </c>
      <c r="T791" s="55">
        <v>2</v>
      </c>
      <c r="U791" s="54" t="str">
        <f t="shared" si="30"/>
        <v>1994-2</v>
      </c>
      <c r="V791" s="51">
        <f>V790+V790*RATE(12,,-V783,V795)</f>
        <v>107.68765857228779</v>
      </c>
    </row>
    <row r="792" spans="19:22" x14ac:dyDescent="0.25">
      <c r="S792" s="54">
        <v>1994</v>
      </c>
      <c r="T792" s="55">
        <v>3</v>
      </c>
      <c r="U792" s="54" t="str">
        <f t="shared" si="30"/>
        <v>1994-3</v>
      </c>
      <c r="V792" s="51">
        <f>V791+V791*RATE(12,,-V783,V795)</f>
        <v>108.26083187174758</v>
      </c>
    </row>
    <row r="793" spans="19:22" x14ac:dyDescent="0.25">
      <c r="S793" s="54">
        <v>1994</v>
      </c>
      <c r="T793" s="55">
        <v>4</v>
      </c>
      <c r="U793" s="54" t="str">
        <f t="shared" si="30"/>
        <v>1994-4</v>
      </c>
      <c r="V793" s="51">
        <f>V792+V792*RATE(12,,-V783,V795)</f>
        <v>108.83705591662769</v>
      </c>
    </row>
    <row r="794" spans="19:22" x14ac:dyDescent="0.25">
      <c r="S794" s="54">
        <v>1994</v>
      </c>
      <c r="T794" s="55">
        <v>5</v>
      </c>
      <c r="U794" s="54" t="str">
        <f t="shared" si="30"/>
        <v>1994-5</v>
      </c>
      <c r="V794" s="51">
        <f>V793+V793*RATE(12,,-V783,V795)</f>
        <v>109.41634694468313</v>
      </c>
    </row>
    <row r="795" spans="19:22" x14ac:dyDescent="0.25">
      <c r="S795" s="54">
        <v>1994</v>
      </c>
      <c r="T795" s="55">
        <v>6</v>
      </c>
      <c r="U795" s="54" t="str">
        <f t="shared" si="30"/>
        <v>1994-6</v>
      </c>
      <c r="V795" s="50">
        <f>K75/L75*100</f>
        <v>109.99872128006285</v>
      </c>
    </row>
    <row r="796" spans="19:22" x14ac:dyDescent="0.25">
      <c r="S796" s="54">
        <v>1994</v>
      </c>
      <c r="T796" s="55">
        <v>7</v>
      </c>
      <c r="U796" s="54" t="str">
        <f t="shared" si="30"/>
        <v>1994-7</v>
      </c>
      <c r="V796" s="51">
        <f>V795+V795*RATE(12,,-V795,V807)</f>
        <v>110.04655192357073</v>
      </c>
    </row>
    <row r="797" spans="19:22" x14ac:dyDescent="0.25">
      <c r="S797" s="54">
        <v>1994</v>
      </c>
      <c r="T797" s="55">
        <v>8</v>
      </c>
      <c r="U797" s="54" t="str">
        <f t="shared" si="30"/>
        <v>1994-8</v>
      </c>
      <c r="V797" s="51">
        <f>V796+V796*RATE(12,,-V795,V807)</f>
        <v>110.09440336523365</v>
      </c>
    </row>
    <row r="798" spans="19:22" x14ac:dyDescent="0.25">
      <c r="S798" s="54">
        <v>1994</v>
      </c>
      <c r="T798" s="55">
        <v>9</v>
      </c>
      <c r="U798" s="54" t="str">
        <f t="shared" si="30"/>
        <v>1994-9</v>
      </c>
      <c r="V798" s="51">
        <f>V797+V797*RATE(12,,-V795,V807)</f>
        <v>110.14227561409524</v>
      </c>
    </row>
    <row r="799" spans="19:22" x14ac:dyDescent="0.25">
      <c r="S799" s="54">
        <v>1994</v>
      </c>
      <c r="T799" s="55">
        <v>10</v>
      </c>
      <c r="U799" s="54" t="str">
        <f t="shared" si="30"/>
        <v>1994-10</v>
      </c>
      <c r="V799" s="51">
        <f>V798+V798*RATE(12,,-V795,V807)</f>
        <v>110.19016867920308</v>
      </c>
    </row>
    <row r="800" spans="19:22" x14ac:dyDescent="0.25">
      <c r="S800" s="54">
        <v>1994</v>
      </c>
      <c r="T800" s="55">
        <v>11</v>
      </c>
      <c r="U800" s="54" t="str">
        <f t="shared" si="30"/>
        <v>1994-11</v>
      </c>
      <c r="V800" s="51">
        <f>V799+V799*RATE(12,,-V795,V807)</f>
        <v>110.23808256960868</v>
      </c>
    </row>
    <row r="801" spans="19:22" x14ac:dyDescent="0.25">
      <c r="S801" s="54">
        <v>1994</v>
      </c>
      <c r="T801" s="55">
        <v>12</v>
      </c>
      <c r="U801" s="54" t="str">
        <f t="shared" si="30"/>
        <v>1994-12</v>
      </c>
      <c r="V801" s="51">
        <f>V800+V800*RATE(12,,-V795,V807)</f>
        <v>110.28601729436748</v>
      </c>
    </row>
    <row r="802" spans="19:22" x14ac:dyDescent="0.25">
      <c r="S802" s="54">
        <v>1995</v>
      </c>
      <c r="T802" s="55">
        <v>1</v>
      </c>
      <c r="U802" s="54" t="str">
        <f t="shared" si="30"/>
        <v>1995-1</v>
      </c>
      <c r="V802" s="51">
        <f>V801+V801*RATE(12,,-V795,V807)</f>
        <v>110.33397286253887</v>
      </c>
    </row>
    <row r="803" spans="19:22" x14ac:dyDescent="0.25">
      <c r="S803" s="54">
        <v>1995</v>
      </c>
      <c r="T803" s="55">
        <v>2</v>
      </c>
      <c r="U803" s="54" t="str">
        <f t="shared" si="30"/>
        <v>1995-2</v>
      </c>
      <c r="V803" s="51">
        <f>V802+V802*RATE(12,,-V795,V807)</f>
        <v>110.38194928318616</v>
      </c>
    </row>
    <row r="804" spans="19:22" x14ac:dyDescent="0.25">
      <c r="S804" s="54">
        <v>1995</v>
      </c>
      <c r="T804" s="55">
        <v>3</v>
      </c>
      <c r="U804" s="54" t="str">
        <f t="shared" si="30"/>
        <v>1995-3</v>
      </c>
      <c r="V804" s="51">
        <f>V803+V803*RATE(12,,-V795,V807)</f>
        <v>110.42994656537662</v>
      </c>
    </row>
    <row r="805" spans="19:22" x14ac:dyDescent="0.25">
      <c r="S805" s="54">
        <v>1995</v>
      </c>
      <c r="T805" s="55">
        <v>4</v>
      </c>
      <c r="U805" s="54" t="str">
        <f t="shared" si="30"/>
        <v>1995-4</v>
      </c>
      <c r="V805" s="51">
        <f>V804+V804*RATE(12,,-V795,V807)</f>
        <v>110.47796471818147</v>
      </c>
    </row>
    <row r="806" spans="19:22" x14ac:dyDescent="0.25">
      <c r="S806" s="54">
        <v>1995</v>
      </c>
      <c r="T806" s="55">
        <v>5</v>
      </c>
      <c r="U806" s="54" t="str">
        <f t="shared" si="30"/>
        <v>1995-5</v>
      </c>
      <c r="V806" s="51">
        <f>V805+V805*RATE(12,,-V795,V807)</f>
        <v>110.52600375067584</v>
      </c>
    </row>
    <row r="807" spans="19:22" x14ac:dyDescent="0.25">
      <c r="S807" s="54">
        <v>1995</v>
      </c>
      <c r="T807" s="55">
        <v>6</v>
      </c>
      <c r="U807" s="54" t="str">
        <f t="shared" si="30"/>
        <v>1995-6</v>
      </c>
      <c r="V807" s="50">
        <f>K76/L76*100</f>
        <v>110.57406367180241</v>
      </c>
    </row>
    <row r="808" spans="19:22" x14ac:dyDescent="0.25">
      <c r="S808" s="54">
        <v>1995</v>
      </c>
      <c r="T808" s="55">
        <v>7</v>
      </c>
      <c r="U808" s="54" t="str">
        <f t="shared" si="30"/>
        <v>1995-7</v>
      </c>
      <c r="V808" s="51">
        <f>V807+V807*RATE(12,,-V807,V819)</f>
        <v>110.96077765338038</v>
      </c>
    </row>
    <row r="809" spans="19:22" x14ac:dyDescent="0.25">
      <c r="S809" s="54">
        <v>1995</v>
      </c>
      <c r="T809" s="55">
        <v>8</v>
      </c>
      <c r="U809" s="54" t="str">
        <f t="shared" si="30"/>
        <v>1995-8</v>
      </c>
      <c r="V809" s="51">
        <f>V808+V808*RATE(12,,-V807,V819)</f>
        <v>111.34884410133773</v>
      </c>
    </row>
    <row r="810" spans="19:22" x14ac:dyDescent="0.25">
      <c r="S810" s="54">
        <v>1995</v>
      </c>
      <c r="T810" s="55">
        <v>9</v>
      </c>
      <c r="U810" s="54" t="str">
        <f t="shared" si="30"/>
        <v>1995-9</v>
      </c>
      <c r="V810" s="51">
        <f>V809+V809*RATE(12,,-V807,V819)</f>
        <v>111.73826774569561</v>
      </c>
    </row>
    <row r="811" spans="19:22" x14ac:dyDescent="0.25">
      <c r="S811" s="54">
        <v>1995</v>
      </c>
      <c r="T811" s="55">
        <v>10</v>
      </c>
      <c r="U811" s="54" t="str">
        <f t="shared" si="30"/>
        <v>1995-10</v>
      </c>
      <c r="V811" s="51">
        <f>V810+V810*RATE(12,,-V807,V819)</f>
        <v>112.12905333301758</v>
      </c>
    </row>
    <row r="812" spans="19:22" x14ac:dyDescent="0.25">
      <c r="S812" s="54">
        <v>1995</v>
      </c>
      <c r="T812" s="55">
        <v>11</v>
      </c>
      <c r="U812" s="54" t="str">
        <f t="shared" si="30"/>
        <v>1995-11</v>
      </c>
      <c r="V812" s="51">
        <f>V811+V811*RATE(12,,-V807,V819)</f>
        <v>112.52120562646755</v>
      </c>
    </row>
    <row r="813" spans="19:22" x14ac:dyDescent="0.25">
      <c r="S813" s="54">
        <v>1995</v>
      </c>
      <c r="T813" s="55">
        <v>12</v>
      </c>
      <c r="U813" s="54" t="str">
        <f t="shared" si="30"/>
        <v>1995-12</v>
      </c>
      <c r="V813" s="51">
        <f>V812+V812*RATE(12,,-V807,V819)</f>
        <v>112.91472940586773</v>
      </c>
    </row>
    <row r="814" spans="19:22" x14ac:dyDescent="0.25">
      <c r="S814" s="54">
        <v>1996</v>
      </c>
      <c r="T814" s="55">
        <v>1</v>
      </c>
      <c r="U814" s="54" t="str">
        <f t="shared" si="30"/>
        <v>1996-1</v>
      </c>
      <c r="V814" s="51">
        <f>V813+V813*RATE(12,,-V807,V819)</f>
        <v>113.30962946775699</v>
      </c>
    </row>
    <row r="815" spans="19:22" x14ac:dyDescent="0.25">
      <c r="S815" s="54">
        <v>1996</v>
      </c>
      <c r="T815" s="55">
        <v>2</v>
      </c>
      <c r="U815" s="54" t="str">
        <f t="shared" si="30"/>
        <v>1996-2</v>
      </c>
      <c r="V815" s="51">
        <f>V814+V814*RATE(12,,-V807,V819)</f>
        <v>113.70591062544926</v>
      </c>
    </row>
    <row r="816" spans="19:22" x14ac:dyDescent="0.25">
      <c r="S816" s="54">
        <v>1996</v>
      </c>
      <c r="T816" s="55">
        <v>3</v>
      </c>
      <c r="U816" s="54" t="str">
        <f t="shared" si="30"/>
        <v>1996-3</v>
      </c>
      <c r="V816" s="51">
        <f>V815+V815*RATE(12,,-V807,V819)</f>
        <v>114.10357770909222</v>
      </c>
    </row>
    <row r="817" spans="19:22" x14ac:dyDescent="0.25">
      <c r="S817" s="54">
        <v>1996</v>
      </c>
      <c r="T817" s="55">
        <v>4</v>
      </c>
      <c r="U817" s="54" t="str">
        <f t="shared" si="30"/>
        <v>1996-4</v>
      </c>
      <c r="V817" s="51">
        <f>V816+V816*RATE(12,,-V807,V819)</f>
        <v>114.50263556572615</v>
      </c>
    </row>
    <row r="818" spans="19:22" x14ac:dyDescent="0.25">
      <c r="S818" s="54">
        <v>1996</v>
      </c>
      <c r="T818" s="55">
        <v>5</v>
      </c>
      <c r="U818" s="54" t="str">
        <f t="shared" si="30"/>
        <v>1996-5</v>
      </c>
      <c r="V818" s="51">
        <f>V817+V817*RATE(12,,-V807,V819)</f>
        <v>114.90308905934307</v>
      </c>
    </row>
    <row r="819" spans="19:22" x14ac:dyDescent="0.25">
      <c r="S819" s="54">
        <v>1996</v>
      </c>
      <c r="T819" s="55">
        <v>6</v>
      </c>
      <c r="U819" s="54" t="str">
        <f t="shared" si="30"/>
        <v>1996-6</v>
      </c>
      <c r="V819" s="50">
        <f>K77/L77*100</f>
        <v>115.30494307088721</v>
      </c>
    </row>
    <row r="820" spans="19:22" x14ac:dyDescent="0.25">
      <c r="S820" s="54">
        <v>1996</v>
      </c>
      <c r="T820" s="55">
        <v>7</v>
      </c>
      <c r="U820" s="54" t="str">
        <f t="shared" si="30"/>
        <v>1996-7</v>
      </c>
      <c r="V820" s="51">
        <f>V819+V819*RATE(12,,-V819,V831)</f>
        <v>115.34807378570559</v>
      </c>
    </row>
    <row r="821" spans="19:22" x14ac:dyDescent="0.25">
      <c r="S821" s="54">
        <v>1996</v>
      </c>
      <c r="T821" s="55">
        <v>8</v>
      </c>
      <c r="U821" s="54" t="str">
        <f t="shared" si="30"/>
        <v>1996-8</v>
      </c>
      <c r="V821" s="51">
        <f>V820+V820*RATE(12,,-V819,V831)</f>
        <v>115.39122063390484</v>
      </c>
    </row>
    <row r="822" spans="19:22" x14ac:dyDescent="0.25">
      <c r="S822" s="54">
        <v>1996</v>
      </c>
      <c r="T822" s="55">
        <v>9</v>
      </c>
      <c r="U822" s="54" t="str">
        <f t="shared" si="30"/>
        <v>1996-9</v>
      </c>
      <c r="V822" s="51">
        <f>V821+V821*RATE(12,,-V819,V831)</f>
        <v>115.43438362151976</v>
      </c>
    </row>
    <row r="823" spans="19:22" x14ac:dyDescent="0.25">
      <c r="S823" s="54">
        <v>1996</v>
      </c>
      <c r="T823" s="55">
        <v>10</v>
      </c>
      <c r="U823" s="54" t="str">
        <f t="shared" si="30"/>
        <v>1996-10</v>
      </c>
      <c r="V823" s="51">
        <f>V822+V822*RATE(12,,-V819,V831)</f>
        <v>115.47756275458742</v>
      </c>
    </row>
    <row r="824" spans="19:22" x14ac:dyDescent="0.25">
      <c r="S824" s="54">
        <v>1996</v>
      </c>
      <c r="T824" s="55">
        <v>11</v>
      </c>
      <c r="U824" s="54" t="str">
        <f t="shared" si="30"/>
        <v>1996-11</v>
      </c>
      <c r="V824" s="51">
        <f>V823+V823*RATE(12,,-V819,V831)</f>
        <v>115.52075803914717</v>
      </c>
    </row>
    <row r="825" spans="19:22" x14ac:dyDescent="0.25">
      <c r="S825" s="54">
        <v>1996</v>
      </c>
      <c r="T825" s="55">
        <v>12</v>
      </c>
      <c r="U825" s="54" t="str">
        <f t="shared" si="30"/>
        <v>1996-12</v>
      </c>
      <c r="V825" s="51">
        <f>V824+V824*RATE(12,,-V819,V831)</f>
        <v>115.56396948124058</v>
      </c>
    </row>
    <row r="826" spans="19:22" x14ac:dyDescent="0.25">
      <c r="S826" s="54">
        <v>1997</v>
      </c>
      <c r="T826" s="55">
        <v>1</v>
      </c>
      <c r="U826" s="54" t="str">
        <f t="shared" si="30"/>
        <v>1997-1</v>
      </c>
      <c r="V826" s="51">
        <f>V825+V825*RATE(12,,-V819,V831)</f>
        <v>115.60719708691151</v>
      </c>
    </row>
    <row r="827" spans="19:22" x14ac:dyDescent="0.25">
      <c r="S827" s="54">
        <v>1997</v>
      </c>
      <c r="T827" s="55">
        <v>2</v>
      </c>
      <c r="U827" s="54" t="str">
        <f t="shared" si="30"/>
        <v>1997-2</v>
      </c>
      <c r="V827" s="51">
        <f>V826+V826*RATE(12,,-V819,V831)</f>
        <v>115.65044086220607</v>
      </c>
    </row>
    <row r="828" spans="19:22" x14ac:dyDescent="0.25">
      <c r="S828" s="54">
        <v>1997</v>
      </c>
      <c r="T828" s="55">
        <v>3</v>
      </c>
      <c r="U828" s="54" t="str">
        <f t="shared" si="30"/>
        <v>1997-3</v>
      </c>
      <c r="V828" s="51">
        <f>V827+V827*RATE(12,,-V819,V831)</f>
        <v>115.69370081317264</v>
      </c>
    </row>
    <row r="829" spans="19:22" x14ac:dyDescent="0.25">
      <c r="S829" s="54">
        <v>1997</v>
      </c>
      <c r="T829" s="55">
        <v>4</v>
      </c>
      <c r="U829" s="54" t="str">
        <f t="shared" si="30"/>
        <v>1997-4</v>
      </c>
      <c r="V829" s="51">
        <f>V828+V828*RATE(12,,-V819,V831)</f>
        <v>115.73697694586185</v>
      </c>
    </row>
    <row r="830" spans="19:22" x14ac:dyDescent="0.25">
      <c r="S830" s="54">
        <v>1997</v>
      </c>
      <c r="T830" s="55">
        <v>5</v>
      </c>
      <c r="U830" s="54" t="str">
        <f t="shared" si="30"/>
        <v>1997-5</v>
      </c>
      <c r="V830" s="51">
        <f>V829+V829*RATE(12,,-V819,V831)</f>
        <v>115.78026926632661</v>
      </c>
    </row>
    <row r="831" spans="19:22" x14ac:dyDescent="0.25">
      <c r="S831" s="54">
        <v>1997</v>
      </c>
      <c r="T831" s="55">
        <v>6</v>
      </c>
      <c r="U831" s="54" t="str">
        <f t="shared" si="30"/>
        <v>1997-6</v>
      </c>
      <c r="V831" s="50">
        <f>K78/L78*100</f>
        <v>115.82357778047647</v>
      </c>
    </row>
    <row r="832" spans="19:22" x14ac:dyDescent="0.25">
      <c r="S832" s="54">
        <v>1997</v>
      </c>
      <c r="T832" s="55">
        <v>7</v>
      </c>
      <c r="U832" s="54" t="str">
        <f t="shared" si="30"/>
        <v>1997-7</v>
      </c>
      <c r="V832" s="51">
        <f>V831+V831*RATE(12,,-V831,V843)</f>
        <v>115.71341738085319</v>
      </c>
    </row>
    <row r="833" spans="19:22" x14ac:dyDescent="0.25">
      <c r="S833" s="54">
        <v>1997</v>
      </c>
      <c r="T833" s="55">
        <v>8</v>
      </c>
      <c r="U833" s="54" t="str">
        <f t="shared" si="30"/>
        <v>1997-8</v>
      </c>
      <c r="V833" s="51">
        <f>V832+V832*RATE(12,,-V831,V843)</f>
        <v>115.6033617553517</v>
      </c>
    </row>
    <row r="834" spans="19:22" x14ac:dyDescent="0.25">
      <c r="S834" s="54">
        <v>1997</v>
      </c>
      <c r="T834" s="55">
        <v>9</v>
      </c>
      <c r="U834" s="54" t="str">
        <f t="shared" si="30"/>
        <v>1997-9</v>
      </c>
      <c r="V834" s="51">
        <f>V833+V833*RATE(12,,-V831,V843)</f>
        <v>115.4934108043208</v>
      </c>
    </row>
    <row r="835" spans="19:22" x14ac:dyDescent="0.25">
      <c r="S835" s="54">
        <v>1997</v>
      </c>
      <c r="T835" s="55">
        <v>10</v>
      </c>
      <c r="U835" s="54" t="str">
        <f t="shared" si="30"/>
        <v>1997-10</v>
      </c>
      <c r="V835" s="51">
        <f>V834+V834*RATE(12,,-V831,V843)</f>
        <v>115.38356442820407</v>
      </c>
    </row>
    <row r="836" spans="19:22" x14ac:dyDescent="0.25">
      <c r="S836" s="54">
        <v>1997</v>
      </c>
      <c r="T836" s="55">
        <v>11</v>
      </c>
      <c r="U836" s="54" t="str">
        <f t="shared" si="30"/>
        <v>1997-11</v>
      </c>
      <c r="V836" s="51">
        <f>V835+V835*RATE(12,,-V831,V843)</f>
        <v>115.27382252753976</v>
      </c>
    </row>
    <row r="837" spans="19:22" x14ac:dyDescent="0.25">
      <c r="S837" s="54">
        <v>1997</v>
      </c>
      <c r="T837" s="55">
        <v>12</v>
      </c>
      <c r="U837" s="54" t="str">
        <f t="shared" si="30"/>
        <v>1997-12</v>
      </c>
      <c r="V837" s="51">
        <f>V836+V836*RATE(12,,-V831,V843)</f>
        <v>115.16418500296075</v>
      </c>
    </row>
    <row r="838" spans="19:22" x14ac:dyDescent="0.25">
      <c r="S838" s="54">
        <v>1998</v>
      </c>
      <c r="T838" s="55">
        <v>1</v>
      </c>
      <c r="U838" s="54" t="str">
        <f t="shared" si="30"/>
        <v>1998-1</v>
      </c>
      <c r="V838" s="51">
        <f>V837+V837*RATE(12,,-V831,V843)</f>
        <v>115.05465175519439</v>
      </c>
    </row>
    <row r="839" spans="19:22" x14ac:dyDescent="0.25">
      <c r="S839" s="54">
        <v>1998</v>
      </c>
      <c r="T839" s="55">
        <v>2</v>
      </c>
      <c r="U839" s="54" t="str">
        <f t="shared" si="30"/>
        <v>1998-2</v>
      </c>
      <c r="V839" s="51">
        <f>V838+V838*RATE(12,,-V831,V843)</f>
        <v>114.94522268506246</v>
      </c>
    </row>
    <row r="840" spans="19:22" x14ac:dyDescent="0.25">
      <c r="S840" s="54">
        <v>1998</v>
      </c>
      <c r="T840" s="55">
        <v>3</v>
      </c>
      <c r="U840" s="54" t="str">
        <f t="shared" ref="U840:U903" si="31">_xlfn.CONCAT(S840,"-",T840)</f>
        <v>1998-3</v>
      </c>
      <c r="V840" s="51">
        <f>V839+V839*RATE(12,,-V831,V843)</f>
        <v>114.8358976934811</v>
      </c>
    </row>
    <row r="841" spans="19:22" x14ac:dyDescent="0.25">
      <c r="S841" s="54">
        <v>1998</v>
      </c>
      <c r="T841" s="55">
        <v>4</v>
      </c>
      <c r="U841" s="54" t="str">
        <f t="shared" si="31"/>
        <v>1998-4</v>
      </c>
      <c r="V841" s="51">
        <f>V840+V840*RATE(12,,-V831,V843)</f>
        <v>114.72667668146066</v>
      </c>
    </row>
    <row r="842" spans="19:22" x14ac:dyDescent="0.25">
      <c r="S842" s="54">
        <v>1998</v>
      </c>
      <c r="T842" s="55">
        <v>5</v>
      </c>
      <c r="U842" s="54" t="str">
        <f t="shared" si="31"/>
        <v>1998-5</v>
      </c>
      <c r="V842" s="51">
        <f>V841+V841*RATE(12,,-V831,V843)</f>
        <v>114.61755955010564</v>
      </c>
    </row>
    <row r="843" spans="19:22" x14ac:dyDescent="0.25">
      <c r="S843" s="54">
        <v>1998</v>
      </c>
      <c r="T843" s="55">
        <v>6</v>
      </c>
      <c r="U843" s="54" t="str">
        <f t="shared" si="31"/>
        <v>1998-6</v>
      </c>
      <c r="V843" s="50">
        <f>K79/L79*100</f>
        <v>114.50854620040603</v>
      </c>
    </row>
    <row r="844" spans="19:22" x14ac:dyDescent="0.25">
      <c r="S844" s="54">
        <v>1998</v>
      </c>
      <c r="T844" s="55">
        <v>7</v>
      </c>
      <c r="U844" s="54" t="str">
        <f t="shared" si="31"/>
        <v>1998-7</v>
      </c>
      <c r="V844" s="51">
        <f>V843+V843*RATE(12,,-V843,V855)</f>
        <v>113.90900879717969</v>
      </c>
    </row>
    <row r="845" spans="19:22" x14ac:dyDescent="0.25">
      <c r="S845" s="54">
        <v>1998</v>
      </c>
      <c r="T845" s="55">
        <v>8</v>
      </c>
      <c r="U845" s="54" t="str">
        <f t="shared" si="31"/>
        <v>1998-8</v>
      </c>
      <c r="V845" s="51">
        <f>V844+V844*RATE(12,,-V843,V855)</f>
        <v>113.31261041815544</v>
      </c>
    </row>
    <row r="846" spans="19:22" x14ac:dyDescent="0.25">
      <c r="S846" s="54">
        <v>1998</v>
      </c>
      <c r="T846" s="55">
        <v>9</v>
      </c>
      <c r="U846" s="54" t="str">
        <f t="shared" si="31"/>
        <v>1998-9</v>
      </c>
      <c r="V846" s="51">
        <f>V845+V845*RATE(12,,-V843,V855)</f>
        <v>112.71933462820697</v>
      </c>
    </row>
    <row r="847" spans="19:22" x14ac:dyDescent="0.25">
      <c r="S847" s="54">
        <v>1998</v>
      </c>
      <c r="T847" s="55">
        <v>10</v>
      </c>
      <c r="U847" s="54" t="str">
        <f t="shared" si="31"/>
        <v>1998-10</v>
      </c>
      <c r="V847" s="51">
        <f>V846+V846*RATE(12,,-V843,V855)</f>
        <v>112.12916507825808</v>
      </c>
    </row>
    <row r="848" spans="19:22" x14ac:dyDescent="0.25">
      <c r="S848" s="54">
        <v>1998</v>
      </c>
      <c r="T848" s="55">
        <v>11</v>
      </c>
      <c r="U848" s="54" t="str">
        <f t="shared" si="31"/>
        <v>1998-11</v>
      </c>
      <c r="V848" s="51">
        <f>V847+V847*RATE(12,,-V843,V855)</f>
        <v>111.54208550483217</v>
      </c>
    </row>
    <row r="849" spans="19:22" x14ac:dyDescent="0.25">
      <c r="S849" s="54">
        <v>1998</v>
      </c>
      <c r="T849" s="55">
        <v>12</v>
      </c>
      <c r="U849" s="54" t="str">
        <f t="shared" si="31"/>
        <v>1998-12</v>
      </c>
      <c r="V849" s="51">
        <f>V848+V848*RATE(12,,-V843,V855)</f>
        <v>110.95807972960402</v>
      </c>
    </row>
    <row r="850" spans="19:22" x14ac:dyDescent="0.25">
      <c r="S850" s="54">
        <v>1999</v>
      </c>
      <c r="T850" s="55">
        <v>1</v>
      </c>
      <c r="U850" s="54" t="str">
        <f t="shared" si="31"/>
        <v>1999-1</v>
      </c>
      <c r="V850" s="51">
        <f>V849+V849*RATE(12,,-V843,V855)</f>
        <v>110.37713165895399</v>
      </c>
    </row>
    <row r="851" spans="19:22" x14ac:dyDescent="0.25">
      <c r="S851" s="54">
        <v>1999</v>
      </c>
      <c r="T851" s="55">
        <v>2</v>
      </c>
      <c r="U851" s="54" t="str">
        <f t="shared" si="31"/>
        <v>1999-2</v>
      </c>
      <c r="V851" s="51">
        <f>V850+V850*RATE(12,,-V843,V855)</f>
        <v>109.79922528352446</v>
      </c>
    </row>
    <row r="852" spans="19:22" x14ac:dyDescent="0.25">
      <c r="S852" s="54">
        <v>1999</v>
      </c>
      <c r="T852" s="55">
        <v>3</v>
      </c>
      <c r="U852" s="54" t="str">
        <f t="shared" si="31"/>
        <v>1999-3</v>
      </c>
      <c r="V852" s="51">
        <f>V851+V851*RATE(12,,-V843,V855)</f>
        <v>109.22434467777877</v>
      </c>
    </row>
    <row r="853" spans="19:22" x14ac:dyDescent="0.25">
      <c r="S853" s="54">
        <v>1999</v>
      </c>
      <c r="T853" s="55">
        <v>4</v>
      </c>
      <c r="U853" s="54" t="str">
        <f t="shared" si="31"/>
        <v>1999-4</v>
      </c>
      <c r="V853" s="51">
        <f>V852+V852*RATE(12,,-V843,V855)</f>
        <v>108.65247399956226</v>
      </c>
    </row>
    <row r="854" spans="19:22" x14ac:dyDescent="0.25">
      <c r="S854" s="54">
        <v>1999</v>
      </c>
      <c r="T854" s="55">
        <v>5</v>
      </c>
      <c r="U854" s="54" t="str">
        <f t="shared" si="31"/>
        <v>1999-5</v>
      </c>
      <c r="V854" s="51">
        <f>V853+V853*RATE(12,,-V843,V855)</f>
        <v>108.08359748966572</v>
      </c>
    </row>
    <row r="855" spans="19:22" x14ac:dyDescent="0.25">
      <c r="S855" s="54">
        <v>1999</v>
      </c>
      <c r="T855" s="55">
        <v>6</v>
      </c>
      <c r="U855" s="54" t="str">
        <f t="shared" si="31"/>
        <v>1999-6</v>
      </c>
      <c r="V855" s="50">
        <f>K80/L80*100</f>
        <v>107.51769947076471</v>
      </c>
    </row>
    <row r="856" spans="19:22" x14ac:dyDescent="0.25">
      <c r="S856" s="54">
        <v>1999</v>
      </c>
      <c r="T856" s="55">
        <v>7</v>
      </c>
      <c r="U856" s="54" t="str">
        <f t="shared" si="31"/>
        <v>1999-7</v>
      </c>
      <c r="V856" s="51">
        <f>V855+V855*RATE(12,,-V855,V867)</f>
        <v>107.47365002544625</v>
      </c>
    </row>
    <row r="857" spans="19:22" x14ac:dyDescent="0.25">
      <c r="S857" s="54">
        <v>1999</v>
      </c>
      <c r="T857" s="55">
        <v>8</v>
      </c>
      <c r="U857" s="54" t="str">
        <f t="shared" si="31"/>
        <v>1999-8</v>
      </c>
      <c r="V857" s="51">
        <f>V856+V856*RATE(12,,-V855,V867)</f>
        <v>107.42961862695768</v>
      </c>
    </row>
    <row r="858" spans="19:22" x14ac:dyDescent="0.25">
      <c r="S858" s="54">
        <v>1999</v>
      </c>
      <c r="T858" s="55">
        <v>9</v>
      </c>
      <c r="U858" s="54" t="str">
        <f t="shared" si="31"/>
        <v>1999-9</v>
      </c>
      <c r="V858" s="51">
        <f>V857+V857*RATE(12,,-V855,V867)</f>
        <v>107.38560526790531</v>
      </c>
    </row>
    <row r="859" spans="19:22" x14ac:dyDescent="0.25">
      <c r="S859" s="54">
        <v>1999</v>
      </c>
      <c r="T859" s="55">
        <v>10</v>
      </c>
      <c r="U859" s="54" t="str">
        <f t="shared" si="31"/>
        <v>1999-10</v>
      </c>
      <c r="V859" s="51">
        <f>V858+V858*RATE(12,,-V855,V867)</f>
        <v>107.34160994089848</v>
      </c>
    </row>
    <row r="860" spans="19:22" x14ac:dyDescent="0.25">
      <c r="S860" s="54">
        <v>1999</v>
      </c>
      <c r="T860" s="55">
        <v>11</v>
      </c>
      <c r="U860" s="54" t="str">
        <f t="shared" si="31"/>
        <v>1999-11</v>
      </c>
      <c r="V860" s="51">
        <f>V859+V859*RATE(12,,-V855,V867)</f>
        <v>107.29763263854954</v>
      </c>
    </row>
    <row r="861" spans="19:22" x14ac:dyDescent="0.25">
      <c r="S861" s="54">
        <v>1999</v>
      </c>
      <c r="T861" s="55">
        <v>12</v>
      </c>
      <c r="U861" s="54" t="str">
        <f t="shared" si="31"/>
        <v>1999-12</v>
      </c>
      <c r="V861" s="51">
        <f>V860+V860*RATE(12,,-V855,V867)</f>
        <v>107.2536733534739</v>
      </c>
    </row>
    <row r="862" spans="19:22" x14ac:dyDescent="0.25">
      <c r="S862" s="54">
        <v>2000</v>
      </c>
      <c r="T862" s="55">
        <v>1</v>
      </c>
      <c r="U862" s="54" t="str">
        <f t="shared" si="31"/>
        <v>2000-1</v>
      </c>
      <c r="V862" s="51">
        <f>V861+V861*RATE(12,,-V855,V867)</f>
        <v>107.20973207828997</v>
      </c>
    </row>
    <row r="863" spans="19:22" x14ac:dyDescent="0.25">
      <c r="S863" s="54">
        <v>2000</v>
      </c>
      <c r="T863" s="55">
        <v>2</v>
      </c>
      <c r="U863" s="54" t="str">
        <f t="shared" si="31"/>
        <v>2000-2</v>
      </c>
      <c r="V863" s="51">
        <f>V862+V862*RATE(12,,-V855,V867)</f>
        <v>107.16580880561919</v>
      </c>
    </row>
    <row r="864" spans="19:22" x14ac:dyDescent="0.25">
      <c r="S864" s="54">
        <v>2000</v>
      </c>
      <c r="T864" s="55">
        <v>3</v>
      </c>
      <c r="U864" s="54" t="str">
        <f t="shared" si="31"/>
        <v>2000-3</v>
      </c>
      <c r="V864" s="51">
        <f>V863+V863*RATE(12,,-V855,V867)</f>
        <v>107.12190352808602</v>
      </c>
    </row>
    <row r="865" spans="19:22" x14ac:dyDescent="0.25">
      <c r="S865" s="54">
        <v>2000</v>
      </c>
      <c r="T865" s="55">
        <v>4</v>
      </c>
      <c r="U865" s="54" t="str">
        <f t="shared" si="31"/>
        <v>2000-4</v>
      </c>
      <c r="V865" s="51">
        <f>V864+V864*RATE(12,,-V855,V867)</f>
        <v>107.07801623831794</v>
      </c>
    </row>
    <row r="866" spans="19:22" x14ac:dyDescent="0.25">
      <c r="S866" s="54">
        <v>2000</v>
      </c>
      <c r="T866" s="55">
        <v>5</v>
      </c>
      <c r="U866" s="54" t="str">
        <f t="shared" si="31"/>
        <v>2000-5</v>
      </c>
      <c r="V866" s="51">
        <f>V865+V865*RATE(12,,-V855,V867)</f>
        <v>107.03414692894547</v>
      </c>
    </row>
    <row r="867" spans="19:22" x14ac:dyDescent="0.25">
      <c r="S867" s="54">
        <v>2000</v>
      </c>
      <c r="T867" s="55">
        <v>6</v>
      </c>
      <c r="U867" s="54" t="str">
        <f t="shared" si="31"/>
        <v>2000-6</v>
      </c>
      <c r="V867" s="50">
        <f>K81/L81*100</f>
        <v>106.99029559243458</v>
      </c>
    </row>
    <row r="868" spans="19:22" x14ac:dyDescent="0.25">
      <c r="S868" s="54">
        <v>2000</v>
      </c>
      <c r="T868" s="55">
        <v>7</v>
      </c>
      <c r="U868" s="54" t="str">
        <f t="shared" si="31"/>
        <v>2000-7</v>
      </c>
      <c r="V868" s="51">
        <f>V867+V867*RATE(12,,-V867,V879)</f>
        <v>106.83720827080504</v>
      </c>
    </row>
    <row r="869" spans="19:22" x14ac:dyDescent="0.25">
      <c r="S869" s="54">
        <v>2000</v>
      </c>
      <c r="T869" s="55">
        <v>8</v>
      </c>
      <c r="U869" s="54" t="str">
        <f t="shared" si="31"/>
        <v>2000-8</v>
      </c>
      <c r="V869" s="51">
        <f>V868+V868*RATE(12,,-V867,V879)</f>
        <v>106.68433999453764</v>
      </c>
    </row>
    <row r="870" spans="19:22" x14ac:dyDescent="0.25">
      <c r="S870" s="54">
        <v>2000</v>
      </c>
      <c r="T870" s="55">
        <v>9</v>
      </c>
      <c r="U870" s="54" t="str">
        <f t="shared" si="31"/>
        <v>2000-9</v>
      </c>
      <c r="V870" s="51">
        <f>V869+V869*RATE(12,,-V867,V879)</f>
        <v>106.5316904502108</v>
      </c>
    </row>
    <row r="871" spans="19:22" x14ac:dyDescent="0.25">
      <c r="S871" s="54">
        <v>2000</v>
      </c>
      <c r="T871" s="55">
        <v>10</v>
      </c>
      <c r="U871" s="54" t="str">
        <f t="shared" si="31"/>
        <v>2000-10</v>
      </c>
      <c r="V871" s="51">
        <f>V870+V870*RATE(12,,-V867,V879)</f>
        <v>106.3792593248514</v>
      </c>
    </row>
    <row r="872" spans="19:22" x14ac:dyDescent="0.25">
      <c r="S872" s="54">
        <v>2000</v>
      </c>
      <c r="T872" s="55">
        <v>11</v>
      </c>
      <c r="U872" s="54" t="str">
        <f t="shared" si="31"/>
        <v>2000-11</v>
      </c>
      <c r="V872" s="51">
        <f>V871+V871*RATE(12,,-V867,V879)</f>
        <v>106.22704630593414</v>
      </c>
    </row>
    <row r="873" spans="19:22" x14ac:dyDescent="0.25">
      <c r="S873" s="54">
        <v>2000</v>
      </c>
      <c r="T873" s="55">
        <v>12</v>
      </c>
      <c r="U873" s="54" t="str">
        <f t="shared" si="31"/>
        <v>2000-12</v>
      </c>
      <c r="V873" s="51">
        <f>V872+V872*RATE(12,,-V867,V879)</f>
        <v>106.07505108138088</v>
      </c>
    </row>
    <row r="874" spans="19:22" x14ac:dyDescent="0.25">
      <c r="S874" s="54">
        <v>2001</v>
      </c>
      <c r="T874" s="55">
        <v>1</v>
      </c>
      <c r="U874" s="54" t="str">
        <f t="shared" si="31"/>
        <v>2001-1</v>
      </c>
      <c r="V874" s="51">
        <f>V873+V873*RATE(12,,-V867,V879)</f>
        <v>105.92327333956003</v>
      </c>
    </row>
    <row r="875" spans="19:22" x14ac:dyDescent="0.25">
      <c r="S875" s="54">
        <v>2001</v>
      </c>
      <c r="T875" s="55">
        <v>2</v>
      </c>
      <c r="U875" s="54" t="str">
        <f t="shared" si="31"/>
        <v>2001-2</v>
      </c>
      <c r="V875" s="51">
        <f>V874+V874*RATE(12,,-V867,V879)</f>
        <v>105.7717127692859</v>
      </c>
    </row>
    <row r="876" spans="19:22" x14ac:dyDescent="0.25">
      <c r="S876" s="54">
        <v>2001</v>
      </c>
      <c r="T876" s="55">
        <v>3</v>
      </c>
      <c r="U876" s="54" t="str">
        <f t="shared" si="31"/>
        <v>2001-3</v>
      </c>
      <c r="V876" s="51">
        <f>V875+V875*RATE(12,,-V867,V879)</f>
        <v>105.62036905981806</v>
      </c>
    </row>
    <row r="877" spans="19:22" x14ac:dyDescent="0.25">
      <c r="S877" s="54">
        <v>2001</v>
      </c>
      <c r="T877" s="55">
        <v>4</v>
      </c>
      <c r="U877" s="54" t="str">
        <f t="shared" si="31"/>
        <v>2001-4</v>
      </c>
      <c r="V877" s="51">
        <f>V876+V876*RATE(12,,-V867,V879)</f>
        <v>105.46924190086072</v>
      </c>
    </row>
    <row r="878" spans="19:22" x14ac:dyDescent="0.25">
      <c r="S878" s="54">
        <v>2001</v>
      </c>
      <c r="T878" s="55">
        <v>5</v>
      </c>
      <c r="U878" s="54" t="str">
        <f t="shared" si="31"/>
        <v>2001-5</v>
      </c>
      <c r="V878" s="51">
        <f>V877+V877*RATE(12,,-V867,V879)</f>
        <v>105.31833098256205</v>
      </c>
    </row>
    <row r="879" spans="19:22" x14ac:dyDescent="0.25">
      <c r="S879" s="54">
        <v>2001</v>
      </c>
      <c r="T879" s="55">
        <v>6</v>
      </c>
      <c r="U879" s="54" t="str">
        <f t="shared" si="31"/>
        <v>2001-6</v>
      </c>
      <c r="V879" s="50">
        <f>K82/L82*100</f>
        <v>105.1676359952947</v>
      </c>
    </row>
    <row r="880" spans="19:22" x14ac:dyDescent="0.25">
      <c r="S880" s="54">
        <v>2001</v>
      </c>
      <c r="T880" s="55">
        <v>7</v>
      </c>
      <c r="U880" s="54" t="str">
        <f t="shared" si="31"/>
        <v>2001-7</v>
      </c>
      <c r="V880" s="51">
        <f>V879+V879*RATE(12,,-V879,V891)</f>
        <v>104.5357776634095</v>
      </c>
    </row>
    <row r="881" spans="19:22" x14ac:dyDescent="0.25">
      <c r="S881" s="54">
        <v>2001</v>
      </c>
      <c r="T881" s="55">
        <v>8</v>
      </c>
      <c r="U881" s="54" t="str">
        <f t="shared" si="31"/>
        <v>2001-8</v>
      </c>
      <c r="V881" s="51">
        <f>V880+V880*RATE(12,,-V879,V891)</f>
        <v>103.90771560352182</v>
      </c>
    </row>
    <row r="882" spans="19:22" x14ac:dyDescent="0.25">
      <c r="S882" s="54">
        <v>2001</v>
      </c>
      <c r="T882" s="55">
        <v>9</v>
      </c>
      <c r="U882" s="54" t="str">
        <f t="shared" si="31"/>
        <v>2001-9</v>
      </c>
      <c r="V882" s="51">
        <f>V881+V881*RATE(12,,-V879,V891)</f>
        <v>103.28342700722609</v>
      </c>
    </row>
    <row r="883" spans="19:22" x14ac:dyDescent="0.25">
      <c r="S883" s="54">
        <v>2001</v>
      </c>
      <c r="T883" s="55">
        <v>10</v>
      </c>
      <c r="U883" s="54" t="str">
        <f t="shared" si="31"/>
        <v>2001-10</v>
      </c>
      <c r="V883" s="51">
        <f>V882+V882*RATE(12,,-V879,V891)</f>
        <v>102.66288920315212</v>
      </c>
    </row>
    <row r="884" spans="19:22" x14ac:dyDescent="0.25">
      <c r="S884" s="54">
        <v>2001</v>
      </c>
      <c r="T884" s="55">
        <v>11</v>
      </c>
      <c r="U884" s="54" t="str">
        <f t="shared" si="31"/>
        <v>2001-11</v>
      </c>
      <c r="V884" s="51">
        <f>V883+V883*RATE(12,,-V879,V891)</f>
        <v>102.04607965614166</v>
      </c>
    </row>
    <row r="885" spans="19:22" x14ac:dyDescent="0.25">
      <c r="S885" s="54">
        <v>2001</v>
      </c>
      <c r="T885" s="55">
        <v>12</v>
      </c>
      <c r="U885" s="54" t="str">
        <f t="shared" si="31"/>
        <v>2001-12</v>
      </c>
      <c r="V885" s="51">
        <f>V884+V884*RATE(12,,-V879,V891)</f>
        <v>101.43297596643013</v>
      </c>
    </row>
    <row r="886" spans="19:22" x14ac:dyDescent="0.25">
      <c r="S886" s="54">
        <v>2002</v>
      </c>
      <c r="T886" s="55">
        <v>1</v>
      </c>
      <c r="U886" s="54" t="str">
        <f t="shared" si="31"/>
        <v>2002-1</v>
      </c>
      <c r="V886" s="51">
        <f>V885+V885*RATE(12,,-V879,V891)</f>
        <v>100.82355586883313</v>
      </c>
    </row>
    <row r="887" spans="19:22" x14ac:dyDescent="0.25">
      <c r="S887" s="54">
        <v>2002</v>
      </c>
      <c r="T887" s="55">
        <v>2</v>
      </c>
      <c r="U887" s="54" t="str">
        <f t="shared" si="31"/>
        <v>2002-2</v>
      </c>
      <c r="V887" s="51">
        <f>V886+V886*RATE(12,,-V879,V891)</f>
        <v>100.21779723193779</v>
      </c>
    </row>
    <row r="888" spans="19:22" x14ac:dyDescent="0.25">
      <c r="S888" s="54">
        <v>2002</v>
      </c>
      <c r="T888" s="55">
        <v>3</v>
      </c>
      <c r="U888" s="54" t="str">
        <f t="shared" si="31"/>
        <v>2002-3</v>
      </c>
      <c r="V888" s="51">
        <f>V887+V887*RATE(12,,-V879,V891)</f>
        <v>99.615678057299178</v>
      </c>
    </row>
    <row r="889" spans="19:22" x14ac:dyDescent="0.25">
      <c r="S889" s="54">
        <v>2002</v>
      </c>
      <c r="T889" s="55">
        <v>4</v>
      </c>
      <c r="U889" s="54" t="str">
        <f t="shared" si="31"/>
        <v>2002-4</v>
      </c>
      <c r="V889" s="51">
        <f>V888+V888*RATE(12,,-V879,V891)</f>
        <v>99.017176478641332</v>
      </c>
    </row>
    <row r="890" spans="19:22" x14ac:dyDescent="0.25">
      <c r="S890" s="54">
        <v>2002</v>
      </c>
      <c r="T890" s="55">
        <v>5</v>
      </c>
      <c r="U890" s="54" t="str">
        <f t="shared" si="31"/>
        <v>2002-5</v>
      </c>
      <c r="V890" s="51">
        <f>V889+V889*RATE(12,,-V879,V891)</f>
        <v>98.422270761063203</v>
      </c>
    </row>
    <row r="891" spans="19:22" x14ac:dyDescent="0.25">
      <c r="S891" s="54">
        <v>2002</v>
      </c>
      <c r="T891" s="55">
        <v>6</v>
      </c>
      <c r="U891" s="54" t="str">
        <f t="shared" si="31"/>
        <v>2002-6</v>
      </c>
      <c r="V891" s="50">
        <f>K83/L83*100</f>
        <v>97.830939299550849</v>
      </c>
    </row>
    <row r="892" spans="19:22" x14ac:dyDescent="0.25">
      <c r="S892" s="54">
        <v>2002</v>
      </c>
      <c r="T892" s="55">
        <v>7</v>
      </c>
      <c r="U892" s="54" t="str">
        <f t="shared" si="31"/>
        <v>2002-7</v>
      </c>
      <c r="V892" s="51">
        <f>V891+V891*RATE(12,,-V891,V903)</f>
        <v>97.846423528923552</v>
      </c>
    </row>
    <row r="893" spans="19:22" x14ac:dyDescent="0.25">
      <c r="S893" s="54">
        <v>2002</v>
      </c>
      <c r="T893" s="55">
        <v>8</v>
      </c>
      <c r="U893" s="54" t="str">
        <f t="shared" si="31"/>
        <v>2002-8</v>
      </c>
      <c r="V893" s="51">
        <f>V892+V892*RATE(12,,-V891,V903)</f>
        <v>97.861910209068583</v>
      </c>
    </row>
    <row r="894" spans="19:22" x14ac:dyDescent="0.25">
      <c r="S894" s="54">
        <v>2002</v>
      </c>
      <c r="T894" s="55">
        <v>9</v>
      </c>
      <c r="U894" s="54" t="str">
        <f t="shared" si="31"/>
        <v>2002-9</v>
      </c>
      <c r="V894" s="51">
        <f>V893+V893*RATE(12,,-V891,V903)</f>
        <v>97.877399340373842</v>
      </c>
    </row>
    <row r="895" spans="19:22" x14ac:dyDescent="0.25">
      <c r="S895" s="54">
        <v>2002</v>
      </c>
      <c r="T895" s="55">
        <v>10</v>
      </c>
      <c r="U895" s="54" t="str">
        <f t="shared" si="31"/>
        <v>2002-10</v>
      </c>
      <c r="V895" s="51">
        <f>V894+V894*RATE(12,,-V891,V903)</f>
        <v>97.892890923227299</v>
      </c>
    </row>
    <row r="896" spans="19:22" x14ac:dyDescent="0.25">
      <c r="S896" s="54">
        <v>2002</v>
      </c>
      <c r="T896" s="55">
        <v>11</v>
      </c>
      <c r="U896" s="54" t="str">
        <f t="shared" si="31"/>
        <v>2002-11</v>
      </c>
      <c r="V896" s="51">
        <f>V895+V895*RATE(12,,-V891,V903)</f>
        <v>97.908384958016953</v>
      </c>
    </row>
    <row r="897" spans="19:22" x14ac:dyDescent="0.25">
      <c r="S897" s="54">
        <v>2002</v>
      </c>
      <c r="T897" s="55">
        <v>12</v>
      </c>
      <c r="U897" s="54" t="str">
        <f t="shared" si="31"/>
        <v>2002-12</v>
      </c>
      <c r="V897" s="51">
        <f>V896+V896*RATE(12,,-V891,V903)</f>
        <v>97.923881445130903</v>
      </c>
    </row>
    <row r="898" spans="19:22" x14ac:dyDescent="0.25">
      <c r="S898" s="54">
        <v>2003</v>
      </c>
      <c r="T898" s="55">
        <v>1</v>
      </c>
      <c r="U898" s="54" t="str">
        <f t="shared" si="31"/>
        <v>2003-1</v>
      </c>
      <c r="V898" s="51">
        <f>V897+V897*RATE(12,,-V891,V903)</f>
        <v>97.939380384957289</v>
      </c>
    </row>
    <row r="899" spans="19:22" x14ac:dyDescent="0.25">
      <c r="S899" s="54">
        <v>2003</v>
      </c>
      <c r="T899" s="55">
        <v>2</v>
      </c>
      <c r="U899" s="54" t="str">
        <f t="shared" si="31"/>
        <v>2003-2</v>
      </c>
      <c r="V899" s="51">
        <f>V898+V898*RATE(12,,-V891,V903)</f>
        <v>97.95488177788431</v>
      </c>
    </row>
    <row r="900" spans="19:22" x14ac:dyDescent="0.25">
      <c r="S900" s="54">
        <v>2003</v>
      </c>
      <c r="T900" s="55">
        <v>3</v>
      </c>
      <c r="U900" s="54" t="str">
        <f t="shared" si="31"/>
        <v>2003-3</v>
      </c>
      <c r="V900" s="51">
        <f>V899+V899*RATE(12,,-V891,V903)</f>
        <v>97.970385624300221</v>
      </c>
    </row>
    <row r="901" spans="19:22" x14ac:dyDescent="0.25">
      <c r="S901" s="54">
        <v>2003</v>
      </c>
      <c r="T901" s="55">
        <v>4</v>
      </c>
      <c r="U901" s="54" t="str">
        <f t="shared" si="31"/>
        <v>2003-4</v>
      </c>
      <c r="V901" s="51">
        <f>V900+V900*RATE(12,,-V891,V903)</f>
        <v>97.985891924593361</v>
      </c>
    </row>
    <row r="902" spans="19:22" x14ac:dyDescent="0.25">
      <c r="S902" s="54">
        <v>2003</v>
      </c>
      <c r="T902" s="55">
        <v>5</v>
      </c>
      <c r="U902" s="54" t="str">
        <f t="shared" si="31"/>
        <v>2003-5</v>
      </c>
      <c r="V902" s="51">
        <f>V901+V901*RATE(12,,-V891,V903)</f>
        <v>98.001400679152113</v>
      </c>
    </row>
    <row r="903" spans="19:22" x14ac:dyDescent="0.25">
      <c r="S903" s="54">
        <v>2003</v>
      </c>
      <c r="T903" s="55">
        <v>6</v>
      </c>
      <c r="U903" s="54" t="str">
        <f t="shared" si="31"/>
        <v>2003-6</v>
      </c>
      <c r="V903" s="50">
        <f>K84/L84*100</f>
        <v>98.016911888234176</v>
      </c>
    </row>
    <row r="904" spans="19:22" x14ac:dyDescent="0.25">
      <c r="S904" s="54">
        <v>2003</v>
      </c>
      <c r="T904" s="55">
        <v>7</v>
      </c>
      <c r="U904" s="54" t="str">
        <f t="shared" ref="U904:U967" si="32">_xlfn.CONCAT(S904,"-",T904)</f>
        <v>2003-7</v>
      </c>
      <c r="V904" s="51">
        <f>V903+V903*RATE(12,,-V903,V915)</f>
        <v>97.972545006752028</v>
      </c>
    </row>
    <row r="905" spans="19:22" x14ac:dyDescent="0.25">
      <c r="S905" s="54">
        <v>2003</v>
      </c>
      <c r="T905" s="55">
        <v>8</v>
      </c>
      <c r="U905" s="54" t="str">
        <f t="shared" si="32"/>
        <v>2003-8</v>
      </c>
      <c r="V905" s="51">
        <f>V904+V904*RATE(12,,-V903,V915)</f>
        <v>97.928198207724378</v>
      </c>
    </row>
    <row r="906" spans="19:22" x14ac:dyDescent="0.25">
      <c r="S906" s="54">
        <v>2003</v>
      </c>
      <c r="T906" s="55">
        <v>9</v>
      </c>
      <c r="U906" s="54" t="str">
        <f t="shared" si="32"/>
        <v>2003-9</v>
      </c>
      <c r="V906" s="51">
        <f>V905+V905*RATE(12,,-V903,V915)</f>
        <v>97.883871482060982</v>
      </c>
    </row>
    <row r="907" spans="19:22" x14ac:dyDescent="0.25">
      <c r="S907" s="54">
        <v>2003</v>
      </c>
      <c r="T907" s="55">
        <v>10</v>
      </c>
      <c r="U907" s="54" t="str">
        <f t="shared" si="32"/>
        <v>2003-10</v>
      </c>
      <c r="V907" s="51">
        <f>V906+V906*RATE(12,,-V903,V915)</f>
        <v>97.839564820675747</v>
      </c>
    </row>
    <row r="908" spans="19:22" x14ac:dyDescent="0.25">
      <c r="S908" s="54">
        <v>2003</v>
      </c>
      <c r="T908" s="55">
        <v>11</v>
      </c>
      <c r="U908" s="54" t="str">
        <f t="shared" si="32"/>
        <v>2003-11</v>
      </c>
      <c r="V908" s="51">
        <f>V907+V907*RATE(12,,-V903,V915)</f>
        <v>97.795278214486672</v>
      </c>
    </row>
    <row r="909" spans="19:22" x14ac:dyDescent="0.25">
      <c r="S909" s="54">
        <v>2003</v>
      </c>
      <c r="T909" s="55">
        <v>12</v>
      </c>
      <c r="U909" s="54" t="str">
        <f t="shared" si="32"/>
        <v>2003-12</v>
      </c>
      <c r="V909" s="51">
        <f>V908+V908*RATE(12,,-V903,V915)</f>
        <v>97.751011654415862</v>
      </c>
    </row>
    <row r="910" spans="19:22" x14ac:dyDescent="0.25">
      <c r="S910" s="54">
        <v>2004</v>
      </c>
      <c r="T910" s="55">
        <v>1</v>
      </c>
      <c r="U910" s="54" t="str">
        <f t="shared" si="32"/>
        <v>2004-1</v>
      </c>
      <c r="V910" s="51">
        <f>V909+V909*RATE(12,,-V903,V915)</f>
        <v>97.706765131389545</v>
      </c>
    </row>
    <row r="911" spans="19:22" x14ac:dyDescent="0.25">
      <c r="S911" s="54">
        <v>2004</v>
      </c>
      <c r="T911" s="55">
        <v>2</v>
      </c>
      <c r="U911" s="54" t="str">
        <f t="shared" si="32"/>
        <v>2004-2</v>
      </c>
      <c r="V911" s="51">
        <f>V910+V910*RATE(12,,-V903,V915)</f>
        <v>97.662538636338041</v>
      </c>
    </row>
    <row r="912" spans="19:22" x14ac:dyDescent="0.25">
      <c r="S912" s="54">
        <v>2004</v>
      </c>
      <c r="T912" s="55">
        <v>3</v>
      </c>
      <c r="U912" s="54" t="str">
        <f t="shared" si="32"/>
        <v>2004-3</v>
      </c>
      <c r="V912" s="51">
        <f>V911+V911*RATE(12,,-V903,V915)</f>
        <v>97.618332160195791</v>
      </c>
    </row>
    <row r="913" spans="19:22" x14ac:dyDescent="0.25">
      <c r="S913" s="54">
        <v>2004</v>
      </c>
      <c r="T913" s="55">
        <v>4</v>
      </c>
      <c r="U913" s="54" t="str">
        <f t="shared" si="32"/>
        <v>2004-4</v>
      </c>
      <c r="V913" s="51">
        <f>V912+V912*RATE(12,,-V903,V915)</f>
        <v>97.574145693901329</v>
      </c>
    </row>
    <row r="914" spans="19:22" x14ac:dyDescent="0.25">
      <c r="S914" s="54">
        <v>2004</v>
      </c>
      <c r="T914" s="55">
        <v>5</v>
      </c>
      <c r="U914" s="54" t="str">
        <f t="shared" si="32"/>
        <v>2004-5</v>
      </c>
      <c r="V914" s="51">
        <f>V913+V913*RATE(12,,-V903,V915)</f>
        <v>97.529979228397295</v>
      </c>
    </row>
    <row r="915" spans="19:22" x14ac:dyDescent="0.25">
      <c r="S915" s="54">
        <v>2004</v>
      </c>
      <c r="T915" s="55">
        <v>6</v>
      </c>
      <c r="U915" s="54" t="str">
        <f t="shared" si="32"/>
        <v>2004-6</v>
      </c>
      <c r="V915" s="50">
        <f>K85/L85*100</f>
        <v>97.485832754475936</v>
      </c>
    </row>
    <row r="916" spans="19:22" x14ac:dyDescent="0.25">
      <c r="S916" s="54">
        <v>2004</v>
      </c>
      <c r="T916" s="55">
        <v>7</v>
      </c>
      <c r="U916" s="54" t="str">
        <f t="shared" si="32"/>
        <v>2004-7</v>
      </c>
      <c r="V916" s="51">
        <f>V915+V915*RATE(12,,-V915,V927)</f>
        <v>97.742522823719867</v>
      </c>
    </row>
    <row r="917" spans="19:22" x14ac:dyDescent="0.25">
      <c r="S917" s="54">
        <v>2004</v>
      </c>
      <c r="T917" s="55">
        <v>8</v>
      </c>
      <c r="U917" s="54" t="str">
        <f t="shared" si="32"/>
        <v>2004-8</v>
      </c>
      <c r="V917" s="51">
        <f>V916+V916*RATE(12,,-V915,V927)</f>
        <v>97.999888783909043</v>
      </c>
    </row>
    <row r="918" spans="19:22" x14ac:dyDescent="0.25">
      <c r="S918" s="54">
        <v>2004</v>
      </c>
      <c r="T918" s="55">
        <v>9</v>
      </c>
      <c r="U918" s="54" t="str">
        <f t="shared" si="32"/>
        <v>2004-9</v>
      </c>
      <c r="V918" s="51">
        <f>V917+V917*RATE(12,,-V915,V927)</f>
        <v>98.257932414732764</v>
      </c>
    </row>
    <row r="919" spans="19:22" x14ac:dyDescent="0.25">
      <c r="S919" s="54">
        <v>2004</v>
      </c>
      <c r="T919" s="55">
        <v>10</v>
      </c>
      <c r="U919" s="54" t="str">
        <f t="shared" si="32"/>
        <v>2004-10</v>
      </c>
      <c r="V919" s="51">
        <f>V918+V918*RATE(12,,-V915,V927)</f>
        <v>98.516655500566443</v>
      </c>
    </row>
    <row r="920" spans="19:22" x14ac:dyDescent="0.25">
      <c r="S920" s="54">
        <v>2004</v>
      </c>
      <c r="T920" s="55">
        <v>11</v>
      </c>
      <c r="U920" s="54" t="str">
        <f t="shared" si="32"/>
        <v>2004-11</v>
      </c>
      <c r="V920" s="51">
        <f>V919+V919*RATE(12,,-V915,V927)</f>
        <v>98.776059830483916</v>
      </c>
    </row>
    <row r="921" spans="19:22" x14ac:dyDescent="0.25">
      <c r="S921" s="54">
        <v>2004</v>
      </c>
      <c r="T921" s="55">
        <v>12</v>
      </c>
      <c r="U921" s="54" t="str">
        <f t="shared" si="32"/>
        <v>2004-12</v>
      </c>
      <c r="V921" s="51">
        <f>V920+V920*RATE(12,,-V915,V927)</f>
        <v>99.03614719826983</v>
      </c>
    </row>
    <row r="922" spans="19:22" x14ac:dyDescent="0.25">
      <c r="S922" s="54">
        <v>2005</v>
      </c>
      <c r="T922" s="55">
        <v>1</v>
      </c>
      <c r="U922" s="54" t="str">
        <f t="shared" si="32"/>
        <v>2005-1</v>
      </c>
      <c r="V922" s="51">
        <f>V921+V921*RATE(12,,-V915,V927)</f>
        <v>99.296919402432067</v>
      </c>
    </row>
    <row r="923" spans="19:22" x14ac:dyDescent="0.25">
      <c r="S923" s="54">
        <v>2005</v>
      </c>
      <c r="T923" s="55">
        <v>2</v>
      </c>
      <c r="U923" s="54" t="str">
        <f t="shared" si="32"/>
        <v>2005-2</v>
      </c>
      <c r="V923" s="51">
        <f>V922+V922*RATE(12,,-V915,V927)</f>
        <v>99.558378246214161</v>
      </c>
    </row>
    <row r="924" spans="19:22" x14ac:dyDescent="0.25">
      <c r="S924" s="54">
        <v>2005</v>
      </c>
      <c r="T924" s="55">
        <v>3</v>
      </c>
      <c r="U924" s="54" t="str">
        <f t="shared" si="32"/>
        <v>2005-3</v>
      </c>
      <c r="V924" s="51">
        <f>V923+V923*RATE(12,,-V915,V927)</f>
        <v>99.82052553760775</v>
      </c>
    </row>
    <row r="925" spans="19:22" x14ac:dyDescent="0.25">
      <c r="S925" s="54">
        <v>2005</v>
      </c>
      <c r="T925" s="55">
        <v>4</v>
      </c>
      <c r="U925" s="54" t="str">
        <f t="shared" si="32"/>
        <v>2005-4</v>
      </c>
      <c r="V925" s="51">
        <f>V924+V924*RATE(12,,-V915,V927)</f>
        <v>100.08336308936512</v>
      </c>
    </row>
    <row r="926" spans="19:22" x14ac:dyDescent="0.25">
      <c r="S926" s="54">
        <v>2005</v>
      </c>
      <c r="T926" s="55">
        <v>5</v>
      </c>
      <c r="U926" s="54" t="str">
        <f t="shared" si="32"/>
        <v>2005-5</v>
      </c>
      <c r="V926" s="51">
        <f>V925+V925*RATE(12,,-V915,V927)</f>
        <v>100.34689271901169</v>
      </c>
    </row>
    <row r="927" spans="19:22" x14ac:dyDescent="0.25">
      <c r="S927" s="54">
        <v>2005</v>
      </c>
      <c r="T927" s="55">
        <v>6</v>
      </c>
      <c r="U927" s="54" t="str">
        <f t="shared" si="32"/>
        <v>2005-6</v>
      </c>
      <c r="V927" s="50">
        <f>K86/L86*100</f>
        <v>100.61111624879264</v>
      </c>
    </row>
    <row r="928" spans="19:22" x14ac:dyDescent="0.25">
      <c r="S928" s="54">
        <v>2005</v>
      </c>
      <c r="T928" s="55">
        <v>7</v>
      </c>
      <c r="U928" s="54" t="str">
        <f t="shared" si="32"/>
        <v>2005-7</v>
      </c>
      <c r="V928" s="51">
        <f>V927+V927*RATE(12,,-V927,V939)</f>
        <v>100.86493501383976</v>
      </c>
    </row>
    <row r="929" spans="19:22" x14ac:dyDescent="0.25">
      <c r="S929" s="54">
        <v>2005</v>
      </c>
      <c r="T929" s="55">
        <v>8</v>
      </c>
      <c r="U929" s="54" t="str">
        <f t="shared" si="32"/>
        <v>2005-8</v>
      </c>
      <c r="V929" s="51">
        <f>V928+V928*RATE(12,,-V927,V939)</f>
        <v>101.11939410540239</v>
      </c>
    </row>
    <row r="930" spans="19:22" x14ac:dyDescent="0.25">
      <c r="S930" s="54">
        <v>2005</v>
      </c>
      <c r="T930" s="55">
        <v>9</v>
      </c>
      <c r="U930" s="54" t="str">
        <f t="shared" si="32"/>
        <v>2005-9</v>
      </c>
      <c r="V930" s="51">
        <f>V929+V929*RATE(12,,-V927,V939)</f>
        <v>101.37449513887745</v>
      </c>
    </row>
    <row r="931" spans="19:22" x14ac:dyDescent="0.25">
      <c r="S931" s="54">
        <v>2005</v>
      </c>
      <c r="T931" s="55">
        <v>10</v>
      </c>
      <c r="U931" s="54" t="str">
        <f t="shared" si="32"/>
        <v>2005-10</v>
      </c>
      <c r="V931" s="51">
        <f>V930+V930*RATE(12,,-V927,V939)</f>
        <v>101.6302397337371</v>
      </c>
    </row>
    <row r="932" spans="19:22" x14ac:dyDescent="0.25">
      <c r="S932" s="54">
        <v>2005</v>
      </c>
      <c r="T932" s="55">
        <v>11</v>
      </c>
      <c r="U932" s="54" t="str">
        <f t="shared" si="32"/>
        <v>2005-11</v>
      </c>
      <c r="V932" s="51">
        <f>V931+V931*RATE(12,,-V927,V939)</f>
        <v>101.88662951353908</v>
      </c>
    </row>
    <row r="933" spans="19:22" x14ac:dyDescent="0.25">
      <c r="S933" s="54">
        <v>2005</v>
      </c>
      <c r="T933" s="55">
        <v>12</v>
      </c>
      <c r="U933" s="54" t="str">
        <f t="shared" si="32"/>
        <v>2005-12</v>
      </c>
      <c r="V933" s="51">
        <f>V932+V932*RATE(12,,-V927,V939)</f>
        <v>102.14366610593699</v>
      </c>
    </row>
    <row r="934" spans="19:22" x14ac:dyDescent="0.25">
      <c r="S934" s="54">
        <v>2006</v>
      </c>
      <c r="T934" s="55">
        <v>1</v>
      </c>
      <c r="U934" s="54" t="str">
        <f t="shared" si="32"/>
        <v>2006-1</v>
      </c>
      <c r="V934" s="51">
        <f>V933+V933*RATE(12,,-V927,V939)</f>
        <v>102.40135114269061</v>
      </c>
    </row>
    <row r="935" spans="19:22" x14ac:dyDescent="0.25">
      <c r="S935" s="54">
        <v>2006</v>
      </c>
      <c r="T935" s="55">
        <v>2</v>
      </c>
      <c r="U935" s="54" t="str">
        <f t="shared" si="32"/>
        <v>2006-2</v>
      </c>
      <c r="V935" s="51">
        <f>V934+V934*RATE(12,,-V927,V939)</f>
        <v>102.65968625967632</v>
      </c>
    </row>
    <row r="936" spans="19:22" x14ac:dyDescent="0.25">
      <c r="S936" s="54">
        <v>2006</v>
      </c>
      <c r="T936" s="55">
        <v>3</v>
      </c>
      <c r="U936" s="54" t="str">
        <f t="shared" si="32"/>
        <v>2006-3</v>
      </c>
      <c r="V936" s="51">
        <f>V935+V935*RATE(12,,-V927,V939)</f>
        <v>102.91867309689738</v>
      </c>
    </row>
    <row r="937" spans="19:22" x14ac:dyDescent="0.25">
      <c r="S937" s="54">
        <v>2006</v>
      </c>
      <c r="T937" s="55">
        <v>4</v>
      </c>
      <c r="U937" s="54" t="str">
        <f t="shared" si="32"/>
        <v>2006-4</v>
      </c>
      <c r="V937" s="51">
        <f>V936+V936*RATE(12,,-V927,V939)</f>
        <v>103.17831329849444</v>
      </c>
    </row>
    <row r="938" spans="19:22" x14ac:dyDescent="0.25">
      <c r="S938" s="54">
        <v>2006</v>
      </c>
      <c r="T938" s="55">
        <v>5</v>
      </c>
      <c r="U938" s="54" t="str">
        <f t="shared" si="32"/>
        <v>2006-5</v>
      </c>
      <c r="V938" s="51">
        <f>V937+V937*RATE(12,,-V927,V939)</f>
        <v>103.43860851275595</v>
      </c>
    </row>
    <row r="939" spans="19:22" x14ac:dyDescent="0.25">
      <c r="S939" s="54">
        <v>2006</v>
      </c>
      <c r="T939" s="55">
        <v>6</v>
      </c>
      <c r="U939" s="54" t="str">
        <f t="shared" si="32"/>
        <v>2006-6</v>
      </c>
      <c r="V939" s="50">
        <f>K87/L87*100</f>
        <v>103.69956039205826</v>
      </c>
    </row>
    <row r="940" spans="19:22" x14ac:dyDescent="0.25">
      <c r="S940" s="54">
        <v>2006</v>
      </c>
      <c r="T940" s="55">
        <v>7</v>
      </c>
      <c r="U940" s="54" t="str">
        <f t="shared" si="32"/>
        <v>2006-7</v>
      </c>
      <c r="V940" s="51">
        <f>V939+V939*RATE(12,,-V939,V951)</f>
        <v>104.16814883964143</v>
      </c>
    </row>
    <row r="941" spans="19:22" x14ac:dyDescent="0.25">
      <c r="S941" s="54">
        <v>2006</v>
      </c>
      <c r="T941" s="55">
        <v>8</v>
      </c>
      <c r="U941" s="54" t="str">
        <f t="shared" si="32"/>
        <v>2006-8</v>
      </c>
      <c r="V941" s="51">
        <f>V940+V940*RATE(12,,-V939,V951)</f>
        <v>104.63885470346416</v>
      </c>
    </row>
    <row r="942" spans="19:22" x14ac:dyDescent="0.25">
      <c r="S942" s="54">
        <v>2006</v>
      </c>
      <c r="T942" s="55">
        <v>9</v>
      </c>
      <c r="U942" s="54" t="str">
        <f t="shared" si="32"/>
        <v>2006-9</v>
      </c>
      <c r="V942" s="51">
        <f>V941+V941*RATE(12,,-V939,V951)</f>
        <v>105.1116875515206</v>
      </c>
    </row>
    <row r="943" spans="19:22" x14ac:dyDescent="0.25">
      <c r="S943" s="54">
        <v>2006</v>
      </c>
      <c r="T943" s="55">
        <v>10</v>
      </c>
      <c r="U943" s="54" t="str">
        <f t="shared" si="32"/>
        <v>2006-10</v>
      </c>
      <c r="V943" s="51">
        <f>V942+V942*RATE(12,,-V939,V951)</f>
        <v>105.58665699503993</v>
      </c>
    </row>
    <row r="944" spans="19:22" x14ac:dyDescent="0.25">
      <c r="S944" s="54">
        <v>2006</v>
      </c>
      <c r="T944" s="55">
        <v>11</v>
      </c>
      <c r="U944" s="54" t="str">
        <f t="shared" si="32"/>
        <v>2006-11</v>
      </c>
      <c r="V944" s="51">
        <f>V943+V943*RATE(12,,-V939,V951)</f>
        <v>106.06377268868169</v>
      </c>
    </row>
    <row r="945" spans="19:22" x14ac:dyDescent="0.25">
      <c r="S945" s="54">
        <v>2006</v>
      </c>
      <c r="T945" s="55">
        <v>12</v>
      </c>
      <c r="U945" s="54" t="str">
        <f t="shared" si="32"/>
        <v>2006-12</v>
      </c>
      <c r="V945" s="51">
        <f>V944+V944*RATE(12,,-V939,V951)</f>
        <v>106.54304433073207</v>
      </c>
    </row>
    <row r="946" spans="19:22" x14ac:dyDescent="0.25">
      <c r="S946" s="54">
        <v>2007</v>
      </c>
      <c r="T946" s="55">
        <v>1</v>
      </c>
      <c r="U946" s="54" t="str">
        <f t="shared" si="32"/>
        <v>2007-1</v>
      </c>
      <c r="V946" s="51">
        <f>V945+V945*RATE(12,,-V939,V951)</f>
        <v>107.024481663301</v>
      </c>
    </row>
    <row r="947" spans="19:22" x14ac:dyDescent="0.25">
      <c r="S947" s="54">
        <v>2007</v>
      </c>
      <c r="T947" s="55">
        <v>2</v>
      </c>
      <c r="U947" s="54" t="str">
        <f t="shared" si="32"/>
        <v>2007-2</v>
      </c>
      <c r="V947" s="51">
        <f>V946+V946*RATE(12,,-V939,V951)</f>
        <v>107.50809447252021</v>
      </c>
    </row>
    <row r="948" spans="19:22" x14ac:dyDescent="0.25">
      <c r="S948" s="54">
        <v>2007</v>
      </c>
      <c r="T948" s="55">
        <v>3</v>
      </c>
      <c r="U948" s="54" t="str">
        <f t="shared" si="32"/>
        <v>2007-3</v>
      </c>
      <c r="V948" s="51">
        <f>V947+V947*RATE(12,,-V939,V951)</f>
        <v>107.99389258874213</v>
      </c>
    </row>
    <row r="949" spans="19:22" x14ac:dyDescent="0.25">
      <c r="S949" s="54">
        <v>2007</v>
      </c>
      <c r="T949" s="55">
        <v>4</v>
      </c>
      <c r="U949" s="54" t="str">
        <f t="shared" si="32"/>
        <v>2007-4</v>
      </c>
      <c r="V949" s="51">
        <f>V948+V948*RATE(12,,-V939,V951)</f>
        <v>108.48188588673973</v>
      </c>
    </row>
    <row r="950" spans="19:22" x14ac:dyDescent="0.25">
      <c r="S950" s="54">
        <v>2007</v>
      </c>
      <c r="T950" s="55">
        <v>5</v>
      </c>
      <c r="U950" s="54" t="str">
        <f t="shared" si="32"/>
        <v>2007-5</v>
      </c>
      <c r="V950" s="51">
        <f>V949+V949*RATE(12,,-V939,V951)</f>
        <v>108.97208428590724</v>
      </c>
    </row>
    <row r="951" spans="19:22" x14ac:dyDescent="0.25">
      <c r="S951" s="54">
        <v>2007</v>
      </c>
      <c r="T951" s="55">
        <v>6</v>
      </c>
      <c r="U951" s="54" t="str">
        <f t="shared" si="32"/>
        <v>2007-6</v>
      </c>
      <c r="V951" s="50">
        <f>K88/L88*100</f>
        <v>109.46449775042058</v>
      </c>
    </row>
    <row r="952" spans="19:22" x14ac:dyDescent="0.25">
      <c r="S952" s="54">
        <v>2007</v>
      </c>
      <c r="T952" s="55">
        <v>7</v>
      </c>
      <c r="U952" s="54" t="str">
        <f t="shared" si="32"/>
        <v>2007-7</v>
      </c>
      <c r="V952" s="51">
        <f>V951+V951*RATE(12,,-V951,V963)</f>
        <v>109.61615735982484</v>
      </c>
    </row>
    <row r="953" spans="19:22" x14ac:dyDescent="0.25">
      <c r="S953" s="54">
        <v>2007</v>
      </c>
      <c r="T953" s="55">
        <v>8</v>
      </c>
      <c r="U953" s="54" t="str">
        <f t="shared" si="32"/>
        <v>2007-8</v>
      </c>
      <c r="V953" s="51">
        <f>V952+V952*RATE(12,,-V951,V963)</f>
        <v>109.76802708883498</v>
      </c>
    </row>
    <row r="954" spans="19:22" x14ac:dyDescent="0.25">
      <c r="S954" s="54">
        <v>2007</v>
      </c>
      <c r="T954" s="55">
        <v>9</v>
      </c>
      <c r="U954" s="54" t="str">
        <f t="shared" si="32"/>
        <v>2007-9</v>
      </c>
      <c r="V954" s="51">
        <f>V953+V953*RATE(12,,-V951,V963)</f>
        <v>109.92010722856509</v>
      </c>
    </row>
    <row r="955" spans="19:22" x14ac:dyDescent="0.25">
      <c r="S955" s="54">
        <v>2007</v>
      </c>
      <c r="T955" s="55">
        <v>10</v>
      </c>
      <c r="U955" s="54" t="str">
        <f t="shared" si="32"/>
        <v>2007-10</v>
      </c>
      <c r="V955" s="51">
        <f>V954+V954*RATE(12,,-V951,V963)</f>
        <v>110.07239807053257</v>
      </c>
    </row>
    <row r="956" spans="19:22" x14ac:dyDescent="0.25">
      <c r="S956" s="54">
        <v>2007</v>
      </c>
      <c r="T956" s="55">
        <v>11</v>
      </c>
      <c r="U956" s="54" t="str">
        <f t="shared" si="32"/>
        <v>2007-11</v>
      </c>
      <c r="V956" s="51">
        <f>V955+V955*RATE(12,,-V951,V963)</f>
        <v>110.22489990665873</v>
      </c>
    </row>
    <row r="957" spans="19:22" x14ac:dyDescent="0.25">
      <c r="S957" s="54">
        <v>2007</v>
      </c>
      <c r="T957" s="55">
        <v>12</v>
      </c>
      <c r="U957" s="54" t="str">
        <f t="shared" si="32"/>
        <v>2007-12</v>
      </c>
      <c r="V957" s="51">
        <f>V956+V956*RATE(12,,-V951,V963)</f>
        <v>110.37761302926934</v>
      </c>
    </row>
    <row r="958" spans="19:22" x14ac:dyDescent="0.25">
      <c r="S958" s="54">
        <v>2008</v>
      </c>
      <c r="T958" s="55">
        <v>1</v>
      </c>
      <c r="U958" s="54" t="str">
        <f t="shared" si="32"/>
        <v>2008-1</v>
      </c>
      <c r="V958" s="51">
        <f>V957+V957*RATE(12,,-V951,V963)</f>
        <v>110.53053773109515</v>
      </c>
    </row>
    <row r="959" spans="19:22" x14ac:dyDescent="0.25">
      <c r="S959" s="54">
        <v>2008</v>
      </c>
      <c r="T959" s="55">
        <v>2</v>
      </c>
      <c r="U959" s="54" t="str">
        <f t="shared" si="32"/>
        <v>2008-2</v>
      </c>
      <c r="V959" s="51">
        <f>V958+V958*RATE(12,,-V951,V963)</f>
        <v>110.68367430527249</v>
      </c>
    </row>
    <row r="960" spans="19:22" x14ac:dyDescent="0.25">
      <c r="S960" s="54">
        <v>2008</v>
      </c>
      <c r="T960" s="55">
        <v>3</v>
      </c>
      <c r="U960" s="54" t="str">
        <f t="shared" si="32"/>
        <v>2008-3</v>
      </c>
      <c r="V960" s="51">
        <f>V959+V959*RATE(12,,-V951,V963)</f>
        <v>110.83702304534381</v>
      </c>
    </row>
    <row r="961" spans="19:22" x14ac:dyDescent="0.25">
      <c r="S961" s="54">
        <v>2008</v>
      </c>
      <c r="T961" s="55">
        <v>4</v>
      </c>
      <c r="U961" s="54" t="str">
        <f t="shared" si="32"/>
        <v>2008-4</v>
      </c>
      <c r="V961" s="51">
        <f>V960+V960*RATE(12,,-V951,V963)</f>
        <v>110.99058424525828</v>
      </c>
    </row>
    <row r="962" spans="19:22" x14ac:dyDescent="0.25">
      <c r="S962" s="54">
        <v>2008</v>
      </c>
      <c r="T962" s="55">
        <v>5</v>
      </c>
      <c r="U962" s="54" t="str">
        <f t="shared" si="32"/>
        <v>2008-5</v>
      </c>
      <c r="V962" s="51">
        <f>V961+V961*RATE(12,,-V951,V963)</f>
        <v>111.14435819937229</v>
      </c>
    </row>
    <row r="963" spans="19:22" x14ac:dyDescent="0.25">
      <c r="S963" s="54">
        <v>2008</v>
      </c>
      <c r="T963" s="55">
        <v>6</v>
      </c>
      <c r="U963" s="54" t="str">
        <f t="shared" si="32"/>
        <v>2008-6</v>
      </c>
      <c r="V963" s="50">
        <f>K89/L89*100</f>
        <v>111.29834520234525</v>
      </c>
    </row>
    <row r="964" spans="19:22" x14ac:dyDescent="0.25">
      <c r="S964" s="54">
        <v>2008</v>
      </c>
      <c r="T964" s="55">
        <v>7</v>
      </c>
      <c r="U964" s="54" t="str">
        <f t="shared" si="32"/>
        <v>2008-7</v>
      </c>
      <c r="V964" s="51">
        <f>V963+V963*RATE(12,,-V963,V975)</f>
        <v>110.4475131892423</v>
      </c>
    </row>
    <row r="965" spans="19:22" x14ac:dyDescent="0.25">
      <c r="S965" s="54">
        <v>2008</v>
      </c>
      <c r="T965" s="55">
        <v>8</v>
      </c>
      <c r="U965" s="54" t="str">
        <f t="shared" si="32"/>
        <v>2008-8</v>
      </c>
      <c r="V965" s="51">
        <f>V964+V964*RATE(12,,-V963,V975)</f>
        <v>109.60318545177081</v>
      </c>
    </row>
    <row r="966" spans="19:22" x14ac:dyDescent="0.25">
      <c r="S966" s="54">
        <v>2008</v>
      </c>
      <c r="T966" s="55">
        <v>9</v>
      </c>
      <c r="U966" s="54" t="str">
        <f t="shared" si="32"/>
        <v>2008-9</v>
      </c>
      <c r="V966" s="51">
        <f>V965+V965*RATE(12,,-V963,V975)</f>
        <v>108.76531226730535</v>
      </c>
    </row>
    <row r="967" spans="19:22" x14ac:dyDescent="0.25">
      <c r="S967" s="56">
        <v>2008</v>
      </c>
      <c r="T967" s="57">
        <v>10</v>
      </c>
      <c r="U967" s="54" t="str">
        <f t="shared" si="32"/>
        <v>2008-10</v>
      </c>
      <c r="V967" s="51">
        <f>V966+V966*RATE(12,,-V963,V975)</f>
        <v>107.93384429333037</v>
      </c>
    </row>
    <row r="968" spans="19:22" x14ac:dyDescent="0.25">
      <c r="S968" s="56">
        <v>2008</v>
      </c>
      <c r="T968" s="57">
        <v>11</v>
      </c>
      <c r="U968" s="54" t="str">
        <f t="shared" ref="U968:U1031" si="33">_xlfn.CONCAT(S968,"-",T968)</f>
        <v>2008-11</v>
      </c>
      <c r="V968" s="51">
        <f>V967+V967*RATE(12,,-V963,V975)</f>
        <v>107.10873256453444</v>
      </c>
    </row>
    <row r="969" spans="19:22" x14ac:dyDescent="0.25">
      <c r="S969" s="56">
        <v>2008</v>
      </c>
      <c r="T969" s="57">
        <v>12</v>
      </c>
      <c r="U969" s="54" t="str">
        <f t="shared" si="33"/>
        <v>2008-12</v>
      </c>
      <c r="V969" s="51">
        <f>V968+V968*RATE(12,,-V963,V975)</f>
        <v>106.28992848992662</v>
      </c>
    </row>
    <row r="970" spans="19:22" x14ac:dyDescent="0.25">
      <c r="S970" s="56">
        <v>2009</v>
      </c>
      <c r="T970" s="57">
        <v>1</v>
      </c>
      <c r="U970" s="54" t="str">
        <f t="shared" si="33"/>
        <v>2009-1</v>
      </c>
      <c r="V970" s="51">
        <f>V969+V969*RATE(12,,-V963,V975)</f>
        <v>105.477383849975</v>
      </c>
    </row>
    <row r="971" spans="19:22" x14ac:dyDescent="0.25">
      <c r="S971" s="56">
        <v>2009</v>
      </c>
      <c r="T971" s="57">
        <v>2</v>
      </c>
      <c r="U971" s="54" t="str">
        <f t="shared" si="33"/>
        <v>2009-2</v>
      </c>
      <c r="V971" s="51">
        <f>V970+V970*RATE(12,,-V963,V975)</f>
        <v>104.67105079376695</v>
      </c>
    </row>
    <row r="972" spans="19:22" x14ac:dyDescent="0.25">
      <c r="S972" s="54">
        <v>2009</v>
      </c>
      <c r="T972" s="55">
        <v>3</v>
      </c>
      <c r="U972" s="54" t="str">
        <f t="shared" si="33"/>
        <v>2009-3</v>
      </c>
      <c r="V972" s="51">
        <f>V971+V971*RATE(12,,-V963,V975)</f>
        <v>103.87088183619126</v>
      </c>
    </row>
    <row r="973" spans="19:22" x14ac:dyDescent="0.25">
      <c r="S973" s="54">
        <v>2009</v>
      </c>
      <c r="T973" s="55">
        <v>4</v>
      </c>
      <c r="U973" s="54" t="str">
        <f t="shared" si="33"/>
        <v>2009-4</v>
      </c>
      <c r="V973" s="51">
        <f>V972+V972*RATE(12,,-V963,V975)</f>
        <v>103.07682985514165</v>
      </c>
    </row>
    <row r="974" spans="19:22" x14ac:dyDescent="0.25">
      <c r="S974" s="54">
        <v>2009</v>
      </c>
      <c r="T974" s="55">
        <v>5</v>
      </c>
      <c r="U974" s="54" t="str">
        <f t="shared" si="33"/>
        <v>2009-5</v>
      </c>
      <c r="V974" s="51">
        <f>V973+V973*RATE(12,,-V963,V975)</f>
        <v>102.28884808874184</v>
      </c>
    </row>
    <row r="975" spans="19:22" x14ac:dyDescent="0.25">
      <c r="S975" s="56">
        <v>2009</v>
      </c>
      <c r="T975" s="57">
        <v>6</v>
      </c>
      <c r="U975" s="54" t="str">
        <f t="shared" si="33"/>
        <v>2009-6</v>
      </c>
      <c r="V975" s="50">
        <f>K90/L90*100</f>
        <v>101.50689013148349</v>
      </c>
    </row>
    <row r="976" spans="19:22" x14ac:dyDescent="0.25">
      <c r="S976" s="54">
        <v>2009</v>
      </c>
      <c r="T976" s="55">
        <v>7</v>
      </c>
      <c r="U976" s="54" t="str">
        <f t="shared" si="33"/>
        <v>2009-7</v>
      </c>
      <c r="V976" s="51">
        <f>V975+V975*RATE(12,,-V975,V987)</f>
        <v>101.90750179014525</v>
      </c>
    </row>
    <row r="977" spans="19:22" x14ac:dyDescent="0.25">
      <c r="S977" s="54">
        <v>2009</v>
      </c>
      <c r="T977" s="55">
        <v>8</v>
      </c>
      <c r="U977" s="54" t="str">
        <f t="shared" si="33"/>
        <v>2009-8</v>
      </c>
      <c r="V977" s="51">
        <f>V976+V976*RATE(12,,-V975,V987)</f>
        <v>102.30969452079972</v>
      </c>
    </row>
    <row r="978" spans="19:22" x14ac:dyDescent="0.25">
      <c r="S978" s="54">
        <v>2009</v>
      </c>
      <c r="T978" s="55">
        <v>9</v>
      </c>
      <c r="U978" s="54" t="str">
        <f t="shared" si="33"/>
        <v>2009-9</v>
      </c>
      <c r="V978" s="51">
        <f>V977+V977*RATE(12,,-V975,V987)</f>
        <v>102.71347456337678</v>
      </c>
    </row>
    <row r="979" spans="19:22" x14ac:dyDescent="0.25">
      <c r="S979" s="54">
        <v>2009</v>
      </c>
      <c r="T979" s="55">
        <v>10</v>
      </c>
      <c r="U979" s="54" t="str">
        <f t="shared" si="33"/>
        <v>2009-10</v>
      </c>
      <c r="V979" s="51">
        <f>V978+V978*RATE(12,,-V975,V987)</f>
        <v>103.11884818243304</v>
      </c>
    </row>
    <row r="980" spans="19:22" x14ac:dyDescent="0.25">
      <c r="S980" s="54">
        <v>2009</v>
      </c>
      <c r="T980" s="55">
        <v>11</v>
      </c>
      <c r="U980" s="54" t="str">
        <f t="shared" si="33"/>
        <v>2009-11</v>
      </c>
      <c r="V980" s="51">
        <f>V979+V979*RATE(12,,-V975,V987)</f>
        <v>103.52582166724913</v>
      </c>
    </row>
    <row r="981" spans="19:22" x14ac:dyDescent="0.25">
      <c r="S981" s="54">
        <v>2009</v>
      </c>
      <c r="T981" s="55">
        <v>12</v>
      </c>
      <c r="U981" s="54" t="str">
        <f t="shared" si="33"/>
        <v>2009-12</v>
      </c>
      <c r="V981" s="51">
        <f>V980+V980*RATE(12,,-V975,V987)</f>
        <v>103.93440133192722</v>
      </c>
    </row>
    <row r="982" spans="19:22" x14ac:dyDescent="0.25">
      <c r="S982" s="54">
        <v>2010</v>
      </c>
      <c r="T982" s="55">
        <v>1</v>
      </c>
      <c r="U982" s="54" t="str">
        <f t="shared" si="33"/>
        <v>2010-1</v>
      </c>
      <c r="V982" s="51">
        <f>V981+V981*RATE(12,,-V975,V987)</f>
        <v>104.34459351548901</v>
      </c>
    </row>
    <row r="983" spans="19:22" x14ac:dyDescent="0.25">
      <c r="S983" s="54">
        <v>2010</v>
      </c>
      <c r="T983" s="55">
        <v>2</v>
      </c>
      <c r="U983" s="54" t="str">
        <f t="shared" si="33"/>
        <v>2010-2</v>
      </c>
      <c r="V983" s="51">
        <f>V982+V982*RATE(12,,-V975,V987)</f>
        <v>104.75640458197405</v>
      </c>
    </row>
    <row r="984" spans="19:22" x14ac:dyDescent="0.25">
      <c r="S984" s="54">
        <v>2010</v>
      </c>
      <c r="T984" s="55">
        <v>3</v>
      </c>
      <c r="U984" s="54" t="str">
        <f t="shared" si="33"/>
        <v>2010-3</v>
      </c>
      <c r="V984" s="51">
        <f>V983+V983*RATE(12,,-V975,V987)</f>
        <v>105.16984092053852</v>
      </c>
    </row>
    <row r="985" spans="19:22" x14ac:dyDescent="0.25">
      <c r="S985" s="54">
        <v>2010</v>
      </c>
      <c r="T985" s="55">
        <v>4</v>
      </c>
      <c r="U985" s="54" t="str">
        <f t="shared" si="33"/>
        <v>2010-4</v>
      </c>
      <c r="V985" s="51">
        <f>V984+V984*RATE(12,,-V975,V987)</f>
        <v>105.5849089455543</v>
      </c>
    </row>
    <row r="986" spans="19:22" x14ac:dyDescent="0.25">
      <c r="S986" s="54">
        <v>2010</v>
      </c>
      <c r="T986" s="55">
        <v>5</v>
      </c>
      <c r="U986" s="54" t="str">
        <f t="shared" si="33"/>
        <v>2010-5</v>
      </c>
      <c r="V986" s="51">
        <f>V985+V985*RATE(12,,-V975,V987)</f>
        <v>106.00161509670856</v>
      </c>
    </row>
    <row r="987" spans="19:22" x14ac:dyDescent="0.25">
      <c r="S987" s="54">
        <v>2010</v>
      </c>
      <c r="T987" s="55">
        <v>6</v>
      </c>
      <c r="U987" s="54" t="str">
        <f t="shared" si="33"/>
        <v>2010-6</v>
      </c>
      <c r="V987" s="50">
        <f>K91/L91*100</f>
        <v>106.41996583905598</v>
      </c>
    </row>
    <row r="988" spans="19:22" x14ac:dyDescent="0.25">
      <c r="S988" s="54">
        <v>2010</v>
      </c>
      <c r="T988" s="55">
        <v>7</v>
      </c>
      <c r="U988" s="54" t="str">
        <f t="shared" si="33"/>
        <v>2010-7</v>
      </c>
      <c r="V988" s="51">
        <f>V987+V987*RATE(12,,-V987,V999)</f>
        <v>106.66429139896421</v>
      </c>
    </row>
    <row r="989" spans="19:22" x14ac:dyDescent="0.25">
      <c r="S989" s="54">
        <v>2010</v>
      </c>
      <c r="T989" s="55">
        <v>8</v>
      </c>
      <c r="U989" s="54" t="str">
        <f t="shared" si="33"/>
        <v>2010-8</v>
      </c>
      <c r="V989" s="51">
        <f>V988+V988*RATE(12,,-V987,V999)</f>
        <v>106.90917789665092</v>
      </c>
    </row>
    <row r="990" spans="19:22" x14ac:dyDescent="0.25">
      <c r="S990" s="54">
        <v>2010</v>
      </c>
      <c r="T990" s="55">
        <v>9</v>
      </c>
      <c r="U990" s="54" t="str">
        <f t="shared" si="33"/>
        <v>2010-9</v>
      </c>
      <c r="V990" s="51">
        <f>V989+V989*RATE(12,,-V987,V999)</f>
        <v>107.15462661995187</v>
      </c>
    </row>
    <row r="991" spans="19:22" x14ac:dyDescent="0.25">
      <c r="S991" s="54">
        <v>2010</v>
      </c>
      <c r="T991" s="55">
        <v>10</v>
      </c>
      <c r="U991" s="54" t="str">
        <f t="shared" si="33"/>
        <v>2010-10</v>
      </c>
      <c r="V991" s="51">
        <f>V990+V990*RATE(12,,-V987,V999)</f>
        <v>107.40063885965951</v>
      </c>
    </row>
    <row r="992" spans="19:22" x14ac:dyDescent="0.25">
      <c r="S992" s="54">
        <v>2010</v>
      </c>
      <c r="T992" s="55">
        <v>11</v>
      </c>
      <c r="U992" s="54" t="str">
        <f t="shared" si="33"/>
        <v>2010-11</v>
      </c>
      <c r="V992" s="51">
        <f>V991+V991*RATE(12,,-V987,V999)</f>
        <v>107.64721590952976</v>
      </c>
    </row>
    <row r="993" spans="19:22" x14ac:dyDescent="0.25">
      <c r="S993" s="54">
        <v>2010</v>
      </c>
      <c r="T993" s="55">
        <v>12</v>
      </c>
      <c r="U993" s="54" t="str">
        <f t="shared" si="33"/>
        <v>2010-12</v>
      </c>
      <c r="V993" s="51">
        <f>V992+V992*RATE(12,,-V987,V999)</f>
        <v>107.89435906628884</v>
      </c>
    </row>
    <row r="994" spans="19:22" x14ac:dyDescent="0.25">
      <c r="S994" s="54">
        <v>2011</v>
      </c>
      <c r="T994" s="55">
        <v>1</v>
      </c>
      <c r="U994" s="54" t="str">
        <f t="shared" si="33"/>
        <v>2011-1</v>
      </c>
      <c r="V994" s="51">
        <f>V993+V993*RATE(12,,-V987,V999)</f>
        <v>108.14206962964006</v>
      </c>
    </row>
    <row r="995" spans="19:22" x14ac:dyDescent="0.25">
      <c r="S995" s="54">
        <v>2011</v>
      </c>
      <c r="T995" s="55">
        <v>2</v>
      </c>
      <c r="U995" s="54" t="str">
        <f t="shared" si="33"/>
        <v>2011-2</v>
      </c>
      <c r="V995" s="51">
        <f>V994+V994*RATE(12,,-V987,V999)</f>
        <v>108.39034890227069</v>
      </c>
    </row>
    <row r="996" spans="19:22" x14ac:dyDescent="0.25">
      <c r="S996" s="54">
        <v>2011</v>
      </c>
      <c r="T996" s="55">
        <v>3</v>
      </c>
      <c r="U996" s="54" t="str">
        <f t="shared" si="33"/>
        <v>2011-3</v>
      </c>
      <c r="V996" s="51">
        <f>V995+V995*RATE(12,,-V987,V999)</f>
        <v>108.63919818985876</v>
      </c>
    </row>
    <row r="997" spans="19:22" x14ac:dyDescent="0.25">
      <c r="S997" s="54">
        <v>2011</v>
      </c>
      <c r="T997" s="55">
        <v>4</v>
      </c>
      <c r="U997" s="54" t="str">
        <f t="shared" si="33"/>
        <v>2011-4</v>
      </c>
      <c r="V997" s="51">
        <f>V996+V996*RATE(12,,-V987,V999)</f>
        <v>108.88861880107997</v>
      </c>
    </row>
    <row r="998" spans="19:22" x14ac:dyDescent="0.25">
      <c r="S998" s="54">
        <v>2011</v>
      </c>
      <c r="T998" s="55">
        <v>5</v>
      </c>
      <c r="U998" s="54" t="str">
        <f t="shared" si="33"/>
        <v>2011-5</v>
      </c>
      <c r="V998" s="51">
        <f>V997+V997*RATE(12,,-V987,V999)</f>
        <v>109.13861204761457</v>
      </c>
    </row>
    <row r="999" spans="19:22" x14ac:dyDescent="0.25">
      <c r="S999" s="54">
        <v>2011</v>
      </c>
      <c r="T999" s="55">
        <v>6</v>
      </c>
      <c r="U999" s="54" t="str">
        <f t="shared" si="33"/>
        <v>2011-6</v>
      </c>
      <c r="V999" s="50">
        <f>K92/L92*100</f>
        <v>109.38917924407498</v>
      </c>
    </row>
    <row r="1000" spans="19:22" x14ac:dyDescent="0.25">
      <c r="S1000" s="54">
        <v>2011</v>
      </c>
      <c r="T1000" s="55">
        <v>7</v>
      </c>
      <c r="U1000" s="54" t="str">
        <f t="shared" si="33"/>
        <v>2011-7</v>
      </c>
      <c r="V1000" s="51">
        <f>V999+V999*RATE(12,,-V999,V1011)</f>
        <v>109.1708813228111</v>
      </c>
    </row>
    <row r="1001" spans="19:22" x14ac:dyDescent="0.25">
      <c r="S1001" s="54">
        <v>2011</v>
      </c>
      <c r="T1001" s="55">
        <v>8</v>
      </c>
      <c r="U1001" s="54" t="str">
        <f t="shared" si="33"/>
        <v>2011-8</v>
      </c>
      <c r="V1001" s="51">
        <f>V1000+V1000*RATE(12,,-V999,V1011)</f>
        <v>108.95301903862537</v>
      </c>
    </row>
    <row r="1002" spans="19:22" x14ac:dyDescent="0.25">
      <c r="S1002" s="54">
        <v>2011</v>
      </c>
      <c r="T1002" s="55">
        <v>9</v>
      </c>
      <c r="U1002" s="54" t="str">
        <f t="shared" si="33"/>
        <v>2011-9</v>
      </c>
      <c r="V1002" s="51">
        <f>V1001+V1001*RATE(12,,-V999,V1011)</f>
        <v>108.73559152215697</v>
      </c>
    </row>
    <row r="1003" spans="19:22" x14ac:dyDescent="0.25">
      <c r="S1003" s="54">
        <v>2011</v>
      </c>
      <c r="T1003" s="55">
        <v>10</v>
      </c>
      <c r="U1003" s="54" t="str">
        <f t="shared" si="33"/>
        <v>2011-10</v>
      </c>
      <c r="V1003" s="51">
        <f>V1002+V1002*RATE(12,,-V999,V1011)</f>
        <v>108.51859790577994</v>
      </c>
    </row>
    <row r="1004" spans="19:22" x14ac:dyDescent="0.25">
      <c r="S1004" s="54">
        <v>2011</v>
      </c>
      <c r="T1004" s="55">
        <v>11</v>
      </c>
      <c r="U1004" s="54" t="str">
        <f t="shared" si="33"/>
        <v>2011-11</v>
      </c>
      <c r="V1004" s="51">
        <f>V1003+V1003*RATE(12,,-V999,V1011)</f>
        <v>108.30203732359982</v>
      </c>
    </row>
    <row r="1005" spans="19:22" x14ac:dyDescent="0.25">
      <c r="S1005" s="54">
        <v>2011</v>
      </c>
      <c r="T1005" s="55">
        <v>12</v>
      </c>
      <c r="U1005" s="54" t="str">
        <f t="shared" si="33"/>
        <v>2011-12</v>
      </c>
      <c r="V1005" s="51">
        <f>V1004+V1004*RATE(12,,-V999,V1011)</f>
        <v>108.08590891145008</v>
      </c>
    </row>
    <row r="1006" spans="19:22" x14ac:dyDescent="0.25">
      <c r="S1006" s="54">
        <v>2012</v>
      </c>
      <c r="T1006" s="55">
        <v>1</v>
      </c>
      <c r="U1006" s="54" t="str">
        <f t="shared" si="33"/>
        <v>2012-1</v>
      </c>
      <c r="V1006" s="51">
        <f>V1005+V1005*RATE(12,,-V999,V1011)</f>
        <v>107.87021180688875</v>
      </c>
    </row>
    <row r="1007" spans="19:22" x14ac:dyDescent="0.25">
      <c r="S1007" s="54">
        <v>2012</v>
      </c>
      <c r="T1007" s="55">
        <v>2</v>
      </c>
      <c r="U1007" s="54" t="str">
        <f t="shared" si="33"/>
        <v>2012-2</v>
      </c>
      <c r="V1007" s="51">
        <f>V1006+V1006*RATE(12,,-V999,V1011)</f>
        <v>107.65494514919496</v>
      </c>
    </row>
    <row r="1008" spans="19:22" x14ac:dyDescent="0.25">
      <c r="S1008" s="54">
        <v>2012</v>
      </c>
      <c r="T1008" s="55">
        <v>3</v>
      </c>
      <c r="U1008" s="54" t="str">
        <f t="shared" si="33"/>
        <v>2012-3</v>
      </c>
      <c r="V1008" s="51">
        <f>V1007+V1007*RATE(12,,-V999,V1011)</f>
        <v>107.4401080793655</v>
      </c>
    </row>
    <row r="1009" spans="19:22" x14ac:dyDescent="0.25">
      <c r="S1009" s="54">
        <v>2012</v>
      </c>
      <c r="T1009" s="55">
        <v>4</v>
      </c>
      <c r="U1009" s="54" t="str">
        <f t="shared" si="33"/>
        <v>2012-4</v>
      </c>
      <c r="V1009" s="51">
        <f>V1008+V1008*RATE(12,,-V999,V1011)</f>
        <v>107.22569974011139</v>
      </c>
    </row>
    <row r="1010" spans="19:22" x14ac:dyDescent="0.25">
      <c r="S1010" s="54">
        <v>2012</v>
      </c>
      <c r="T1010" s="55">
        <v>5</v>
      </c>
      <c r="U1010" s="54" t="str">
        <f t="shared" si="33"/>
        <v>2012-5</v>
      </c>
      <c r="V1010" s="51">
        <f>V1009+V1009*RATE(12,,-V999,V1011)</f>
        <v>107.01171927585446</v>
      </c>
    </row>
    <row r="1011" spans="19:22" x14ac:dyDescent="0.25">
      <c r="S1011" s="54">
        <v>2012</v>
      </c>
      <c r="T1011" s="55">
        <v>6</v>
      </c>
      <c r="U1011" s="54" t="str">
        <f t="shared" si="33"/>
        <v>2012-6</v>
      </c>
      <c r="V1011" s="50">
        <f>K93/L93*100</f>
        <v>106.79816583246418</v>
      </c>
    </row>
    <row r="1012" spans="19:22" x14ac:dyDescent="0.25">
      <c r="S1012" s="54">
        <v>2012</v>
      </c>
      <c r="T1012" s="55">
        <v>7</v>
      </c>
      <c r="U1012" s="54" t="str">
        <f t="shared" si="33"/>
        <v>2012-7</v>
      </c>
      <c r="V1012" s="51">
        <f>V1011+V1011*RATE(12,,-V1011,V1023)</f>
        <v>106.8838868174485</v>
      </c>
    </row>
    <row r="1013" spans="19:22" x14ac:dyDescent="0.25">
      <c r="S1013" s="54">
        <v>2012</v>
      </c>
      <c r="T1013" s="55">
        <v>8</v>
      </c>
      <c r="U1013" s="54" t="str">
        <f t="shared" si="33"/>
        <v>2012-8</v>
      </c>
      <c r="V1013" s="51">
        <f>V1012+V1012*RATE(12,,-V1011,V1023)</f>
        <v>106.96967660592968</v>
      </c>
    </row>
    <row r="1014" spans="19:22" x14ac:dyDescent="0.25">
      <c r="S1014" s="54">
        <v>2012</v>
      </c>
      <c r="T1014" s="55">
        <v>9</v>
      </c>
      <c r="U1014" s="54" t="str">
        <f t="shared" si="33"/>
        <v>2012-9</v>
      </c>
      <c r="V1014" s="51">
        <f>V1013+V1013*RATE(12,,-V1011,V1023)</f>
        <v>107.05553525313248</v>
      </c>
    </row>
    <row r="1015" spans="19:22" x14ac:dyDescent="0.25">
      <c r="S1015" s="54">
        <v>2012</v>
      </c>
      <c r="T1015" s="55">
        <v>10</v>
      </c>
      <c r="U1015" s="54" t="str">
        <f t="shared" si="33"/>
        <v>2012-10</v>
      </c>
      <c r="V1015" s="51">
        <f>V1014+V1014*RATE(12,,-V1011,V1023)</f>
        <v>107.14146281432598</v>
      </c>
    </row>
    <row r="1016" spans="19:22" x14ac:dyDescent="0.25">
      <c r="S1016" s="54">
        <v>2012</v>
      </c>
      <c r="T1016" s="55">
        <v>11</v>
      </c>
      <c r="U1016" s="54" t="str">
        <f t="shared" si="33"/>
        <v>2012-11</v>
      </c>
      <c r="V1016" s="51">
        <f>V1015+V1015*RATE(12,,-V1011,V1023)</f>
        <v>107.22745934482363</v>
      </c>
    </row>
    <row r="1017" spans="19:22" x14ac:dyDescent="0.25">
      <c r="S1017" s="54">
        <v>2012</v>
      </c>
      <c r="T1017" s="55">
        <v>12</v>
      </c>
      <c r="U1017" s="54" t="str">
        <f t="shared" si="33"/>
        <v>2012-12</v>
      </c>
      <c r="V1017" s="51">
        <f>V1016+V1016*RATE(12,,-V1011,V1023)</f>
        <v>107.31352489998329</v>
      </c>
    </row>
    <row r="1018" spans="19:22" x14ac:dyDescent="0.25">
      <c r="S1018" s="58">
        <v>2013</v>
      </c>
      <c r="T1018" s="59">
        <v>1</v>
      </c>
      <c r="U1018" s="54" t="str">
        <f t="shared" si="33"/>
        <v>2013-1</v>
      </c>
      <c r="V1018" s="51">
        <f>V1017+V1017*RATE(12,,-V1011,V1023)</f>
        <v>107.39965953520725</v>
      </c>
    </row>
    <row r="1019" spans="19:22" x14ac:dyDescent="0.25">
      <c r="S1019" s="58">
        <v>2013</v>
      </c>
      <c r="T1019" s="59">
        <v>2</v>
      </c>
      <c r="U1019" s="54" t="str">
        <f t="shared" si="33"/>
        <v>2013-2</v>
      </c>
      <c r="V1019" s="51">
        <f>V1018+V1018*RATE(12,,-V1011,V1023)</f>
        <v>107.48586330594223</v>
      </c>
    </row>
    <row r="1020" spans="19:22" x14ac:dyDescent="0.25">
      <c r="S1020" s="58">
        <v>2013</v>
      </c>
      <c r="T1020" s="59">
        <v>3</v>
      </c>
      <c r="U1020" s="54" t="str">
        <f t="shared" si="33"/>
        <v>2013-3</v>
      </c>
      <c r="V1020" s="51">
        <f>V1019+V1019*RATE(12,,-V1011,V1023)</f>
        <v>107.57213626767951</v>
      </c>
    </row>
    <row r="1021" spans="19:22" x14ac:dyDescent="0.25">
      <c r="S1021" s="58">
        <v>2013</v>
      </c>
      <c r="T1021" s="59">
        <v>4</v>
      </c>
      <c r="U1021" s="54" t="str">
        <f t="shared" si="33"/>
        <v>2013-4</v>
      </c>
      <c r="V1021" s="51">
        <f>V1020+V1020*RATE(12,,-V1011,V1023)</f>
        <v>107.65847847595488</v>
      </c>
    </row>
    <row r="1022" spans="19:22" x14ac:dyDescent="0.25">
      <c r="S1022" s="58">
        <v>2013</v>
      </c>
      <c r="T1022" s="59">
        <v>5</v>
      </c>
      <c r="U1022" s="54" t="str">
        <f t="shared" si="33"/>
        <v>2013-5</v>
      </c>
      <c r="V1022" s="51">
        <f>V1021+V1021*RATE(12,,-V1011,V1023)</f>
        <v>107.7448899863487</v>
      </c>
    </row>
    <row r="1023" spans="19:22" x14ac:dyDescent="0.25">
      <c r="S1023" s="58">
        <v>2013</v>
      </c>
      <c r="T1023" s="59">
        <v>6</v>
      </c>
      <c r="U1023" s="54" t="str">
        <f t="shared" si="33"/>
        <v>2013-6</v>
      </c>
      <c r="V1023" s="50">
        <f>K94/L94*100</f>
        <v>107.83137085436603</v>
      </c>
    </row>
    <row r="1024" spans="19:22" x14ac:dyDescent="0.25">
      <c r="S1024" s="58">
        <v>2013</v>
      </c>
      <c r="T1024" s="59">
        <v>7</v>
      </c>
      <c r="U1024" s="54" t="str">
        <f t="shared" si="33"/>
        <v>2013-7</v>
      </c>
      <c r="V1024" s="51">
        <f>V1023+V1023*RATE(12,,-V1023,V1035)</f>
        <v>107.6638329531673</v>
      </c>
    </row>
    <row r="1025" spans="19:22" x14ac:dyDescent="0.25">
      <c r="S1025" s="58">
        <v>2013</v>
      </c>
      <c r="T1025" s="59">
        <v>8</v>
      </c>
      <c r="U1025" s="54" t="str">
        <f t="shared" si="33"/>
        <v>2013-8</v>
      </c>
      <c r="V1025" s="51">
        <f>V1024+V1024*RATE(12,,-V1023,V1035)</f>
        <v>107.49655535607225</v>
      </c>
    </row>
    <row r="1026" spans="19:22" x14ac:dyDescent="0.25">
      <c r="S1026" s="58">
        <v>2013</v>
      </c>
      <c r="T1026" s="59">
        <v>9</v>
      </c>
      <c r="U1026" s="54" t="str">
        <f t="shared" si="33"/>
        <v>2013-9</v>
      </c>
      <c r="V1026" s="51">
        <f>V1025+V1025*RATE(12,,-V1023,V1035)</f>
        <v>107.32953765864566</v>
      </c>
    </row>
    <row r="1027" spans="19:22" x14ac:dyDescent="0.25">
      <c r="S1027" s="58">
        <v>2013</v>
      </c>
      <c r="T1027" s="59">
        <v>10</v>
      </c>
      <c r="U1027" s="54" t="str">
        <f t="shared" si="33"/>
        <v>2013-10</v>
      </c>
      <c r="V1027" s="51">
        <f>V1026+V1026*RATE(12,,-V1023,V1035)</f>
        <v>107.1627794570807</v>
      </c>
    </row>
    <row r="1028" spans="19:22" x14ac:dyDescent="0.25">
      <c r="S1028" s="58">
        <v>2013</v>
      </c>
      <c r="T1028" s="59">
        <v>11</v>
      </c>
      <c r="U1028" s="54" t="str">
        <f t="shared" si="33"/>
        <v>2013-11</v>
      </c>
      <c r="V1028" s="51">
        <f>V1027+V1027*RATE(12,,-V1023,V1035)</f>
        <v>106.99628034819793</v>
      </c>
    </row>
    <row r="1029" spans="19:22" x14ac:dyDescent="0.25">
      <c r="S1029" s="58">
        <v>2013</v>
      </c>
      <c r="T1029" s="59">
        <v>12</v>
      </c>
      <c r="U1029" s="54" t="str">
        <f t="shared" si="33"/>
        <v>2013-12</v>
      </c>
      <c r="V1029" s="51">
        <f>V1028+V1028*RATE(12,,-V1023,V1035)</f>
        <v>106.83003992944431</v>
      </c>
    </row>
    <row r="1030" spans="19:22" x14ac:dyDescent="0.25">
      <c r="S1030" s="58">
        <v>2014</v>
      </c>
      <c r="T1030" s="59">
        <v>1</v>
      </c>
      <c r="U1030" s="54" t="str">
        <f t="shared" si="33"/>
        <v>2014-1</v>
      </c>
      <c r="V1030" s="51">
        <f>V1029+V1029*RATE(12,,-V1023,V1035)</f>
        <v>106.66405779889227</v>
      </c>
    </row>
    <row r="1031" spans="19:22" x14ac:dyDescent="0.25">
      <c r="S1031" s="58">
        <v>2014</v>
      </c>
      <c r="T1031" s="59">
        <v>2</v>
      </c>
      <c r="U1031" s="54" t="str">
        <f t="shared" si="33"/>
        <v>2014-2</v>
      </c>
      <c r="V1031" s="51">
        <f>V1030+V1030*RATE(12,,-V1023,V1035)</f>
        <v>106.49833355523872</v>
      </c>
    </row>
    <row r="1032" spans="19:22" x14ac:dyDescent="0.25">
      <c r="S1032" s="58">
        <v>2014</v>
      </c>
      <c r="T1032" s="59">
        <v>3</v>
      </c>
      <c r="U1032" s="54" t="str">
        <f t="shared" ref="U1032:U1095" si="34">_xlfn.CONCAT(S1032,"-",T1032)</f>
        <v>2014-3</v>
      </c>
      <c r="V1032" s="51">
        <f>V1031+V1031*RATE(12,,-V1023,V1035)</f>
        <v>106.33286679780406</v>
      </c>
    </row>
    <row r="1033" spans="19:22" x14ac:dyDescent="0.25">
      <c r="S1033" s="58">
        <v>2014</v>
      </c>
      <c r="T1033" s="59">
        <v>4</v>
      </c>
      <c r="U1033" s="54" t="str">
        <f t="shared" si="34"/>
        <v>2014-4</v>
      </c>
      <c r="V1033" s="51">
        <f>V1032+V1032*RATE(12,,-V1023,V1035)</f>
        <v>106.16765712653124</v>
      </c>
    </row>
    <row r="1034" spans="19:22" x14ac:dyDescent="0.25">
      <c r="S1034" s="58">
        <v>2014</v>
      </c>
      <c r="T1034" s="59">
        <v>5</v>
      </c>
      <c r="U1034" s="54" t="str">
        <f t="shared" si="34"/>
        <v>2014-5</v>
      </c>
      <c r="V1034" s="51">
        <f>V1033+V1033*RATE(12,,-V1023,V1035)</f>
        <v>106.00270414198478</v>
      </c>
    </row>
    <row r="1035" spans="19:22" x14ac:dyDescent="0.25">
      <c r="S1035" s="58">
        <v>2014</v>
      </c>
      <c r="T1035" s="59">
        <v>6</v>
      </c>
      <c r="U1035" s="54" t="str">
        <f t="shared" si="34"/>
        <v>2014-6</v>
      </c>
      <c r="V1035" s="50">
        <f>K95/L95*100</f>
        <v>105.8380074451219</v>
      </c>
    </row>
    <row r="1036" spans="19:22" x14ac:dyDescent="0.25">
      <c r="S1036" s="58">
        <v>2014</v>
      </c>
      <c r="T1036" s="59">
        <v>7</v>
      </c>
      <c r="U1036" s="54" t="str">
        <f t="shared" si="34"/>
        <v>2014-7</v>
      </c>
      <c r="V1036" s="51">
        <f>V1035+V1035*RATE(12,,-V1035,V1047)</f>
        <v>105.93578770424521</v>
      </c>
    </row>
    <row r="1037" spans="19:22" x14ac:dyDescent="0.25">
      <c r="S1037" s="58">
        <v>2014</v>
      </c>
      <c r="T1037" s="59">
        <v>8</v>
      </c>
      <c r="U1037" s="54" t="str">
        <f t="shared" si="34"/>
        <v>2014-8</v>
      </c>
      <c r="V1037" s="51">
        <f>V1036+V1036*RATE(12,,-V1035,V1047)</f>
        <v>106.03365829933861</v>
      </c>
    </row>
    <row r="1038" spans="19:22" x14ac:dyDescent="0.25">
      <c r="S1038" s="58">
        <v>2014</v>
      </c>
      <c r="T1038" s="59">
        <v>9</v>
      </c>
      <c r="U1038" s="54" t="str">
        <f t="shared" si="34"/>
        <v>2014-9</v>
      </c>
      <c r="V1038" s="51">
        <f>V1037+V1037*RATE(12,,-V1035,V1047)</f>
        <v>106.13161931386053</v>
      </c>
    </row>
    <row r="1039" spans="19:22" x14ac:dyDescent="0.25">
      <c r="S1039" s="58">
        <v>2014</v>
      </c>
      <c r="T1039" s="59">
        <v>10</v>
      </c>
      <c r="U1039" s="54" t="str">
        <f t="shared" si="34"/>
        <v>2014-10</v>
      </c>
      <c r="V1039" s="51">
        <f>V1038+V1038*RATE(12,,-V1035,V1047)</f>
        <v>106.2296708313465</v>
      </c>
    </row>
    <row r="1040" spans="19:22" x14ac:dyDescent="0.25">
      <c r="S1040" s="58">
        <v>2014</v>
      </c>
      <c r="T1040" s="59">
        <v>11</v>
      </c>
      <c r="U1040" s="54" t="str">
        <f t="shared" si="34"/>
        <v>2014-11</v>
      </c>
      <c r="V1040" s="51">
        <f>V1039+V1039*RATE(12,,-V1035,V1047)</f>
        <v>106.32781293540924</v>
      </c>
    </row>
    <row r="1041" spans="19:22" x14ac:dyDescent="0.25">
      <c r="S1041" s="58">
        <v>2014</v>
      </c>
      <c r="T1041" s="59">
        <v>12</v>
      </c>
      <c r="U1041" s="54" t="str">
        <f t="shared" si="34"/>
        <v>2014-12</v>
      </c>
      <c r="V1041" s="51">
        <f>V1040+V1040*RATE(12,,-V1035,V1047)</f>
        <v>106.42604570973873</v>
      </c>
    </row>
    <row r="1042" spans="19:22" x14ac:dyDescent="0.25">
      <c r="S1042" s="58">
        <v>2015</v>
      </c>
      <c r="T1042" s="59">
        <v>1</v>
      </c>
      <c r="U1042" s="54" t="str">
        <f t="shared" si="34"/>
        <v>2015-1</v>
      </c>
      <c r="V1042" s="51">
        <f>V1041+V1041*RATE(12,,-V1035,V1047)</f>
        <v>106.52436923810224</v>
      </c>
    </row>
    <row r="1043" spans="19:22" x14ac:dyDescent="0.25">
      <c r="S1043" s="58">
        <v>2015</v>
      </c>
      <c r="T1043" s="59">
        <v>2</v>
      </c>
      <c r="U1043" s="54" t="str">
        <f t="shared" si="34"/>
        <v>2015-2</v>
      </c>
      <c r="V1043" s="51">
        <f>V1042+V1042*RATE(12,,-V1035,V1047)</f>
        <v>106.62278360434443</v>
      </c>
    </row>
    <row r="1044" spans="19:22" x14ac:dyDescent="0.25">
      <c r="S1044" s="58">
        <v>2015</v>
      </c>
      <c r="T1044" s="59">
        <v>3</v>
      </c>
      <c r="U1044" s="54" t="str">
        <f t="shared" si="34"/>
        <v>2015-3</v>
      </c>
      <c r="V1044" s="51">
        <f>V1043+V1043*RATE(12,,-V1035,V1047)</f>
        <v>106.72128889238746</v>
      </c>
    </row>
    <row r="1045" spans="19:22" x14ac:dyDescent="0.25">
      <c r="S1045" s="58">
        <v>2015</v>
      </c>
      <c r="T1045" s="59">
        <v>4</v>
      </c>
      <c r="U1045" s="54" t="str">
        <f t="shared" si="34"/>
        <v>2015-4</v>
      </c>
      <c r="V1045" s="51">
        <f>V1044+V1044*RATE(12,,-V1035,V1047)</f>
        <v>106.81988518623098</v>
      </c>
    </row>
    <row r="1046" spans="19:22" x14ac:dyDescent="0.25">
      <c r="S1046" s="58">
        <v>2015</v>
      </c>
      <c r="T1046" s="59">
        <v>5</v>
      </c>
      <c r="U1046" s="54" t="str">
        <f t="shared" si="34"/>
        <v>2015-5</v>
      </c>
      <c r="V1046" s="51">
        <f>V1045+V1045*RATE(12,,-V1035,V1047)</f>
        <v>106.91857256995226</v>
      </c>
    </row>
    <row r="1047" spans="19:22" x14ac:dyDescent="0.25">
      <c r="S1047" s="58">
        <v>2015</v>
      </c>
      <c r="T1047" s="59">
        <v>6</v>
      </c>
      <c r="U1047" s="54" t="str">
        <f t="shared" si="34"/>
        <v>2015-6</v>
      </c>
      <c r="V1047" s="50">
        <f>K96/L96*100</f>
        <v>107.01735112759137</v>
      </c>
    </row>
    <row r="1048" spans="19:22" x14ac:dyDescent="0.25">
      <c r="S1048" s="58">
        <v>2015</v>
      </c>
      <c r="T1048" s="59">
        <v>7</v>
      </c>
      <c r="U1048" s="54" t="str">
        <f t="shared" si="34"/>
        <v>2015-7</v>
      </c>
      <c r="V1048" s="51">
        <f>V1047+V1047*RATE(12,,-V1047,V1059)</f>
        <v>106.5987361667944</v>
      </c>
    </row>
    <row r="1049" spans="19:22" x14ac:dyDescent="0.25">
      <c r="S1049" s="58">
        <v>2015</v>
      </c>
      <c r="T1049" s="59">
        <v>8</v>
      </c>
      <c r="U1049" s="54" t="str">
        <f t="shared" si="34"/>
        <v>2015-8</v>
      </c>
      <c r="V1049" s="51">
        <f>V1048+V1048*RATE(12,,-V1047,V1059)</f>
        <v>106.18175868331821</v>
      </c>
    </row>
    <row r="1050" spans="19:22" x14ac:dyDescent="0.25">
      <c r="S1050" s="58">
        <v>2015</v>
      </c>
      <c r="T1050" s="59">
        <v>9</v>
      </c>
      <c r="U1050" s="54" t="str">
        <f t="shared" si="34"/>
        <v>2015-9</v>
      </c>
      <c r="V1050" s="51">
        <f>V1049+V1049*RATE(12,,-V1047,V1059)</f>
        <v>105.76641227191641</v>
      </c>
    </row>
    <row r="1051" spans="19:22" x14ac:dyDescent="0.25">
      <c r="S1051" s="58">
        <v>2015</v>
      </c>
      <c r="T1051" s="59">
        <v>10</v>
      </c>
      <c r="U1051" s="54" t="str">
        <f t="shared" si="34"/>
        <v>2015-10</v>
      </c>
      <c r="V1051" s="51">
        <f>V1050+V1050*RATE(12,,-V1047,V1059)</f>
        <v>105.35269055239769</v>
      </c>
    </row>
    <row r="1052" spans="19:22" x14ac:dyDescent="0.25">
      <c r="S1052" s="58">
        <v>2015</v>
      </c>
      <c r="T1052" s="59">
        <v>11</v>
      </c>
      <c r="U1052" s="54" t="str">
        <f t="shared" si="34"/>
        <v>2015-11</v>
      </c>
      <c r="V1052" s="51">
        <f>V1051+V1051*RATE(12,,-V1047,V1059)</f>
        <v>104.94058716952786</v>
      </c>
    </row>
    <row r="1053" spans="19:22" x14ac:dyDescent="0.25">
      <c r="S1053" s="58">
        <v>2015</v>
      </c>
      <c r="T1053" s="59">
        <v>12</v>
      </c>
      <c r="U1053" s="54" t="str">
        <f t="shared" si="34"/>
        <v>2015-12</v>
      </c>
      <c r="V1053" s="51">
        <f>V1052+V1052*RATE(12,,-V1047,V1059)</f>
        <v>104.53009579293222</v>
      </c>
    </row>
    <row r="1054" spans="19:22" x14ac:dyDescent="0.25">
      <c r="S1054" s="58">
        <v>2016</v>
      </c>
      <c r="T1054" s="59">
        <v>1</v>
      </c>
      <c r="U1054" s="54" t="str">
        <f t="shared" si="34"/>
        <v>2016-1</v>
      </c>
      <c r="V1054" s="51">
        <f>V1053+V1053*RATE(12,,-V1047,V1059)</f>
        <v>104.1212101169983</v>
      </c>
    </row>
    <row r="1055" spans="19:22" x14ac:dyDescent="0.25">
      <c r="S1055" s="58">
        <v>2016</v>
      </c>
      <c r="T1055" s="59">
        <v>2</v>
      </c>
      <c r="U1055" s="54" t="str">
        <f t="shared" si="34"/>
        <v>2016-2</v>
      </c>
      <c r="V1055" s="51">
        <f>V1054+V1054*RATE(12,,-V1047,V1059)</f>
        <v>103.71392386077902</v>
      </c>
    </row>
    <row r="1056" spans="19:22" x14ac:dyDescent="0.25">
      <c r="S1056" s="58">
        <v>2016</v>
      </c>
      <c r="T1056" s="59">
        <v>3</v>
      </c>
      <c r="U1056" s="54" t="str">
        <f t="shared" si="34"/>
        <v>2016-3</v>
      </c>
      <c r="V1056" s="51">
        <f>V1055+V1055*RATE(12,,-V1047,V1059)</f>
        <v>103.30823076789619</v>
      </c>
    </row>
    <row r="1057" spans="19:22" x14ac:dyDescent="0.25">
      <c r="S1057" s="58">
        <v>2016</v>
      </c>
      <c r="T1057" s="59">
        <v>4</v>
      </c>
      <c r="U1057" s="54" t="str">
        <f t="shared" si="34"/>
        <v>2016-4</v>
      </c>
      <c r="V1057" s="51">
        <f>V1056+V1056*RATE(12,,-V1047,V1059)</f>
        <v>102.90412460644441</v>
      </c>
    </row>
    <row r="1058" spans="19:22" x14ac:dyDescent="0.25">
      <c r="S1058" s="58">
        <v>2016</v>
      </c>
      <c r="T1058" s="59">
        <v>5</v>
      </c>
      <c r="U1058" s="54" t="str">
        <f t="shared" si="34"/>
        <v>2016-5</v>
      </c>
      <c r="V1058" s="51">
        <f>V1057+V1057*RATE(12,,-V1047,V1059)</f>
        <v>102.50159916889537</v>
      </c>
    </row>
    <row r="1059" spans="19:22" x14ac:dyDescent="0.25">
      <c r="S1059" s="58">
        <v>2016</v>
      </c>
      <c r="T1059" s="59">
        <v>6</v>
      </c>
      <c r="U1059" s="54" t="str">
        <f t="shared" si="34"/>
        <v>2016-6</v>
      </c>
      <c r="V1059" s="50">
        <f>K97/L97*100</f>
        <v>102.10064827158436</v>
      </c>
    </row>
    <row r="1060" spans="19:22" x14ac:dyDescent="0.25">
      <c r="S1060" s="58">
        <v>2016</v>
      </c>
      <c r="T1060" s="59">
        <v>7</v>
      </c>
      <c r="U1060" s="54" t="str">
        <f t="shared" si="34"/>
        <v>2016-7</v>
      </c>
      <c r="V1060" s="51">
        <f>V1059+V1059*RATE(12,,-V1059,V1071)</f>
        <v>102.10850926750372</v>
      </c>
    </row>
    <row r="1061" spans="19:22" x14ac:dyDescent="0.25">
      <c r="S1061" s="58">
        <v>2016</v>
      </c>
      <c r="T1061" s="59">
        <v>8</v>
      </c>
      <c r="U1061" s="54" t="str">
        <f t="shared" si="34"/>
        <v>2016-8</v>
      </c>
      <c r="V1061" s="51">
        <f>V1060+V1060*RATE(12,,-V1059,V1071)</f>
        <v>102.1163708686617</v>
      </c>
    </row>
    <row r="1062" spans="19:22" x14ac:dyDescent="0.25">
      <c r="S1062" s="58">
        <v>2016</v>
      </c>
      <c r="T1062" s="59">
        <v>9</v>
      </c>
      <c r="U1062" s="54" t="str">
        <f t="shared" si="34"/>
        <v>2016-9</v>
      </c>
      <c r="V1062" s="51">
        <f>V1061+V1061*RATE(12,,-V1059,V1071)</f>
        <v>102.12423307510493</v>
      </c>
    </row>
    <row r="1063" spans="19:22" x14ac:dyDescent="0.25">
      <c r="S1063" s="58">
        <v>2016</v>
      </c>
      <c r="T1063" s="59">
        <v>10</v>
      </c>
      <c r="U1063" s="54" t="str">
        <f t="shared" si="34"/>
        <v>2016-10</v>
      </c>
      <c r="V1063" s="51">
        <f>V1062+V1062*RATE(12,,-V1059,V1071)</f>
        <v>102.13209588687998</v>
      </c>
    </row>
    <row r="1064" spans="19:22" x14ac:dyDescent="0.25">
      <c r="S1064" s="58">
        <v>2016</v>
      </c>
      <c r="T1064" s="59">
        <v>11</v>
      </c>
      <c r="U1064" s="54" t="str">
        <f t="shared" si="34"/>
        <v>2016-11</v>
      </c>
      <c r="V1064" s="51">
        <f>V1063+V1063*RATE(12,,-V1059,V1071)</f>
        <v>102.13995930403348</v>
      </c>
    </row>
    <row r="1065" spans="19:22" x14ac:dyDescent="0.25">
      <c r="S1065" s="58">
        <v>2016</v>
      </c>
      <c r="T1065" s="59">
        <v>12</v>
      </c>
      <c r="U1065" s="54" t="str">
        <f t="shared" si="34"/>
        <v>2016-12</v>
      </c>
      <c r="V1065" s="51">
        <f>V1064+V1064*RATE(12,,-V1059,V1071)</f>
        <v>102.14782332661203</v>
      </c>
    </row>
    <row r="1066" spans="19:22" x14ac:dyDescent="0.25">
      <c r="S1066" s="58">
        <v>2017</v>
      </c>
      <c r="T1066" s="59">
        <v>1</v>
      </c>
      <c r="U1066" s="54" t="str">
        <f t="shared" si="34"/>
        <v>2017-1</v>
      </c>
      <c r="V1066" s="51">
        <f>V1065+V1065*RATE(12,,-V1059,V1071)</f>
        <v>102.15568795466224</v>
      </c>
    </row>
    <row r="1067" spans="19:22" x14ac:dyDescent="0.25">
      <c r="S1067" s="58">
        <v>2017</v>
      </c>
      <c r="T1067" s="59">
        <v>2</v>
      </c>
      <c r="U1067" s="54" t="str">
        <f t="shared" si="34"/>
        <v>2017-2</v>
      </c>
      <c r="V1067" s="51">
        <f>V1066+V1066*RATE(12,,-V1059,V1071)</f>
        <v>102.16355318823074</v>
      </c>
    </row>
    <row r="1068" spans="19:22" x14ac:dyDescent="0.25">
      <c r="S1068" s="58">
        <v>2017</v>
      </c>
      <c r="T1068" s="59">
        <v>3</v>
      </c>
      <c r="U1068" s="54" t="str">
        <f t="shared" si="34"/>
        <v>2017-3</v>
      </c>
      <c r="V1068" s="51">
        <f>V1067+V1067*RATE(12,,-V1059,V1071)</f>
        <v>102.17141902736412</v>
      </c>
    </row>
    <row r="1069" spans="19:22" x14ac:dyDescent="0.25">
      <c r="S1069" s="58">
        <v>2017</v>
      </c>
      <c r="T1069" s="59">
        <v>4</v>
      </c>
      <c r="U1069" s="54" t="str">
        <f t="shared" si="34"/>
        <v>2017-4</v>
      </c>
      <c r="V1069" s="51">
        <f>V1068+V1068*RATE(12,,-V1059,V1071)</f>
        <v>102.17928547210904</v>
      </c>
    </row>
    <row r="1070" spans="19:22" x14ac:dyDescent="0.25">
      <c r="S1070" s="58">
        <v>2017</v>
      </c>
      <c r="T1070" s="59">
        <v>5</v>
      </c>
      <c r="U1070" s="54" t="str">
        <f t="shared" si="34"/>
        <v>2017-5</v>
      </c>
      <c r="V1070" s="51">
        <f>V1069+V1069*RATE(12,,-V1059,V1071)</f>
        <v>102.18715252251211</v>
      </c>
    </row>
    <row r="1071" spans="19:22" x14ac:dyDescent="0.25">
      <c r="S1071" s="58">
        <v>2017</v>
      </c>
      <c r="T1071" s="59">
        <v>6</v>
      </c>
      <c r="U1071" s="54" t="str">
        <f t="shared" si="34"/>
        <v>2017-6</v>
      </c>
      <c r="V1071" s="50">
        <f>K98/L98*100</f>
        <v>102.19502017848046</v>
      </c>
    </row>
    <row r="1072" spans="19:22" x14ac:dyDescent="0.25">
      <c r="S1072" s="58">
        <v>2017</v>
      </c>
      <c r="T1072" s="59">
        <v>7</v>
      </c>
      <c r="U1072" s="54" t="str">
        <f t="shared" si="34"/>
        <v>2017-7</v>
      </c>
      <c r="V1072" s="51">
        <f>V1071+V1071*RATE(12,,-V1071,V1083)</f>
        <v>101.73478560292665</v>
      </c>
    </row>
    <row r="1073" spans="19:22" x14ac:dyDescent="0.25">
      <c r="S1073" s="58">
        <v>2017</v>
      </c>
      <c r="T1073" s="59">
        <v>8</v>
      </c>
      <c r="U1073" s="54" t="str">
        <f t="shared" si="34"/>
        <v>2017-8</v>
      </c>
      <c r="V1073" s="51">
        <f>V1072+V1072*RATE(12,,-V1071,V1083)</f>
        <v>101.27662369064122</v>
      </c>
    </row>
    <row r="1074" spans="19:22" x14ac:dyDescent="0.25">
      <c r="S1074" s="58">
        <v>2017</v>
      </c>
      <c r="T1074" s="59">
        <v>9</v>
      </c>
      <c r="U1074" s="54" t="str">
        <f t="shared" si="34"/>
        <v>2017-9</v>
      </c>
      <c r="V1074" s="51">
        <f>V1073+V1073*RATE(12,,-V1071,V1083)</f>
        <v>100.82052510739928</v>
      </c>
    </row>
    <row r="1075" spans="19:22" x14ac:dyDescent="0.25">
      <c r="S1075" s="58">
        <v>2017</v>
      </c>
      <c r="T1075" s="59">
        <v>10</v>
      </c>
      <c r="U1075" s="54" t="str">
        <f t="shared" si="34"/>
        <v>2017-10</v>
      </c>
      <c r="V1075" s="51">
        <f>V1074+V1074*RATE(12,,-V1071,V1083)</f>
        <v>100.36648056101259</v>
      </c>
    </row>
    <row r="1076" spans="19:22" x14ac:dyDescent="0.25">
      <c r="S1076" s="58">
        <v>2017</v>
      </c>
      <c r="T1076" s="59">
        <v>11</v>
      </c>
      <c r="U1076" s="54" t="str">
        <f t="shared" si="34"/>
        <v>2017-11</v>
      </c>
      <c r="V1076" s="51">
        <f>V1075+V1075*RATE(12,,-V1071,V1083)</f>
        <v>99.914480801140201</v>
      </c>
    </row>
    <row r="1077" spans="19:22" x14ac:dyDescent="0.25">
      <c r="S1077" s="58">
        <v>2017</v>
      </c>
      <c r="T1077" s="59">
        <v>12</v>
      </c>
      <c r="U1077" s="54" t="str">
        <f t="shared" si="34"/>
        <v>2017-12</v>
      </c>
      <c r="V1077" s="51">
        <f>V1076+V1076*RATE(12,,-V1071,V1083)</f>
        <v>99.464516619099996</v>
      </c>
    </row>
    <row r="1078" spans="19:22" x14ac:dyDescent="0.25">
      <c r="S1078" s="58">
        <v>2018</v>
      </c>
      <c r="T1078" s="59">
        <v>1</v>
      </c>
      <c r="U1078" s="54" t="str">
        <f t="shared" si="34"/>
        <v>2018-1</v>
      </c>
      <c r="V1078" s="51">
        <f>V1077+V1077*RATE(12,,-V1071,V1083)</f>
        <v>99.016578847681103</v>
      </c>
    </row>
    <row r="1079" spans="19:22" x14ac:dyDescent="0.25">
      <c r="S1079" s="58">
        <v>2018</v>
      </c>
      <c r="T1079" s="59">
        <v>2</v>
      </c>
      <c r="U1079" s="54" t="str">
        <f t="shared" si="34"/>
        <v>2018-2</v>
      </c>
      <c r="V1079" s="51">
        <f>V1078+V1078*RATE(12,,-V1071,V1083)</f>
        <v>98.57065836095714</v>
      </c>
    </row>
    <row r="1080" spans="19:22" x14ac:dyDescent="0.25">
      <c r="S1080" s="58">
        <v>2018</v>
      </c>
      <c r="T1080" s="59">
        <v>3</v>
      </c>
      <c r="U1080" s="54" t="str">
        <f t="shared" si="34"/>
        <v>2018-3</v>
      </c>
      <c r="V1080" s="51">
        <f>V1079+V1079*RATE(12,,-V1071,V1083)</f>
        <v>98.126746074100254</v>
      </c>
    </row>
    <row r="1081" spans="19:22" x14ac:dyDescent="0.25">
      <c r="S1081" s="58">
        <v>2018</v>
      </c>
      <c r="T1081" s="59">
        <v>4</v>
      </c>
      <c r="U1081" s="54" t="str">
        <f t="shared" si="34"/>
        <v>2018-4</v>
      </c>
      <c r="V1081" s="51">
        <f>V1080+V1080*RATE(12,,-V1071,V1083)</f>
        <v>97.684832943196056</v>
      </c>
    </row>
    <row r="1082" spans="19:22" x14ac:dyDescent="0.25">
      <c r="S1082" s="58">
        <v>2018</v>
      </c>
      <c r="T1082" s="59">
        <v>5</v>
      </c>
      <c r="U1082" s="54" t="str">
        <f t="shared" si="34"/>
        <v>2018-5</v>
      </c>
      <c r="V1082" s="51">
        <f>V1081+V1081*RATE(12,,-V1071,V1083)</f>
        <v>97.244909965059364</v>
      </c>
    </row>
    <row r="1083" spans="19:22" x14ac:dyDescent="0.25">
      <c r="S1083" s="58">
        <v>2018</v>
      </c>
      <c r="T1083" s="59">
        <v>6</v>
      </c>
      <c r="U1083" s="54" t="str">
        <f t="shared" si="34"/>
        <v>2018-6</v>
      </c>
      <c r="V1083" s="50">
        <f>K99/L99*100</f>
        <v>96.806968176586352</v>
      </c>
    </row>
    <row r="1084" spans="19:22" x14ac:dyDescent="0.25">
      <c r="S1084" s="58">
        <v>2018</v>
      </c>
      <c r="T1084" s="59">
        <v>7</v>
      </c>
      <c r="U1084" s="54" t="str">
        <f t="shared" si="34"/>
        <v>2018-7</v>
      </c>
      <c r="V1084" s="51">
        <f>V1083+V1083*RATE(12,,-V1083,V1095)</f>
        <v>96.386223194407023</v>
      </c>
    </row>
    <row r="1085" spans="19:22" x14ac:dyDescent="0.25">
      <c r="S1085" s="58">
        <v>2018</v>
      </c>
      <c r="T1085" s="59">
        <v>8</v>
      </c>
      <c r="U1085" s="54" t="str">
        <f t="shared" si="34"/>
        <v>2018-8</v>
      </c>
      <c r="V1085" s="51">
        <f>V1084+V1084*RATE(12,,-V1083,V1095)</f>
        <v>95.967306865096006</v>
      </c>
    </row>
    <row r="1086" spans="19:22" x14ac:dyDescent="0.25">
      <c r="S1086" s="58">
        <v>2018</v>
      </c>
      <c r="T1086" s="59">
        <v>9</v>
      </c>
      <c r="U1086" s="54" t="str">
        <f t="shared" si="34"/>
        <v>2018-9</v>
      </c>
      <c r="V1086" s="51">
        <f>V1085+V1085*RATE(12,,-V1083,V1095)</f>
        <v>95.55021124091428</v>
      </c>
    </row>
    <row r="1087" spans="19:22" x14ac:dyDescent="0.25">
      <c r="S1087" s="58">
        <v>2018</v>
      </c>
      <c r="T1087" s="59">
        <v>10</v>
      </c>
      <c r="U1087" s="54" t="str">
        <f t="shared" si="34"/>
        <v>2018-10</v>
      </c>
      <c r="V1087" s="51">
        <f>V1086+V1086*RATE(12,,-V1083,V1095)</f>
        <v>95.134928408665502</v>
      </c>
    </row>
    <row r="1088" spans="19:22" x14ac:dyDescent="0.25">
      <c r="S1088" s="58">
        <v>2018</v>
      </c>
      <c r="T1088" s="59">
        <v>11</v>
      </c>
      <c r="U1088" s="54" t="str">
        <f t="shared" si="34"/>
        <v>2018-11</v>
      </c>
      <c r="V1088" s="51">
        <f>V1087+V1087*RATE(12,,-V1083,V1095)</f>
        <v>94.721450489545859</v>
      </c>
    </row>
    <row r="1089" spans="19:22" x14ac:dyDescent="0.25">
      <c r="S1089" s="58">
        <v>2018</v>
      </c>
      <c r="T1089" s="59">
        <v>12</v>
      </c>
      <c r="U1089" s="54" t="str">
        <f t="shared" si="34"/>
        <v>2018-12</v>
      </c>
      <c r="V1089" s="51">
        <f>V1088+V1088*RATE(12,,-V1083,V1095)</f>
        <v>94.309769638994609</v>
      </c>
    </row>
    <row r="1090" spans="19:22" x14ac:dyDescent="0.25">
      <c r="S1090" s="58">
        <v>2019</v>
      </c>
      <c r="T1090" s="59">
        <v>1</v>
      </c>
      <c r="U1090" s="54" t="str">
        <f t="shared" si="34"/>
        <v>2019-1</v>
      </c>
      <c r="V1090" s="51">
        <f>V1089+V1089*RATE(12,,-V1083,V1095)</f>
        <v>93.89987804654524</v>
      </c>
    </row>
    <row r="1091" spans="19:22" x14ac:dyDescent="0.25">
      <c r="S1091" s="58">
        <v>2019</v>
      </c>
      <c r="T1091" s="59">
        <v>2</v>
      </c>
      <c r="U1091" s="54" t="str">
        <f t="shared" si="34"/>
        <v>2019-2</v>
      </c>
      <c r="V1091" s="51">
        <f>V1090+V1090*RATE(12,,-V1083,V1095)</f>
        <v>93.491767935677302</v>
      </c>
    </row>
    <row r="1092" spans="19:22" x14ac:dyDescent="0.25">
      <c r="S1092" s="58">
        <v>2019</v>
      </c>
      <c r="T1092" s="59">
        <v>3</v>
      </c>
      <c r="U1092" s="54" t="str">
        <f t="shared" si="34"/>
        <v>2019-3</v>
      </c>
      <c r="V1092" s="51">
        <f>V1091+V1091*RATE(12,,-V1083,V1095)</f>
        <v>93.085431563668863</v>
      </c>
    </row>
    <row r="1093" spans="19:22" x14ac:dyDescent="0.25">
      <c r="S1093" s="58">
        <v>2019</v>
      </c>
      <c r="T1093" s="59">
        <v>4</v>
      </c>
      <c r="U1093" s="54" t="str">
        <f t="shared" si="34"/>
        <v>2019-4</v>
      </c>
      <c r="V1093" s="51">
        <f>V1092+V1092*RATE(12,,-V1083,V1095)</f>
        <v>92.680861221449589</v>
      </c>
    </row>
    <row r="1094" spans="19:22" x14ac:dyDescent="0.25">
      <c r="S1094" s="58">
        <v>2019</v>
      </c>
      <c r="T1094" s="59">
        <v>5</v>
      </c>
      <c r="U1094" s="54" t="str">
        <f t="shared" si="34"/>
        <v>2019-5</v>
      </c>
      <c r="V1094" s="51">
        <f>V1093+V1093*RATE(12,,-V1083,V1095)</f>
        <v>92.278049233454539</v>
      </c>
    </row>
    <row r="1095" spans="19:22" x14ac:dyDescent="0.25">
      <c r="S1095" s="58">
        <v>2019</v>
      </c>
      <c r="T1095" s="59">
        <v>6</v>
      </c>
      <c r="U1095" s="54" t="str">
        <f t="shared" si="34"/>
        <v>2019-6</v>
      </c>
      <c r="V1095" s="50">
        <f>K100/L100*100</f>
        <v>91.876987957055903</v>
      </c>
    </row>
    <row r="1096" spans="19:22" x14ac:dyDescent="0.25">
      <c r="S1096" s="58">
        <v>2019</v>
      </c>
      <c r="T1096" s="59">
        <v>7</v>
      </c>
      <c r="U1096" s="54" t="str">
        <f t="shared" ref="U1096:U1149" si="35">_xlfn.CONCAT(S1096,"-",T1096)</f>
        <v>2019-7</v>
      </c>
      <c r="V1096" s="51">
        <f>V1095+V1095*RATE(12,,-V1095,V1107)</f>
        <v>91.421522417907212</v>
      </c>
    </row>
    <row r="1097" spans="19:22" x14ac:dyDescent="0.25">
      <c r="S1097" s="58">
        <v>2019</v>
      </c>
      <c r="T1097" s="59">
        <v>8</v>
      </c>
      <c r="U1097" s="54" t="str">
        <f t="shared" si="35"/>
        <v>2019-8</v>
      </c>
      <c r="V1097" s="51">
        <f>V1096+V1096*RATE(12,,-V1095,V1107)</f>
        <v>90.968314776649663</v>
      </c>
    </row>
    <row r="1098" spans="19:22" x14ac:dyDescent="0.25">
      <c r="S1098" s="58">
        <v>2019</v>
      </c>
      <c r="T1098" s="59">
        <v>9</v>
      </c>
      <c r="U1098" s="54" t="str">
        <f t="shared" si="35"/>
        <v>2019-9</v>
      </c>
      <c r="V1098" s="51">
        <f>V1097+V1097*RATE(12,,-V1095,V1107)</f>
        <v>90.517353840113955</v>
      </c>
    </row>
    <row r="1099" spans="19:22" x14ac:dyDescent="0.25">
      <c r="S1099" s="58">
        <v>2019</v>
      </c>
      <c r="T1099" s="59">
        <v>10</v>
      </c>
      <c r="U1099" s="54" t="str">
        <f t="shared" si="35"/>
        <v>2019-10</v>
      </c>
      <c r="V1099" s="51">
        <f>V1098+V1098*RATE(12,,-V1095,V1107)</f>
        <v>90.068628470619146</v>
      </c>
    </row>
    <row r="1100" spans="19:22" x14ac:dyDescent="0.25">
      <c r="S1100" s="58">
        <v>2019</v>
      </c>
      <c r="T1100" s="59">
        <v>11</v>
      </c>
      <c r="U1100" s="54" t="str">
        <f t="shared" si="35"/>
        <v>2019-11</v>
      </c>
      <c r="V1100" s="51">
        <f>V1099+V1099*RATE(12,,-V1095,V1107)</f>
        <v>89.622127585697584</v>
      </c>
    </row>
    <row r="1101" spans="19:22" x14ac:dyDescent="0.25">
      <c r="S1101" s="58">
        <v>2019</v>
      </c>
      <c r="T1101" s="59">
        <v>12</v>
      </c>
      <c r="U1101" s="54" t="str">
        <f t="shared" si="35"/>
        <v>2019-12</v>
      </c>
      <c r="V1101" s="51">
        <f>V1100+V1100*RATE(12,,-V1095,V1107)</f>
        <v>89.17784015782118</v>
      </c>
    </row>
    <row r="1102" spans="19:22" x14ac:dyDescent="0.25">
      <c r="S1102" s="58">
        <v>2020</v>
      </c>
      <c r="T1102" s="59">
        <v>1</v>
      </c>
      <c r="U1102" s="54" t="str">
        <f t="shared" si="35"/>
        <v>2020-1</v>
      </c>
      <c r="V1102" s="51">
        <f>V1101+V1101*RATE(12,,-V1095,V1107)</f>
        <v>88.735755214129057</v>
      </c>
    </row>
    <row r="1103" spans="19:22" x14ac:dyDescent="0.25">
      <c r="S1103" s="58">
        <v>2020</v>
      </c>
      <c r="T1103" s="59">
        <v>2</v>
      </c>
      <c r="U1103" s="54" t="str">
        <f t="shared" si="35"/>
        <v>2020-2</v>
      </c>
      <c r="V1103" s="51">
        <f>V1102+V1102*RATE(12,,-V1095,V1107)</f>
        <v>88.295861836156547</v>
      </c>
    </row>
    <row r="1104" spans="19:22" x14ac:dyDescent="0.25">
      <c r="S1104" s="58">
        <v>2020</v>
      </c>
      <c r="T1104" s="59">
        <v>3</v>
      </c>
      <c r="U1104" s="54" t="str">
        <f t="shared" si="35"/>
        <v>2020-3</v>
      </c>
      <c r="V1104" s="51">
        <f>V1103+V1103*RATE(12,,-V1095,V1107)</f>
        <v>87.858149159565542</v>
      </c>
    </row>
    <row r="1105" spans="19:22" x14ac:dyDescent="0.25">
      <c r="S1105" s="58">
        <v>2020</v>
      </c>
      <c r="T1105" s="59">
        <v>4</v>
      </c>
      <c r="U1105" s="54" t="str">
        <f t="shared" si="35"/>
        <v>2020-4</v>
      </c>
      <c r="V1105" s="51">
        <f>V1104+V1104*RATE(12,,-V1095,V1107)</f>
        <v>87.42260637387615</v>
      </c>
    </row>
    <row r="1106" spans="19:22" x14ac:dyDescent="0.25">
      <c r="S1106" s="58">
        <v>2020</v>
      </c>
      <c r="T1106" s="59">
        <v>5</v>
      </c>
      <c r="U1106" s="54" t="str">
        <f t="shared" si="35"/>
        <v>2020-5</v>
      </c>
      <c r="V1106" s="51">
        <f>V1105+V1105*RATE(12,,-V1095,V1107)</f>
        <v>86.989222722199713</v>
      </c>
    </row>
    <row r="1107" spans="19:22" x14ac:dyDescent="0.25">
      <c r="S1107" s="58">
        <v>2020</v>
      </c>
      <c r="T1107" s="59">
        <v>6</v>
      </c>
      <c r="U1107" s="54" t="str">
        <f t="shared" si="35"/>
        <v>2020-6</v>
      </c>
      <c r="V1107" s="50">
        <f>K101/L101*100</f>
        <v>86.557987500504623</v>
      </c>
    </row>
    <row r="1108" spans="19:22" x14ac:dyDescent="0.25">
      <c r="S1108" s="58">
        <v>2020</v>
      </c>
      <c r="T1108" s="59">
        <v>7</v>
      </c>
      <c r="U1108" s="54" t="str">
        <f t="shared" si="35"/>
        <v>2020-7</v>
      </c>
      <c r="V1108" s="51">
        <f t="shared" ref="V1108:V1118" si="36">V1107+V1107*RATE(12,,-V$1107,V$1119)</f>
        <v>86.265773204704203</v>
      </c>
    </row>
    <row r="1109" spans="19:22" x14ac:dyDescent="0.25">
      <c r="S1109" s="58">
        <v>2020</v>
      </c>
      <c r="T1109" s="59">
        <v>8</v>
      </c>
      <c r="U1109" s="54" t="str">
        <f t="shared" si="35"/>
        <v>2020-8</v>
      </c>
      <c r="V1109" s="51">
        <f t="shared" si="36"/>
        <v>85.974545405900031</v>
      </c>
    </row>
    <row r="1110" spans="19:22" x14ac:dyDescent="0.25">
      <c r="S1110" s="58">
        <v>2020</v>
      </c>
      <c r="T1110" s="59">
        <v>9</v>
      </c>
      <c r="U1110" s="54" t="str">
        <f t="shared" si="35"/>
        <v>2020-9</v>
      </c>
      <c r="V1110" s="51">
        <f t="shared" si="36"/>
        <v>85.684300773740574</v>
      </c>
    </row>
    <row r="1111" spans="19:22" x14ac:dyDescent="0.25">
      <c r="S1111" s="58">
        <v>2020</v>
      </c>
      <c r="T1111" s="59">
        <v>10</v>
      </c>
      <c r="U1111" s="54" t="str">
        <f t="shared" si="35"/>
        <v>2020-10</v>
      </c>
      <c r="V1111" s="51">
        <f t="shared" si="36"/>
        <v>85.395035989117389</v>
      </c>
    </row>
    <row r="1112" spans="19:22" x14ac:dyDescent="0.25">
      <c r="S1112" s="58">
        <v>2020</v>
      </c>
      <c r="T1112" s="59">
        <v>11</v>
      </c>
      <c r="U1112" s="54" t="str">
        <f t="shared" si="35"/>
        <v>2020-11</v>
      </c>
      <c r="V1112" s="51">
        <f t="shared" si="36"/>
        <v>85.106747744127105</v>
      </c>
    </row>
    <row r="1113" spans="19:22" x14ac:dyDescent="0.25">
      <c r="S1113" s="58">
        <v>2020</v>
      </c>
      <c r="T1113" s="59">
        <v>12</v>
      </c>
      <c r="U1113" s="54" t="str">
        <f t="shared" si="35"/>
        <v>2020-12</v>
      </c>
      <c r="V1113" s="51">
        <f t="shared" si="36"/>
        <v>84.819432742033626</v>
      </c>
    </row>
    <row r="1114" spans="19:22" x14ac:dyDescent="0.25">
      <c r="S1114" s="58">
        <v>2021</v>
      </c>
      <c r="T1114" s="59">
        <v>1</v>
      </c>
      <c r="U1114" s="54" t="str">
        <f t="shared" si="35"/>
        <v>2021-1</v>
      </c>
      <c r="V1114" s="51">
        <f t="shared" si="36"/>
        <v>84.533087697230457</v>
      </c>
    </row>
    <row r="1115" spans="19:22" x14ac:dyDescent="0.25">
      <c r="S1115" s="58">
        <v>2021</v>
      </c>
      <c r="T1115" s="59">
        <v>2</v>
      </c>
      <c r="U1115" s="54" t="str">
        <f t="shared" si="35"/>
        <v>2021-2</v>
      </c>
      <c r="V1115" s="51">
        <f t="shared" si="36"/>
        <v>84.247709335203069</v>
      </c>
    </row>
    <row r="1116" spans="19:22" x14ac:dyDescent="0.25">
      <c r="S1116" s="58">
        <v>2021</v>
      </c>
      <c r="T1116" s="59">
        <v>3</v>
      </c>
      <c r="U1116" s="54" t="str">
        <f t="shared" si="35"/>
        <v>2021-3</v>
      </c>
      <c r="V1116" s="51">
        <f t="shared" si="36"/>
        <v>83.963294392491491</v>
      </c>
    </row>
    <row r="1117" spans="19:22" x14ac:dyDescent="0.25">
      <c r="S1117" s="58">
        <v>2021</v>
      </c>
      <c r="T1117" s="59">
        <v>4</v>
      </c>
      <c r="U1117" s="54" t="str">
        <f t="shared" si="35"/>
        <v>2021-4</v>
      </c>
      <c r="V1117" s="51">
        <f t="shared" si="36"/>
        <v>83.679839616653013</v>
      </c>
    </row>
    <row r="1118" spans="19:22" x14ac:dyDescent="0.25">
      <c r="S1118" s="58">
        <v>2021</v>
      </c>
      <c r="T1118" s="59">
        <v>5</v>
      </c>
      <c r="U1118" s="54" t="str">
        <f t="shared" si="35"/>
        <v>2021-5</v>
      </c>
      <c r="V1118" s="51">
        <f t="shared" si="36"/>
        <v>83.39734176622494</v>
      </c>
    </row>
    <row r="1119" spans="19:22" x14ac:dyDescent="0.25">
      <c r="S1119" s="58">
        <v>2021</v>
      </c>
      <c r="T1119" s="59">
        <v>6</v>
      </c>
      <c r="U1119" s="54" t="str">
        <f t="shared" si="35"/>
        <v>2021-6</v>
      </c>
      <c r="V1119" s="50">
        <f>K102/L102*100</f>
        <v>83.115797610393045</v>
      </c>
    </row>
    <row r="1120" spans="19:22" x14ac:dyDescent="0.25">
      <c r="S1120" s="58">
        <v>2021</v>
      </c>
      <c r="T1120" s="59">
        <v>7</v>
      </c>
      <c r="U1120" s="54" t="str">
        <f t="shared" si="35"/>
        <v>2021-7</v>
      </c>
      <c r="V1120" s="51">
        <f t="shared" ref="V1120:V1130" si="37">V1119+V1119*RATE(12,,-V$1119,V$1131)</f>
        <v>83.251204969227942</v>
      </c>
    </row>
    <row r="1121" spans="19:22" x14ac:dyDescent="0.25">
      <c r="S1121" s="58">
        <v>2021</v>
      </c>
      <c r="T1121" s="59">
        <v>8</v>
      </c>
      <c r="U1121" s="54" t="str">
        <f t="shared" si="35"/>
        <v>2021-8</v>
      </c>
      <c r="V1121" s="51">
        <f t="shared" si="37"/>
        <v>83.386832925751293</v>
      </c>
    </row>
    <row r="1122" spans="19:22" x14ac:dyDescent="0.25">
      <c r="S1122" s="58">
        <v>2021</v>
      </c>
      <c r="T1122" s="59">
        <v>9</v>
      </c>
      <c r="U1122" s="54" t="str">
        <f t="shared" si="35"/>
        <v>2021-9</v>
      </c>
      <c r="V1122" s="51">
        <f t="shared" si="37"/>
        <v>83.52268183934784</v>
      </c>
    </row>
    <row r="1123" spans="19:22" x14ac:dyDescent="0.25">
      <c r="S1123" s="58">
        <v>2021</v>
      </c>
      <c r="T1123" s="59">
        <v>10</v>
      </c>
      <c r="U1123" s="54" t="str">
        <f t="shared" si="35"/>
        <v>2021-10</v>
      </c>
      <c r="V1123" s="51">
        <f t="shared" si="37"/>
        <v>83.658752069987841</v>
      </c>
    </row>
    <row r="1124" spans="19:22" x14ac:dyDescent="0.25">
      <c r="S1124" s="58">
        <v>2021</v>
      </c>
      <c r="T1124" s="59">
        <v>11</v>
      </c>
      <c r="U1124" s="54" t="str">
        <f t="shared" si="35"/>
        <v>2021-11</v>
      </c>
      <c r="V1124" s="51">
        <f t="shared" si="37"/>
        <v>83.795043978227966</v>
      </c>
    </row>
    <row r="1125" spans="19:22" x14ac:dyDescent="0.25">
      <c r="S1125" s="58">
        <v>2021</v>
      </c>
      <c r="T1125" s="59">
        <v>12</v>
      </c>
      <c r="U1125" s="54" t="str">
        <f t="shared" si="35"/>
        <v>2021-12</v>
      </c>
      <c r="V1125" s="51">
        <f t="shared" si="37"/>
        <v>83.931557925212303</v>
      </c>
    </row>
    <row r="1126" spans="19:22" x14ac:dyDescent="0.25">
      <c r="S1126" s="58">
        <v>2022</v>
      </c>
      <c r="T1126" s="59">
        <v>1</v>
      </c>
      <c r="U1126" s="54" t="str">
        <f t="shared" si="35"/>
        <v>2022-1</v>
      </c>
      <c r="V1126" s="51">
        <f t="shared" si="37"/>
        <v>84.068294272673285</v>
      </c>
    </row>
    <row r="1127" spans="19:22" x14ac:dyDescent="0.25">
      <c r="S1127" s="58">
        <v>2022</v>
      </c>
      <c r="T1127" s="59">
        <v>2</v>
      </c>
      <c r="U1127" s="54" t="str">
        <f t="shared" si="35"/>
        <v>2022-2</v>
      </c>
      <c r="V1127" s="51">
        <f t="shared" si="37"/>
        <v>84.205253382932653</v>
      </c>
    </row>
    <row r="1128" spans="19:22" x14ac:dyDescent="0.25">
      <c r="S1128" s="58">
        <v>2022</v>
      </c>
      <c r="T1128" s="59">
        <v>3</v>
      </c>
      <c r="U1128" s="54" t="str">
        <f t="shared" si="35"/>
        <v>2022-3</v>
      </c>
      <c r="V1128" s="51">
        <f t="shared" si="37"/>
        <v>84.342435618902442</v>
      </c>
    </row>
    <row r="1129" spans="19:22" x14ac:dyDescent="0.25">
      <c r="S1129" s="58">
        <v>2022</v>
      </c>
      <c r="T1129" s="59">
        <v>4</v>
      </c>
      <c r="U1129" s="54" t="str">
        <f t="shared" si="35"/>
        <v>2022-4</v>
      </c>
      <c r="V1129" s="51">
        <f t="shared" si="37"/>
        <v>84.479841344085898</v>
      </c>
    </row>
    <row r="1130" spans="19:22" x14ac:dyDescent="0.25">
      <c r="S1130" s="58">
        <v>2022</v>
      </c>
      <c r="T1130" s="59">
        <v>5</v>
      </c>
      <c r="U1130" s="54" t="str">
        <f t="shared" si="35"/>
        <v>2022-5</v>
      </c>
      <c r="V1130" s="51">
        <f t="shared" si="37"/>
        <v>84.617470922578491</v>
      </c>
    </row>
    <row r="1131" spans="19:22" x14ac:dyDescent="0.25">
      <c r="S1131" s="58">
        <v>2022</v>
      </c>
      <c r="T1131" s="59">
        <v>6</v>
      </c>
      <c r="U1131" s="54" t="str">
        <f t="shared" si="35"/>
        <v>2022-6</v>
      </c>
      <c r="V1131" s="50">
        <f>K103/L103*100</f>
        <v>84.755324718994572</v>
      </c>
    </row>
    <row r="1132" spans="19:22" x14ac:dyDescent="0.25">
      <c r="S1132" s="58">
        <v>2022</v>
      </c>
      <c r="T1132" s="59">
        <v>7</v>
      </c>
      <c r="U1132" s="54" t="str">
        <f t="shared" si="35"/>
        <v>2022-7</v>
      </c>
      <c r="V1132" s="50"/>
    </row>
    <row r="1133" spans="19:22" x14ac:dyDescent="0.25">
      <c r="S1133" s="58">
        <v>2022</v>
      </c>
      <c r="T1133" s="59">
        <v>8</v>
      </c>
      <c r="U1133" s="54" t="str">
        <f t="shared" si="35"/>
        <v>2022-8</v>
      </c>
      <c r="V1133" s="50"/>
    </row>
    <row r="1134" spans="19:22" x14ac:dyDescent="0.25">
      <c r="S1134" s="58">
        <v>2022</v>
      </c>
      <c r="T1134" s="59">
        <v>9</v>
      </c>
      <c r="U1134" s="54" t="str">
        <f t="shared" si="35"/>
        <v>2022-9</v>
      </c>
      <c r="V1134" s="50"/>
    </row>
    <row r="1135" spans="19:22" x14ac:dyDescent="0.25">
      <c r="S1135" s="58">
        <v>2022</v>
      </c>
      <c r="T1135" s="59">
        <v>10</v>
      </c>
      <c r="U1135" s="54" t="str">
        <f t="shared" si="35"/>
        <v>2022-10</v>
      </c>
      <c r="V1135" s="50"/>
    </row>
    <row r="1136" spans="19:22" x14ac:dyDescent="0.25">
      <c r="S1136" s="58">
        <v>2022</v>
      </c>
      <c r="T1136" s="59">
        <v>11</v>
      </c>
      <c r="U1136" s="54" t="str">
        <f t="shared" si="35"/>
        <v>2022-11</v>
      </c>
      <c r="V1136" s="50"/>
    </row>
    <row r="1137" spans="19:22" x14ac:dyDescent="0.25">
      <c r="S1137" s="58">
        <v>2022</v>
      </c>
      <c r="T1137" s="59">
        <v>12</v>
      </c>
      <c r="U1137" s="54" t="str">
        <f t="shared" si="35"/>
        <v>2022-12</v>
      </c>
      <c r="V1137" s="50"/>
    </row>
    <row r="1138" spans="19:22" x14ac:dyDescent="0.25">
      <c r="S1138" s="58">
        <v>2023</v>
      </c>
      <c r="T1138" s="59">
        <v>1</v>
      </c>
      <c r="U1138" s="54" t="str">
        <f t="shared" si="35"/>
        <v>2023-1</v>
      </c>
      <c r="V1138" s="50"/>
    </row>
    <row r="1139" spans="19:22" x14ac:dyDescent="0.25">
      <c r="S1139" s="58">
        <v>2023</v>
      </c>
      <c r="T1139" s="59">
        <v>2</v>
      </c>
      <c r="U1139" s="54" t="str">
        <f t="shared" si="35"/>
        <v>2023-2</v>
      </c>
      <c r="V1139" s="50"/>
    </row>
    <row r="1140" spans="19:22" x14ac:dyDescent="0.25">
      <c r="S1140" s="58">
        <v>2023</v>
      </c>
      <c r="T1140" s="59">
        <v>3</v>
      </c>
      <c r="U1140" s="54" t="str">
        <f t="shared" si="35"/>
        <v>2023-3</v>
      </c>
      <c r="V1140" s="50"/>
    </row>
    <row r="1141" spans="19:22" x14ac:dyDescent="0.25">
      <c r="S1141" s="58">
        <v>2023</v>
      </c>
      <c r="T1141" s="59">
        <v>4</v>
      </c>
      <c r="U1141" s="54" t="str">
        <f t="shared" si="35"/>
        <v>2023-4</v>
      </c>
      <c r="V1141" s="50"/>
    </row>
    <row r="1142" spans="19:22" x14ac:dyDescent="0.25">
      <c r="S1142" s="58">
        <v>2023</v>
      </c>
      <c r="T1142" s="59">
        <v>5</v>
      </c>
      <c r="U1142" s="54" t="str">
        <f t="shared" si="35"/>
        <v>2023-5</v>
      </c>
      <c r="V1142" s="50"/>
    </row>
    <row r="1143" spans="19:22" x14ac:dyDescent="0.25">
      <c r="S1143" s="58">
        <v>2023</v>
      </c>
      <c r="T1143" s="59">
        <v>6</v>
      </c>
      <c r="U1143" s="54" t="str">
        <f t="shared" si="35"/>
        <v>2023-6</v>
      </c>
      <c r="V1143" s="50"/>
    </row>
    <row r="1144" spans="19:22" x14ac:dyDescent="0.25">
      <c r="S1144" s="58">
        <v>2023</v>
      </c>
      <c r="T1144" s="59">
        <v>7</v>
      </c>
      <c r="U1144" s="54" t="str">
        <f t="shared" si="35"/>
        <v>2023-7</v>
      </c>
      <c r="V1144" s="50"/>
    </row>
    <row r="1145" spans="19:22" x14ac:dyDescent="0.25">
      <c r="S1145" s="58">
        <v>2023</v>
      </c>
      <c r="T1145" s="59">
        <v>8</v>
      </c>
      <c r="U1145" s="54" t="str">
        <f t="shared" si="35"/>
        <v>2023-8</v>
      </c>
      <c r="V1145" s="50"/>
    </row>
    <row r="1146" spans="19:22" x14ac:dyDescent="0.25">
      <c r="S1146" s="58">
        <v>2023</v>
      </c>
      <c r="T1146" s="59">
        <v>9</v>
      </c>
      <c r="U1146" s="54" t="str">
        <f t="shared" si="35"/>
        <v>2023-9</v>
      </c>
      <c r="V1146" s="50"/>
    </row>
    <row r="1147" spans="19:22" x14ac:dyDescent="0.25">
      <c r="S1147" s="58">
        <v>2023</v>
      </c>
      <c r="T1147" s="59">
        <v>10</v>
      </c>
      <c r="U1147" s="54" t="str">
        <f t="shared" si="35"/>
        <v>2023-10</v>
      </c>
      <c r="V1147" s="50"/>
    </row>
    <row r="1148" spans="19:22" x14ac:dyDescent="0.25">
      <c r="S1148" s="58">
        <v>2023</v>
      </c>
      <c r="T1148" s="59">
        <v>11</v>
      </c>
      <c r="U1148" s="54" t="str">
        <f t="shared" si="35"/>
        <v>2023-11</v>
      </c>
      <c r="V1148" s="50"/>
    </row>
    <row r="1149" spans="19:22" x14ac:dyDescent="0.25">
      <c r="S1149" s="58">
        <v>2023</v>
      </c>
      <c r="T1149" s="59">
        <v>12</v>
      </c>
      <c r="U1149" s="54" t="str">
        <f t="shared" si="35"/>
        <v>2023-12</v>
      </c>
      <c r="V1149" s="50"/>
    </row>
  </sheetData>
  <mergeCells count="7">
    <mergeCell ref="A2:V2"/>
    <mergeCell ref="B8:F8"/>
    <mergeCell ref="I8:Q8"/>
    <mergeCell ref="A7:Q7"/>
    <mergeCell ref="S8:V8"/>
    <mergeCell ref="S7:V7"/>
    <mergeCell ref="G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data_sistematizada_cd</vt:lpstr>
      <vt:lpstr>Datos mes_tipo de cambio real</vt:lpstr>
      <vt:lpstr>Datos anuales</vt:lpstr>
      <vt:lpstr>Datos mes_productividad</vt:lpstr>
      <vt:lpstr>G. Precio real del dolar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Monteforte</dc:creator>
  <cp:lastModifiedBy>Juan Camilo Gutman Gómez</cp:lastModifiedBy>
  <cp:lastPrinted>2023-08-06T21:29:55Z</cp:lastPrinted>
  <dcterms:created xsi:type="dcterms:W3CDTF">2023-08-05T18:16:42Z</dcterms:created>
  <dcterms:modified xsi:type="dcterms:W3CDTF">2024-04-06T21:52:40Z</dcterms:modified>
</cp:coreProperties>
</file>